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K:\202309 R6要望書\★R6要望書（確定版）\"/>
    </mc:Choice>
  </mc:AlternateContent>
  <xr:revisionPtr revIDLastSave="0" documentId="13_ncr:1_{35C91DC9-B7C7-41FD-B118-DBB021B0E6BC}" xr6:coauthVersionLast="47" xr6:coauthVersionMax="47" xr10:uidLastSave="{00000000-0000-0000-0000-000000000000}"/>
  <workbookProtection workbookAlgorithmName="SHA-512" workbookHashValue="P7xnWOgDWVBpenPSHpCj7u22ZxiqJZloyOj7hXk6GMS/+0RdtcGdqAuNtQDIGrooy86fOVrtgnKyJ9TSERVOTQ==" workbookSaltValue="wS4TJQCgVF3YldmpQbfVaQ==" workbookSpinCount="100000" lockStructure="1"/>
  <bookViews>
    <workbookView xWindow="4695" yWindow="3780" windowWidth="21600" windowHeight="11385" activeTab="1" xr2:uid="{9008C7D5-5D5C-4BFD-AE83-9F576F7DD74E}"/>
  </bookViews>
  <sheets>
    <sheet name="共通入力シート" sheetId="2" r:id="rId1"/>
    <sheet name="（表紙）" sheetId="22" r:id="rId2"/>
    <sheet name="様式1-1（ミッション・ビジョン）" sheetId="14" r:id="rId3"/>
    <sheet name="様式1-2（地域特性・活動実績）" sheetId="13" r:id="rId4"/>
    <sheet name="様式1-3（事業計画(1)）" sheetId="15" r:id="rId5"/>
    <sheet name="様式1-3（事業計画(2)・総合用）" sheetId="27" r:id="rId6"/>
    <sheet name="様式1-3（事業計画(3)-①）" sheetId="40" r:id="rId7"/>
    <sheet name="様式1-3（事業計画(3)-①-2）" sheetId="29" r:id="rId8"/>
    <sheet name="様式1-4（要望事業一覧）" sheetId="18" r:id="rId9"/>
    <sheet name="様式1-4-①（公演_個表）" sheetId="19" r:id="rId10"/>
    <sheet name="様式1-4-②（公演_バリアフリー・多言語）" sheetId="45" r:id="rId11"/>
    <sheet name="様式1-4-③（人材養成_個表）" sheetId="36" r:id="rId12"/>
    <sheet name="様式1-4-④（人材養成_バリアフリー・多言語）" sheetId="46" r:id="rId13"/>
    <sheet name="様式1-4-⑤（普及啓発_個表）" sheetId="38" r:id="rId14"/>
    <sheet name="様式1-4-⑥（普及啓発_バリアフリー・多言語）" sheetId="47" r:id="rId15"/>
    <sheet name="様式1-5_1（基本情報）" sheetId="31" r:id="rId16"/>
    <sheet name="様式1-5_2（略歴）" sheetId="32" r:id="rId17"/>
    <sheet name="様式1-5_3（基本情報）" sheetId="42" r:id="rId18"/>
    <sheet name="様式1-5_4（持続可能性）" sheetId="34" r:id="rId19"/>
  </sheets>
  <definedNames>
    <definedName name="_xlnm.Print_Area" localSheetId="1">'（表紙）'!$A$1:$P$48</definedName>
    <definedName name="_xlnm.Print_Area" localSheetId="2">'様式1-1（ミッション・ビジョン）'!$A$1:$Q$36</definedName>
    <definedName name="_xlnm.Print_Area" localSheetId="3">'様式1-2（地域特性・活動実績）'!$A$1:$Q$36</definedName>
    <definedName name="_xlnm.Print_Area" localSheetId="4">'様式1-3（事業計画(1)）'!$A$1:$Q$40</definedName>
    <definedName name="_xlnm.Print_Area" localSheetId="5">'様式1-3（事業計画(2)・総合用）'!$A$1:$Q$39</definedName>
    <definedName name="_xlnm.Print_Area" localSheetId="6">'様式1-3（事業計画(3)-①）'!$B$1:$U$38</definedName>
    <definedName name="_xlnm.Print_Area" localSheetId="7">'様式1-3（事業計画(3)-①-2）'!$A$1:$T$38</definedName>
    <definedName name="_xlnm.Print_Area" localSheetId="8">'様式1-4（要望事業一覧）'!$A$1:$O$72</definedName>
    <definedName name="_xlnm.Print_Area" localSheetId="9">'様式1-4-①（公演_個表）'!$A$1:$P$2320</definedName>
    <definedName name="_xlnm.Print_Area" localSheetId="10">'様式1-4-②（公演_バリアフリー・多言語）'!$A$1:$M$134</definedName>
    <definedName name="_xlnm.Print_Area" localSheetId="11">'様式1-4-③（人材養成_個表）'!$A$1:$P$2320</definedName>
    <definedName name="_xlnm.Print_Area" localSheetId="12">'様式1-4-④（人材養成_バリアフリー・多言語）'!$A$1:$M$134</definedName>
    <definedName name="_xlnm.Print_Area" localSheetId="13">'様式1-4-⑤（普及啓発_個表）'!$A$1:$P$2320</definedName>
    <definedName name="_xlnm.Print_Area" localSheetId="14">'様式1-4-⑥（普及啓発_バリアフリー・多言語）'!$A$1:$M$134</definedName>
    <definedName name="_xlnm.Print_Area" localSheetId="15">'様式1-5_1（基本情報）'!$A$1:$Q$238</definedName>
    <definedName name="_xlnm.Print_Area" localSheetId="16">'様式1-5_2（略歴）'!$A$1:$AC$68</definedName>
    <definedName name="_xlnm.Print_Area" localSheetId="17">'様式1-5_3（基本情報）'!$A$1:$P$71</definedName>
    <definedName name="_xlnm.Print_Area" localSheetId="18">'様式1-5_4（持続可能性）'!$A$1:$S$19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1" i="47" l="1"/>
  <c r="L110" i="47"/>
  <c r="L111" i="46"/>
  <c r="L110" i="46"/>
  <c r="L89" i="45"/>
  <c r="L88" i="45"/>
  <c r="L100" i="45"/>
  <c r="L99" i="45"/>
  <c r="L111" i="45"/>
  <c r="L110" i="45"/>
  <c r="I177" i="31"/>
  <c r="K177" i="31"/>
  <c r="J177" i="31"/>
  <c r="K173" i="31"/>
  <c r="J173" i="31"/>
  <c r="K169" i="31"/>
  <c r="J169" i="31"/>
  <c r="K166" i="31"/>
  <c r="J166" i="31"/>
  <c r="K163" i="31"/>
  <c r="J163" i="31"/>
  <c r="K160" i="31"/>
  <c r="J160" i="31"/>
  <c r="I163" i="31"/>
  <c r="I166" i="31"/>
  <c r="I181" i="31"/>
  <c r="I173" i="31"/>
  <c r="I169" i="31"/>
  <c r="H9" i="29"/>
  <c r="K28" i="40"/>
  <c r="K17" i="40"/>
  <c r="K182" i="31" l="1"/>
  <c r="J182" i="31"/>
  <c r="Q8" i="19"/>
  <c r="Q124" i="19"/>
  <c r="Q240" i="19"/>
  <c r="Q356" i="19"/>
  <c r="Q472" i="19"/>
  <c r="Q588" i="19"/>
  <c r="Q704" i="19"/>
  <c r="Q820" i="19"/>
  <c r="Q936" i="19"/>
  <c r="Q1052" i="19"/>
  <c r="Q1168" i="19"/>
  <c r="Q1284" i="19"/>
  <c r="Q1400" i="19"/>
  <c r="Q1516" i="19"/>
  <c r="Q1632" i="19"/>
  <c r="Q1748" i="19"/>
  <c r="Q1864" i="19"/>
  <c r="Q2212" i="19"/>
  <c r="Q2096" i="19"/>
  <c r="Q1980" i="19"/>
  <c r="Q2211" i="38"/>
  <c r="Q2095" i="38"/>
  <c r="Q1979" i="38"/>
  <c r="Q1863" i="38"/>
  <c r="Q1747" i="38"/>
  <c r="Q1631" i="38"/>
  <c r="Q1515" i="38"/>
  <c r="Q1399" i="38"/>
  <c r="Q1283" i="38"/>
  <c r="Q1167" i="38"/>
  <c r="Q1051" i="38"/>
  <c r="Q935" i="38"/>
  <c r="Q819" i="38"/>
  <c r="Q703" i="38"/>
  <c r="Q587" i="38"/>
  <c r="Q471" i="38"/>
  <c r="Q355" i="38"/>
  <c r="Q239" i="38"/>
  <c r="Q123" i="38"/>
  <c r="Q7" i="38"/>
  <c r="Q2211" i="36"/>
  <c r="Q2095" i="36"/>
  <c r="Q1979" i="36"/>
  <c r="Q1863" i="36"/>
  <c r="Q1747" i="36"/>
  <c r="Q1631" i="36"/>
  <c r="Q1515" i="36"/>
  <c r="Q1399" i="36"/>
  <c r="Q1283" i="36"/>
  <c r="Q1167" i="36"/>
  <c r="Q1051" i="36"/>
  <c r="Q935" i="36"/>
  <c r="Q819" i="36"/>
  <c r="Q703" i="36"/>
  <c r="Q587" i="36"/>
  <c r="Q471" i="36"/>
  <c r="Q355" i="36"/>
  <c r="Q239" i="36"/>
  <c r="I182" i="31" l="1"/>
  <c r="S17" i="40"/>
  <c r="Q17" i="40"/>
  <c r="O17" i="40"/>
  <c r="M17" i="40"/>
  <c r="D5" i="18" l="1"/>
  <c r="D6" i="18"/>
  <c r="J118" i="47"/>
  <c r="J117" i="47"/>
  <c r="J116" i="47"/>
  <c r="J115" i="47"/>
  <c r="J114" i="47"/>
  <c r="J113" i="47"/>
  <c r="J112" i="47"/>
  <c r="J111" i="47"/>
  <c r="J110" i="47"/>
  <c r="J109" i="47"/>
  <c r="J107" i="47"/>
  <c r="J106" i="47"/>
  <c r="J105" i="47"/>
  <c r="J104" i="47"/>
  <c r="J103" i="47"/>
  <c r="J102" i="47"/>
  <c r="L100" i="47" s="1"/>
  <c r="J101" i="47"/>
  <c r="J100" i="47"/>
  <c r="J99" i="47"/>
  <c r="J98" i="47"/>
  <c r="J96" i="47"/>
  <c r="J95" i="47"/>
  <c r="J94" i="47"/>
  <c r="J93" i="47"/>
  <c r="L89" i="47" s="1"/>
  <c r="J92" i="47"/>
  <c r="J91" i="47"/>
  <c r="J90" i="47"/>
  <c r="J89" i="47"/>
  <c r="J88" i="47"/>
  <c r="J87" i="47"/>
  <c r="J85" i="47"/>
  <c r="J84" i="47"/>
  <c r="J83" i="47"/>
  <c r="J82" i="47"/>
  <c r="J81" i="47"/>
  <c r="J80" i="47"/>
  <c r="J79" i="47"/>
  <c r="J78" i="47"/>
  <c r="J77" i="47"/>
  <c r="J76" i="47"/>
  <c r="L78" i="47" s="1"/>
  <c r="J68" i="47"/>
  <c r="J67" i="47"/>
  <c r="J66" i="47"/>
  <c r="J65" i="47"/>
  <c r="J64" i="47"/>
  <c r="J63" i="47"/>
  <c r="J62" i="47"/>
  <c r="J61" i="47"/>
  <c r="J60" i="47"/>
  <c r="J59" i="47"/>
  <c r="J58" i="47"/>
  <c r="J57" i="47"/>
  <c r="J56" i="47"/>
  <c r="J55" i="47"/>
  <c r="J54" i="47"/>
  <c r="J53" i="47"/>
  <c r="L51" i="47" s="1"/>
  <c r="J52" i="47"/>
  <c r="J51" i="47"/>
  <c r="J50" i="47"/>
  <c r="J49" i="47"/>
  <c r="J47" i="47"/>
  <c r="J46" i="47"/>
  <c r="J45" i="47"/>
  <c r="J44" i="47"/>
  <c r="J43" i="47"/>
  <c r="J42" i="47"/>
  <c r="J41" i="47"/>
  <c r="J40" i="47"/>
  <c r="J39" i="47"/>
  <c r="J38" i="47"/>
  <c r="J37" i="47"/>
  <c r="J36" i="47"/>
  <c r="J35" i="47"/>
  <c r="J34" i="47"/>
  <c r="J33" i="47"/>
  <c r="J32" i="47"/>
  <c r="J31" i="47"/>
  <c r="J30" i="47"/>
  <c r="J29" i="47"/>
  <c r="J28" i="47"/>
  <c r="L30" i="47" s="1"/>
  <c r="J26" i="47"/>
  <c r="J25" i="47"/>
  <c r="J24" i="47"/>
  <c r="J23" i="47"/>
  <c r="J22" i="47"/>
  <c r="J21" i="47"/>
  <c r="J20" i="47"/>
  <c r="J19" i="47"/>
  <c r="J18" i="47"/>
  <c r="J17" i="47"/>
  <c r="J16" i="47"/>
  <c r="J15" i="47"/>
  <c r="J14" i="47"/>
  <c r="J13" i="47"/>
  <c r="J12" i="47"/>
  <c r="J11" i="47"/>
  <c r="L9" i="47" s="1"/>
  <c r="J10" i="47"/>
  <c r="J9" i="47"/>
  <c r="J8" i="47"/>
  <c r="J7" i="47"/>
  <c r="E133" i="47"/>
  <c r="E132" i="47"/>
  <c r="H130" i="47"/>
  <c r="L125" i="47"/>
  <c r="L124" i="47"/>
  <c r="L99" i="47"/>
  <c r="L88" i="47"/>
  <c r="L77" i="47"/>
  <c r="L50" i="47"/>
  <c r="L29" i="47"/>
  <c r="L8" i="47"/>
  <c r="L69" i="47" s="1"/>
  <c r="J118" i="46"/>
  <c r="J117" i="46"/>
  <c r="J116" i="46"/>
  <c r="J115" i="46"/>
  <c r="J114" i="46"/>
  <c r="J113" i="46"/>
  <c r="J112" i="46"/>
  <c r="J111" i="46"/>
  <c r="J110" i="46"/>
  <c r="J109" i="46"/>
  <c r="J107" i="46"/>
  <c r="J106" i="46"/>
  <c r="J105" i="46"/>
  <c r="J104" i="46"/>
  <c r="J103" i="46"/>
  <c r="J102" i="46"/>
  <c r="J101" i="46"/>
  <c r="J100" i="46"/>
  <c r="J99" i="46"/>
  <c r="J98" i="46"/>
  <c r="J96" i="46"/>
  <c r="J95" i="46"/>
  <c r="J94" i="46"/>
  <c r="J93" i="46"/>
  <c r="J92" i="46"/>
  <c r="J91" i="46"/>
  <c r="J90" i="46"/>
  <c r="J89" i="46"/>
  <c r="J88" i="46"/>
  <c r="J87" i="46"/>
  <c r="J85" i="46"/>
  <c r="J84" i="46"/>
  <c r="J83" i="46"/>
  <c r="J82" i="46"/>
  <c r="J81" i="46"/>
  <c r="J80" i="46"/>
  <c r="J79" i="46"/>
  <c r="J78" i="46"/>
  <c r="L78" i="46" s="1"/>
  <c r="J77" i="46"/>
  <c r="J76" i="46"/>
  <c r="J68" i="46"/>
  <c r="J67" i="46"/>
  <c r="J66" i="46"/>
  <c r="J65" i="46"/>
  <c r="J64" i="46"/>
  <c r="J63" i="46"/>
  <c r="J62" i="46"/>
  <c r="J61" i="46"/>
  <c r="J60" i="46"/>
  <c r="J59" i="46"/>
  <c r="J58" i="46"/>
  <c r="J57" i="46"/>
  <c r="J56" i="46"/>
  <c r="J55" i="46"/>
  <c r="J54" i="46"/>
  <c r="J53" i="46"/>
  <c r="L51" i="46" s="1"/>
  <c r="J52" i="46"/>
  <c r="J51" i="46"/>
  <c r="J50" i="46"/>
  <c r="J49" i="46"/>
  <c r="J47" i="46"/>
  <c r="J46" i="46"/>
  <c r="J45" i="46"/>
  <c r="J44" i="46"/>
  <c r="J43" i="46"/>
  <c r="J42" i="46"/>
  <c r="J41" i="46"/>
  <c r="J40" i="46"/>
  <c r="J39" i="46"/>
  <c r="J38" i="46"/>
  <c r="J37" i="46"/>
  <c r="J36" i="46"/>
  <c r="J35" i="46"/>
  <c r="J34" i="46"/>
  <c r="J33" i="46"/>
  <c r="J32" i="46"/>
  <c r="J31" i="46"/>
  <c r="J30" i="46"/>
  <c r="J29" i="46"/>
  <c r="J28" i="46"/>
  <c r="J26" i="46"/>
  <c r="J25" i="46"/>
  <c r="J24" i="46"/>
  <c r="J23" i="46"/>
  <c r="J22" i="46"/>
  <c r="J21" i="46"/>
  <c r="J20" i="46"/>
  <c r="J19" i="46"/>
  <c r="J18" i="46"/>
  <c r="J17" i="46"/>
  <c r="J16" i="46"/>
  <c r="J15" i="46"/>
  <c r="J14" i="46"/>
  <c r="J13" i="46"/>
  <c r="J12" i="46"/>
  <c r="J11" i="46"/>
  <c r="L9" i="46" s="1"/>
  <c r="J10" i="46"/>
  <c r="J9" i="46"/>
  <c r="J8" i="46"/>
  <c r="J7" i="46"/>
  <c r="E133" i="46"/>
  <c r="E132" i="46"/>
  <c r="H130" i="46"/>
  <c r="L125" i="46"/>
  <c r="L124" i="46"/>
  <c r="L99" i="46"/>
  <c r="L88" i="46"/>
  <c r="L77" i="46"/>
  <c r="L119" i="46" s="1"/>
  <c r="L50" i="46"/>
  <c r="L30" i="46"/>
  <c r="L29" i="46"/>
  <c r="L8" i="46"/>
  <c r="L69" i="46" s="1"/>
  <c r="J118" i="45"/>
  <c r="J117" i="45"/>
  <c r="J116" i="45"/>
  <c r="J115" i="45"/>
  <c r="J114" i="45"/>
  <c r="J113" i="45"/>
  <c r="J112" i="45"/>
  <c r="J111" i="45"/>
  <c r="J110" i="45"/>
  <c r="J109" i="45"/>
  <c r="J107" i="45"/>
  <c r="J106" i="45"/>
  <c r="J105" i="45"/>
  <c r="J104" i="45"/>
  <c r="J103" i="45"/>
  <c r="J102" i="45"/>
  <c r="J101" i="45"/>
  <c r="J100" i="45"/>
  <c r="J99" i="45"/>
  <c r="J98" i="45"/>
  <c r="J96" i="45"/>
  <c r="J95" i="45"/>
  <c r="J94" i="45"/>
  <c r="J93" i="45"/>
  <c r="J92" i="45"/>
  <c r="J91" i="45"/>
  <c r="J90" i="45"/>
  <c r="J89" i="45"/>
  <c r="J88" i="45"/>
  <c r="J87" i="45"/>
  <c r="J85" i="45"/>
  <c r="J84" i="45"/>
  <c r="J83" i="45"/>
  <c r="J82" i="45"/>
  <c r="J81" i="45"/>
  <c r="J80" i="45"/>
  <c r="J79" i="45"/>
  <c r="J78" i="45"/>
  <c r="J77" i="45"/>
  <c r="J76" i="45"/>
  <c r="J68" i="45"/>
  <c r="J67" i="45"/>
  <c r="J66" i="45"/>
  <c r="J65" i="45"/>
  <c r="J64" i="45"/>
  <c r="J63" i="45"/>
  <c r="J62" i="45"/>
  <c r="J61" i="45"/>
  <c r="J60" i="45"/>
  <c r="J59" i="45"/>
  <c r="J58" i="45"/>
  <c r="J57" i="45"/>
  <c r="J56" i="45"/>
  <c r="J55" i="45"/>
  <c r="J54" i="45"/>
  <c r="J53" i="45"/>
  <c r="J52" i="45"/>
  <c r="J51" i="45"/>
  <c r="J50" i="45"/>
  <c r="J49" i="45"/>
  <c r="J47" i="45"/>
  <c r="J46" i="45"/>
  <c r="J45" i="45"/>
  <c r="J44" i="45"/>
  <c r="J43" i="45"/>
  <c r="J42" i="45"/>
  <c r="J41" i="45"/>
  <c r="J40" i="45"/>
  <c r="J39" i="45"/>
  <c r="J38" i="45"/>
  <c r="J37" i="45"/>
  <c r="J36" i="45"/>
  <c r="J35" i="45"/>
  <c r="J34" i="45"/>
  <c r="J33" i="45"/>
  <c r="J32" i="45"/>
  <c r="J31" i="45"/>
  <c r="J30" i="45"/>
  <c r="J29" i="45"/>
  <c r="J28" i="45"/>
  <c r="J26" i="45"/>
  <c r="J25" i="45"/>
  <c r="J24" i="45"/>
  <c r="J23" i="45"/>
  <c r="J22" i="45"/>
  <c r="J21" i="45"/>
  <c r="J20" i="45"/>
  <c r="J19" i="45"/>
  <c r="J18" i="45"/>
  <c r="J17" i="45"/>
  <c r="J16" i="45"/>
  <c r="J15" i="45"/>
  <c r="J14" i="45"/>
  <c r="J13" i="45"/>
  <c r="J12" i="45"/>
  <c r="J11" i="45"/>
  <c r="J10" i="45"/>
  <c r="J9" i="45"/>
  <c r="J8" i="45"/>
  <c r="J7" i="45"/>
  <c r="L124" i="45"/>
  <c r="L125" i="45"/>
  <c r="H130" i="45"/>
  <c r="E133" i="45"/>
  <c r="E132" i="45"/>
  <c r="L77" i="45"/>
  <c r="L50" i="45"/>
  <c r="L29" i="45"/>
  <c r="L8" i="45"/>
  <c r="C68" i="18"/>
  <c r="O68" i="18" s="1"/>
  <c r="C67" i="18"/>
  <c r="O67" i="18" s="1"/>
  <c r="C66" i="18"/>
  <c r="O66" i="18" s="1"/>
  <c r="C65" i="18"/>
  <c r="O65" i="18" s="1"/>
  <c r="C64" i="18"/>
  <c r="O64" i="18" s="1"/>
  <c r="C63" i="18"/>
  <c r="O63" i="18" s="1"/>
  <c r="C62" i="18"/>
  <c r="O62" i="18" s="1"/>
  <c r="O61" i="18"/>
  <c r="C61" i="18"/>
  <c r="C60" i="18"/>
  <c r="O60" i="18" s="1"/>
  <c r="C59" i="18"/>
  <c r="O59" i="18" s="1"/>
  <c r="C58" i="18"/>
  <c r="O58" i="18" s="1"/>
  <c r="C57" i="18"/>
  <c r="O57" i="18" s="1"/>
  <c r="C56" i="18"/>
  <c r="O56" i="18" s="1"/>
  <c r="C55" i="18"/>
  <c r="O55" i="18" s="1"/>
  <c r="C54" i="18"/>
  <c r="O54" i="18" s="1"/>
  <c r="C53" i="18"/>
  <c r="O53" i="18" s="1"/>
  <c r="C52" i="18"/>
  <c r="O52" i="18" s="1"/>
  <c r="C51" i="18"/>
  <c r="O51" i="18" s="1"/>
  <c r="C50" i="18"/>
  <c r="O50" i="18" s="1"/>
  <c r="C49" i="18"/>
  <c r="O49" i="18" s="1"/>
  <c r="C46" i="18"/>
  <c r="O46" i="18" s="1"/>
  <c r="C45" i="18"/>
  <c r="O45" i="18" s="1"/>
  <c r="C44" i="18"/>
  <c r="O44" i="18" s="1"/>
  <c r="C43" i="18"/>
  <c r="O43" i="18" s="1"/>
  <c r="C42" i="18"/>
  <c r="O42" i="18" s="1"/>
  <c r="C41" i="18"/>
  <c r="O41" i="18" s="1"/>
  <c r="C40" i="18"/>
  <c r="O40" i="18" s="1"/>
  <c r="C39" i="18"/>
  <c r="O39" i="18" s="1"/>
  <c r="C38" i="18"/>
  <c r="O38" i="18" s="1"/>
  <c r="C37" i="18"/>
  <c r="O37" i="18" s="1"/>
  <c r="C36" i="18"/>
  <c r="O36" i="18" s="1"/>
  <c r="O35" i="18"/>
  <c r="C35" i="18"/>
  <c r="C34" i="18"/>
  <c r="O34" i="18" s="1"/>
  <c r="C33" i="18"/>
  <c r="O33" i="18" s="1"/>
  <c r="C32" i="18"/>
  <c r="O32" i="18" s="1"/>
  <c r="C31" i="18"/>
  <c r="O31" i="18" s="1"/>
  <c r="C30" i="18"/>
  <c r="O30" i="18" s="1"/>
  <c r="C29" i="18"/>
  <c r="O29" i="18" s="1"/>
  <c r="C28" i="18"/>
  <c r="O28" i="18" s="1"/>
  <c r="C27" i="18"/>
  <c r="O27" i="18" s="1"/>
  <c r="C24" i="18"/>
  <c r="O24" i="18" s="1"/>
  <c r="C23" i="18"/>
  <c r="O23" i="18" s="1"/>
  <c r="C22" i="18"/>
  <c r="O22" i="18" s="1"/>
  <c r="C21" i="18"/>
  <c r="O21" i="18" s="1"/>
  <c r="C20" i="18"/>
  <c r="O20" i="18" s="1"/>
  <c r="C19" i="18"/>
  <c r="O19" i="18" s="1"/>
  <c r="C18" i="18"/>
  <c r="O18" i="18" s="1"/>
  <c r="C17" i="18"/>
  <c r="O17" i="18" s="1"/>
  <c r="C16" i="18"/>
  <c r="O16" i="18" s="1"/>
  <c r="C15" i="18"/>
  <c r="O15" i="18" s="1"/>
  <c r="C14" i="18"/>
  <c r="O14" i="18" s="1"/>
  <c r="C13" i="18"/>
  <c r="O13" i="18" s="1"/>
  <c r="C12" i="18"/>
  <c r="O12" i="18" s="1"/>
  <c r="C11" i="18"/>
  <c r="O11" i="18" s="1"/>
  <c r="C10" i="18"/>
  <c r="O10" i="18" s="1"/>
  <c r="C9" i="18"/>
  <c r="O9" i="18" s="1"/>
  <c r="C8" i="18"/>
  <c r="O8" i="18" s="1"/>
  <c r="C7" i="18"/>
  <c r="O7" i="18" s="1"/>
  <c r="C6" i="18"/>
  <c r="O6" i="18" s="1"/>
  <c r="C5" i="18"/>
  <c r="O5" i="18" s="1"/>
  <c r="AK62" i="22"/>
  <c r="AK61" i="22"/>
  <c r="AK60" i="22"/>
  <c r="AJ62" i="22"/>
  <c r="AL62" i="22" s="1"/>
  <c r="AJ61" i="22"/>
  <c r="AL61" i="22" s="1"/>
  <c r="AJ60" i="22"/>
  <c r="AL60" i="22" s="1"/>
  <c r="AK56" i="22"/>
  <c r="AK55" i="22"/>
  <c r="AK54" i="22"/>
  <c r="D68" i="18"/>
  <c r="D67" i="18"/>
  <c r="D66" i="18"/>
  <c r="D65" i="18"/>
  <c r="D64" i="18"/>
  <c r="D63" i="18"/>
  <c r="D62" i="18"/>
  <c r="D61" i="18"/>
  <c r="D60" i="18"/>
  <c r="D59" i="18"/>
  <c r="D58" i="18"/>
  <c r="D57" i="18"/>
  <c r="D56" i="18"/>
  <c r="D55" i="18"/>
  <c r="D54" i="18"/>
  <c r="D53" i="18"/>
  <c r="D52" i="18"/>
  <c r="D51" i="18"/>
  <c r="D50" i="18"/>
  <c r="D49" i="18"/>
  <c r="H2318" i="38"/>
  <c r="D2318" i="38"/>
  <c r="G2315" i="38"/>
  <c r="O2303" i="38"/>
  <c r="G2303" i="38"/>
  <c r="O2296" i="38"/>
  <c r="G2293" i="38"/>
  <c r="O2289" i="38"/>
  <c r="G2287" i="38"/>
  <c r="G2283" i="38"/>
  <c r="O2280" i="38"/>
  <c r="G2277" i="38"/>
  <c r="O2270" i="38"/>
  <c r="O2312" i="38" s="1"/>
  <c r="G2270" i="38"/>
  <c r="Q2214" i="38"/>
  <c r="H2202" i="38"/>
  <c r="D2202" i="38"/>
  <c r="G2199" i="38"/>
  <c r="O2187" i="38"/>
  <c r="G2187" i="38"/>
  <c r="O2180" i="38"/>
  <c r="G2177" i="38"/>
  <c r="O2173" i="38"/>
  <c r="G2171" i="38"/>
  <c r="G2167" i="38"/>
  <c r="O2164" i="38"/>
  <c r="G2161" i="38"/>
  <c r="O2154" i="38"/>
  <c r="G2154" i="38"/>
  <c r="Q2098" i="38"/>
  <c r="H2086" i="38"/>
  <c r="D2086" i="38"/>
  <c r="G2083" i="38"/>
  <c r="O2071" i="38"/>
  <c r="G2071" i="38"/>
  <c r="O2064" i="38"/>
  <c r="G2061" i="38"/>
  <c r="O2057" i="38"/>
  <c r="G2055" i="38"/>
  <c r="G2051" i="38"/>
  <c r="O2048" i="38"/>
  <c r="G2045" i="38"/>
  <c r="O2038" i="38"/>
  <c r="G2038" i="38"/>
  <c r="Q1982" i="38"/>
  <c r="H1970" i="38"/>
  <c r="D1970" i="38"/>
  <c r="G1967" i="38"/>
  <c r="O1955" i="38"/>
  <c r="G1955" i="38"/>
  <c r="O1948" i="38"/>
  <c r="G1945" i="38"/>
  <c r="O1941" i="38"/>
  <c r="G1939" i="38"/>
  <c r="G1935" i="38"/>
  <c r="O1932" i="38"/>
  <c r="G1929" i="38"/>
  <c r="O1922" i="38"/>
  <c r="G1922" i="38"/>
  <c r="Q1866" i="38"/>
  <c r="H1854" i="38"/>
  <c r="D1854" i="38"/>
  <c r="G1851" i="38"/>
  <c r="O1839" i="38"/>
  <c r="G1839" i="38"/>
  <c r="O1832" i="38"/>
  <c r="G1829" i="38"/>
  <c r="O1825" i="38"/>
  <c r="G1823" i="38"/>
  <c r="G1819" i="38"/>
  <c r="O1816" i="38"/>
  <c r="G1813" i="38"/>
  <c r="O1806" i="38"/>
  <c r="G1806" i="38"/>
  <c r="Q1750" i="38"/>
  <c r="H1738" i="38"/>
  <c r="D1738" i="38"/>
  <c r="G1735" i="38"/>
  <c r="O1723" i="38"/>
  <c r="G1723" i="38"/>
  <c r="O1716" i="38"/>
  <c r="G1713" i="38"/>
  <c r="O1709" i="38"/>
  <c r="G1707" i="38"/>
  <c r="G1703" i="38"/>
  <c r="O1700" i="38"/>
  <c r="G1697" i="38"/>
  <c r="O1690" i="38"/>
  <c r="G1690" i="38"/>
  <c r="Q1634" i="38"/>
  <c r="H1622" i="38"/>
  <c r="D1622" i="38"/>
  <c r="G1619" i="38"/>
  <c r="O1607" i="38"/>
  <c r="G1607" i="38"/>
  <c r="O1600" i="38"/>
  <c r="G1597" i="38"/>
  <c r="O1593" i="38"/>
  <c r="G1591" i="38"/>
  <c r="G1587" i="38"/>
  <c r="O1584" i="38"/>
  <c r="G1581" i="38"/>
  <c r="O1574" i="38"/>
  <c r="G1574" i="38"/>
  <c r="Q1518" i="38"/>
  <c r="H1506" i="38"/>
  <c r="D1506" i="38"/>
  <c r="G1503" i="38"/>
  <c r="O1491" i="38"/>
  <c r="G1491" i="38"/>
  <c r="O1484" i="38"/>
  <c r="G1481" i="38"/>
  <c r="O1477" i="38"/>
  <c r="G1475" i="38"/>
  <c r="G1471" i="38"/>
  <c r="O1468" i="38"/>
  <c r="G1465" i="38"/>
  <c r="O1458" i="38"/>
  <c r="G1458" i="38"/>
  <c r="Q1402" i="38"/>
  <c r="H1390" i="38"/>
  <c r="D1390" i="38"/>
  <c r="G1387" i="38"/>
  <c r="O1375" i="38"/>
  <c r="G1375" i="38"/>
  <c r="O1368" i="38"/>
  <c r="G1365" i="38"/>
  <c r="O1361" i="38"/>
  <c r="G1359" i="38"/>
  <c r="G1355" i="38"/>
  <c r="O1352" i="38"/>
  <c r="G1349" i="38"/>
  <c r="O1342" i="38"/>
  <c r="G1342" i="38"/>
  <c r="Q1286" i="38"/>
  <c r="H1274" i="38"/>
  <c r="D1274" i="38"/>
  <c r="G1271" i="38"/>
  <c r="O1259" i="38"/>
  <c r="G1259" i="38"/>
  <c r="O1252" i="38"/>
  <c r="G1249" i="38"/>
  <c r="O1245" i="38"/>
  <c r="G1243" i="38"/>
  <c r="G1239" i="38"/>
  <c r="O1236" i="38"/>
  <c r="G1233" i="38"/>
  <c r="O1226" i="38"/>
  <c r="G1226" i="38"/>
  <c r="Q1170" i="38"/>
  <c r="H1158" i="38"/>
  <c r="D1158" i="38"/>
  <c r="G1155" i="38"/>
  <c r="O1143" i="38"/>
  <c r="G1143" i="38"/>
  <c r="O1136" i="38"/>
  <c r="G1133" i="38"/>
  <c r="O1129" i="38"/>
  <c r="G1127" i="38"/>
  <c r="G1123" i="38"/>
  <c r="O1120" i="38"/>
  <c r="G1117" i="38"/>
  <c r="O1110" i="38"/>
  <c r="G1110" i="38"/>
  <c r="Q1054" i="38"/>
  <c r="H1042" i="38"/>
  <c r="D1042" i="38"/>
  <c r="G1039" i="38"/>
  <c r="O1027" i="38"/>
  <c r="G1027" i="38"/>
  <c r="O1020" i="38"/>
  <c r="G1017" i="38"/>
  <c r="O1013" i="38"/>
  <c r="G1011" i="38"/>
  <c r="G1007" i="38"/>
  <c r="O1004" i="38"/>
  <c r="G1001" i="38"/>
  <c r="O994" i="38"/>
  <c r="G994" i="38"/>
  <c r="Q938" i="38"/>
  <c r="H926" i="38"/>
  <c r="D926" i="38"/>
  <c r="G923" i="38"/>
  <c r="O911" i="38"/>
  <c r="G911" i="38"/>
  <c r="O904" i="38"/>
  <c r="G901" i="38"/>
  <c r="O897" i="38"/>
  <c r="G895" i="38"/>
  <c r="G891" i="38"/>
  <c r="O888" i="38"/>
  <c r="G885" i="38"/>
  <c r="O878" i="38"/>
  <c r="G878" i="38"/>
  <c r="Q822" i="38"/>
  <c r="H810" i="38"/>
  <c r="D810" i="38"/>
  <c r="G807" i="38"/>
  <c r="O795" i="38"/>
  <c r="G795" i="38"/>
  <c r="O788" i="38"/>
  <c r="G785" i="38"/>
  <c r="O781" i="38"/>
  <c r="G779" i="38"/>
  <c r="G775" i="38"/>
  <c r="O772" i="38"/>
  <c r="G769" i="38"/>
  <c r="O762" i="38"/>
  <c r="G762" i="38"/>
  <c r="Q706" i="38"/>
  <c r="H694" i="38"/>
  <c r="D694" i="38"/>
  <c r="G691" i="38"/>
  <c r="O679" i="38"/>
  <c r="G679" i="38"/>
  <c r="O672" i="38"/>
  <c r="G669" i="38"/>
  <c r="O665" i="38"/>
  <c r="G663" i="38"/>
  <c r="G659" i="38"/>
  <c r="O656" i="38"/>
  <c r="G653" i="38"/>
  <c r="O646" i="38"/>
  <c r="G646" i="38"/>
  <c r="Q590" i="38"/>
  <c r="H578" i="38"/>
  <c r="D578" i="38"/>
  <c r="G575" i="38"/>
  <c r="O563" i="38"/>
  <c r="G563" i="38"/>
  <c r="O556" i="38"/>
  <c r="G553" i="38"/>
  <c r="O549" i="38"/>
  <c r="G547" i="38"/>
  <c r="G543" i="38"/>
  <c r="O540" i="38"/>
  <c r="G537" i="38"/>
  <c r="O530" i="38"/>
  <c r="G530" i="38"/>
  <c r="Q474" i="38"/>
  <c r="H462" i="38"/>
  <c r="D462" i="38"/>
  <c r="G459" i="38"/>
  <c r="O447" i="38"/>
  <c r="G447" i="38"/>
  <c r="O440" i="38"/>
  <c r="G437" i="38"/>
  <c r="O433" i="38"/>
  <c r="G431" i="38"/>
  <c r="G427" i="38"/>
  <c r="O424" i="38"/>
  <c r="G421" i="38"/>
  <c r="O414" i="38"/>
  <c r="G414" i="38"/>
  <c r="Q358" i="38"/>
  <c r="H346" i="38"/>
  <c r="D346" i="38"/>
  <c r="G343" i="38"/>
  <c r="O331" i="38"/>
  <c r="G331" i="38"/>
  <c r="O324" i="38"/>
  <c r="G321" i="38"/>
  <c r="O317" i="38"/>
  <c r="G315" i="38"/>
  <c r="G311" i="38"/>
  <c r="O308" i="38"/>
  <c r="G305" i="38"/>
  <c r="O298" i="38"/>
  <c r="G298" i="38"/>
  <c r="Q242" i="38"/>
  <c r="H230" i="38"/>
  <c r="D230" i="38"/>
  <c r="G227" i="38"/>
  <c r="O215" i="38"/>
  <c r="G215" i="38"/>
  <c r="O208" i="38"/>
  <c r="G205" i="38"/>
  <c r="O201" i="38"/>
  <c r="G199" i="38"/>
  <c r="G195" i="38"/>
  <c r="O192" i="38"/>
  <c r="G189" i="38"/>
  <c r="O182" i="38"/>
  <c r="G182" i="38"/>
  <c r="Q126" i="38"/>
  <c r="D46" i="18"/>
  <c r="D45" i="18"/>
  <c r="D44" i="18"/>
  <c r="D43" i="18"/>
  <c r="D42" i="18"/>
  <c r="D41" i="18"/>
  <c r="D40" i="18"/>
  <c r="D39" i="18"/>
  <c r="D38" i="18"/>
  <c r="D37" i="18"/>
  <c r="D36" i="18"/>
  <c r="D35" i="18"/>
  <c r="D34" i="18"/>
  <c r="D33" i="18"/>
  <c r="D32" i="18"/>
  <c r="D31" i="18"/>
  <c r="D30" i="18"/>
  <c r="D29" i="18"/>
  <c r="D28" i="18"/>
  <c r="D27" i="18"/>
  <c r="H2318" i="36"/>
  <c r="D2318" i="36"/>
  <c r="G2315" i="36"/>
  <c r="O2303" i="36"/>
  <c r="G2303" i="36"/>
  <c r="O2296" i="36"/>
  <c r="G2293" i="36"/>
  <c r="O2289" i="36"/>
  <c r="G2287" i="36"/>
  <c r="G2283" i="36"/>
  <c r="O2280" i="36"/>
  <c r="G2277" i="36"/>
  <c r="O2270" i="36"/>
  <c r="O2312" i="36" s="1"/>
  <c r="G2270" i="36"/>
  <c r="Q2214" i="36"/>
  <c r="H2202" i="36"/>
  <c r="D2202" i="36"/>
  <c r="G2199" i="36"/>
  <c r="O2187" i="36"/>
  <c r="G2187" i="36"/>
  <c r="O2180" i="36"/>
  <c r="G2177" i="36"/>
  <c r="O2173" i="36"/>
  <c r="G2171" i="36"/>
  <c r="G2167" i="36"/>
  <c r="O2164" i="36"/>
  <c r="G2161" i="36"/>
  <c r="O2154" i="36"/>
  <c r="G2154" i="36"/>
  <c r="Q2098" i="36"/>
  <c r="H2086" i="36"/>
  <c r="D2086" i="36"/>
  <c r="G2083" i="36"/>
  <c r="O2071" i="36"/>
  <c r="G2071" i="36"/>
  <c r="O2064" i="36"/>
  <c r="G2061" i="36"/>
  <c r="O2057" i="36"/>
  <c r="G2055" i="36"/>
  <c r="G2051" i="36"/>
  <c r="O2048" i="36"/>
  <c r="G2045" i="36"/>
  <c r="O2038" i="36"/>
  <c r="G2038" i="36"/>
  <c r="Q1982" i="36"/>
  <c r="H1970" i="36"/>
  <c r="D1970" i="36"/>
  <c r="G1967" i="36"/>
  <c r="O1955" i="36"/>
  <c r="G1955" i="36"/>
  <c r="O1948" i="36"/>
  <c r="G1945" i="36"/>
  <c r="O1941" i="36"/>
  <c r="G1939" i="36"/>
  <c r="G1935" i="36"/>
  <c r="O1932" i="36"/>
  <c r="G1929" i="36"/>
  <c r="O1922" i="36"/>
  <c r="G1922" i="36"/>
  <c r="Q1866" i="36"/>
  <c r="H1854" i="36"/>
  <c r="D1854" i="36"/>
  <c r="G1851" i="36"/>
  <c r="O1839" i="36"/>
  <c r="G1839" i="36"/>
  <c r="O1832" i="36"/>
  <c r="G1829" i="36"/>
  <c r="O1825" i="36"/>
  <c r="G1823" i="36"/>
  <c r="G1819" i="36"/>
  <c r="O1816" i="36"/>
  <c r="G1813" i="36"/>
  <c r="O1806" i="36"/>
  <c r="G1806" i="36"/>
  <c r="Q1750" i="36"/>
  <c r="H1738" i="36"/>
  <c r="D1738" i="36"/>
  <c r="G1735" i="36"/>
  <c r="O1723" i="36"/>
  <c r="G1723" i="36"/>
  <c r="O1716" i="36"/>
  <c r="G1713" i="36"/>
  <c r="O1709" i="36"/>
  <c r="G1707" i="36"/>
  <c r="G1703" i="36"/>
  <c r="O1700" i="36"/>
  <c r="G1697" i="36"/>
  <c r="O1690" i="36"/>
  <c r="G1690" i="36"/>
  <c r="Q1634" i="36"/>
  <c r="H1622" i="36"/>
  <c r="D1622" i="36"/>
  <c r="G1619" i="36"/>
  <c r="O1607" i="36"/>
  <c r="G1607" i="36"/>
  <c r="O1600" i="36"/>
  <c r="G1597" i="36"/>
  <c r="O1593" i="36"/>
  <c r="G1591" i="36"/>
  <c r="G1587" i="36"/>
  <c r="O1584" i="36"/>
  <c r="G1581" i="36"/>
  <c r="O1574" i="36"/>
  <c r="G1574" i="36"/>
  <c r="Q1518" i="36"/>
  <c r="H1506" i="36"/>
  <c r="D1506" i="36"/>
  <c r="G1503" i="36"/>
  <c r="O1491" i="36"/>
  <c r="G1491" i="36"/>
  <c r="O1484" i="36"/>
  <c r="G1481" i="36"/>
  <c r="O1477" i="36"/>
  <c r="G1475" i="36"/>
  <c r="G1471" i="36"/>
  <c r="O1468" i="36"/>
  <c r="G1465" i="36"/>
  <c r="O1458" i="36"/>
  <c r="G1458" i="36"/>
  <c r="Q1402" i="36"/>
  <c r="H1390" i="36"/>
  <c r="D1390" i="36"/>
  <c r="G1387" i="36"/>
  <c r="O1375" i="36"/>
  <c r="G1375" i="36"/>
  <c r="O1368" i="36"/>
  <c r="G1365" i="36"/>
  <c r="O1361" i="36"/>
  <c r="G1359" i="36"/>
  <c r="G1355" i="36"/>
  <c r="O1352" i="36"/>
  <c r="G1349" i="36"/>
  <c r="O1342" i="36"/>
  <c r="G1342" i="36"/>
  <c r="Q1286" i="36"/>
  <c r="H1274" i="36"/>
  <c r="D1274" i="36"/>
  <c r="G1271" i="36"/>
  <c r="O1259" i="36"/>
  <c r="G1259" i="36"/>
  <c r="O1252" i="36"/>
  <c r="G1249" i="36"/>
  <c r="O1245" i="36"/>
  <c r="G1243" i="36"/>
  <c r="G1239" i="36"/>
  <c r="O1236" i="36"/>
  <c r="G1233" i="36"/>
  <c r="O1226" i="36"/>
  <c r="G1226" i="36"/>
  <c r="Q1170" i="36"/>
  <c r="H1158" i="36"/>
  <c r="D1158" i="36"/>
  <c r="G1155" i="36"/>
  <c r="O1143" i="36"/>
  <c r="G1143" i="36"/>
  <c r="O1136" i="36"/>
  <c r="G1133" i="36"/>
  <c r="O1129" i="36"/>
  <c r="G1127" i="36"/>
  <c r="G1123" i="36"/>
  <c r="O1120" i="36"/>
  <c r="G1117" i="36"/>
  <c r="O1110" i="36"/>
  <c r="G1110" i="36"/>
  <c r="Q1054" i="36"/>
  <c r="H1042" i="36"/>
  <c r="D1042" i="36"/>
  <c r="G1039" i="36"/>
  <c r="O1027" i="36"/>
  <c r="G1027" i="36"/>
  <c r="O1020" i="36"/>
  <c r="G1017" i="36"/>
  <c r="O1013" i="36"/>
  <c r="G1011" i="36"/>
  <c r="G1007" i="36"/>
  <c r="O1004" i="36"/>
  <c r="G1001" i="36"/>
  <c r="O994" i="36"/>
  <c r="G994" i="36"/>
  <c r="Q938" i="36"/>
  <c r="H926" i="36"/>
  <c r="D926" i="36"/>
  <c r="G923" i="36"/>
  <c r="O911" i="36"/>
  <c r="G911" i="36"/>
  <c r="O904" i="36"/>
  <c r="G901" i="36"/>
  <c r="O897" i="36"/>
  <c r="G895" i="36"/>
  <c r="G891" i="36"/>
  <c r="O888" i="36"/>
  <c r="G885" i="36"/>
  <c r="O878" i="36"/>
  <c r="G878" i="36"/>
  <c r="Q822" i="36"/>
  <c r="H810" i="36"/>
  <c r="D810" i="36"/>
  <c r="G807" i="36"/>
  <c r="O795" i="36"/>
  <c r="G795" i="36"/>
  <c r="O788" i="36"/>
  <c r="G785" i="36"/>
  <c r="O781" i="36"/>
  <c r="G779" i="36"/>
  <c r="G775" i="36"/>
  <c r="O772" i="36"/>
  <c r="G769" i="36"/>
  <c r="O762" i="36"/>
  <c r="G762" i="36"/>
  <c r="Q706" i="36"/>
  <c r="H694" i="36"/>
  <c r="D694" i="36"/>
  <c r="G691" i="36"/>
  <c r="O679" i="36"/>
  <c r="G679" i="36"/>
  <c r="O672" i="36"/>
  <c r="G669" i="36"/>
  <c r="O665" i="36"/>
  <c r="G663" i="36"/>
  <c r="G659" i="36"/>
  <c r="O656" i="36"/>
  <c r="G653" i="36"/>
  <c r="O646" i="36"/>
  <c r="G646" i="36"/>
  <c r="Q590" i="36"/>
  <c r="H578" i="36"/>
  <c r="D578" i="36"/>
  <c r="G575" i="36"/>
  <c r="O563" i="36"/>
  <c r="G563" i="36"/>
  <c r="O556" i="36"/>
  <c r="G553" i="36"/>
  <c r="O549" i="36"/>
  <c r="G547" i="36"/>
  <c r="G543" i="36"/>
  <c r="O540" i="36"/>
  <c r="G537" i="36"/>
  <c r="O530" i="36"/>
  <c r="G530" i="36"/>
  <c r="Q474" i="36"/>
  <c r="H462" i="36"/>
  <c r="D462" i="36"/>
  <c r="G459" i="36"/>
  <c r="O447" i="36"/>
  <c r="G447" i="36"/>
  <c r="O440" i="36"/>
  <c r="G437" i="36"/>
  <c r="O433" i="36"/>
  <c r="G431" i="36"/>
  <c r="G427" i="36"/>
  <c r="O424" i="36"/>
  <c r="G421" i="36"/>
  <c r="O414" i="36"/>
  <c r="G414" i="36"/>
  <c r="Q358" i="36"/>
  <c r="H346" i="36"/>
  <c r="D346" i="36"/>
  <c r="G343" i="36"/>
  <c r="O331" i="36"/>
  <c r="G331" i="36"/>
  <c r="O324" i="36"/>
  <c r="G321" i="36"/>
  <c r="O317" i="36"/>
  <c r="G315" i="36"/>
  <c r="G311" i="36"/>
  <c r="O308" i="36"/>
  <c r="G305" i="36"/>
  <c r="O298" i="36"/>
  <c r="G298" i="36"/>
  <c r="Q242" i="36"/>
  <c r="H230" i="36"/>
  <c r="D230" i="36"/>
  <c r="G227" i="36"/>
  <c r="O215" i="36"/>
  <c r="G215" i="36"/>
  <c r="O208" i="36"/>
  <c r="G205" i="36"/>
  <c r="O201" i="36"/>
  <c r="G199" i="36"/>
  <c r="G195" i="36"/>
  <c r="O192" i="36"/>
  <c r="G189" i="36"/>
  <c r="O182" i="36"/>
  <c r="G182" i="36"/>
  <c r="Q126" i="36"/>
  <c r="Q123" i="36"/>
  <c r="D24" i="18"/>
  <c r="D23" i="18"/>
  <c r="D22" i="18"/>
  <c r="D21" i="18"/>
  <c r="D20" i="18"/>
  <c r="D19" i="18"/>
  <c r="D18" i="18"/>
  <c r="D17" i="18"/>
  <c r="D16" i="18"/>
  <c r="D15" i="18"/>
  <c r="D14" i="18"/>
  <c r="D13" i="18"/>
  <c r="D12" i="18"/>
  <c r="D11" i="18"/>
  <c r="D10" i="18"/>
  <c r="D9" i="18"/>
  <c r="D8" i="18"/>
  <c r="D7" i="18"/>
  <c r="H2318" i="19"/>
  <c r="D2318" i="19"/>
  <c r="G2315" i="19"/>
  <c r="O2303" i="19"/>
  <c r="G2303" i="19"/>
  <c r="O2296" i="19"/>
  <c r="G2293" i="19"/>
  <c r="O2289" i="19"/>
  <c r="G2287" i="19"/>
  <c r="G2283" i="19"/>
  <c r="O2280" i="19"/>
  <c r="G2277" i="19"/>
  <c r="O2270" i="19"/>
  <c r="O2312" i="19" s="1"/>
  <c r="G2270" i="19"/>
  <c r="Q2214" i="19"/>
  <c r="L2214" i="19"/>
  <c r="Q2211" i="19"/>
  <c r="H2202" i="19"/>
  <c r="D2202" i="19"/>
  <c r="G2199" i="19"/>
  <c r="O2187" i="19"/>
  <c r="G2187" i="19"/>
  <c r="O2180" i="19"/>
  <c r="G2177" i="19"/>
  <c r="O2173" i="19"/>
  <c r="G2171" i="19"/>
  <c r="G2167" i="19"/>
  <c r="O2164" i="19"/>
  <c r="G2161" i="19"/>
  <c r="O2154" i="19"/>
  <c r="O2196" i="19" s="1"/>
  <c r="G2154" i="19"/>
  <c r="Q2098" i="19"/>
  <c r="L2098" i="19"/>
  <c r="Q2095" i="19"/>
  <c r="H2086" i="19"/>
  <c r="D2086" i="19"/>
  <c r="G2083" i="19"/>
  <c r="O2071" i="19"/>
  <c r="G2071" i="19"/>
  <c r="O2064" i="19"/>
  <c r="G2061" i="19"/>
  <c r="O2057" i="19"/>
  <c r="G2055" i="19"/>
  <c r="G2051" i="19"/>
  <c r="O2048" i="19"/>
  <c r="G2045" i="19"/>
  <c r="O2038" i="19"/>
  <c r="G2038" i="19"/>
  <c r="Q1982" i="19"/>
  <c r="L1982" i="19"/>
  <c r="Q1979" i="19"/>
  <c r="H1970" i="19"/>
  <c r="D1970" i="19"/>
  <c r="G1967" i="19"/>
  <c r="O1955" i="19"/>
  <c r="G1955" i="19"/>
  <c r="O1948" i="19"/>
  <c r="G1945" i="19"/>
  <c r="O1941" i="19"/>
  <c r="G1939" i="19"/>
  <c r="G1935" i="19"/>
  <c r="O1932" i="19"/>
  <c r="G1929" i="19"/>
  <c r="O1922" i="19"/>
  <c r="G1922" i="19"/>
  <c r="Q1866" i="19"/>
  <c r="L1866" i="19"/>
  <c r="Q1863" i="19"/>
  <c r="H1854" i="19"/>
  <c r="D1854" i="19"/>
  <c r="G1851" i="19"/>
  <c r="O1839" i="19"/>
  <c r="G1839" i="19"/>
  <c r="O1832" i="19"/>
  <c r="G1829" i="19"/>
  <c r="O1825" i="19"/>
  <c r="G1823" i="19"/>
  <c r="G1819" i="19"/>
  <c r="O1816" i="19"/>
  <c r="G1813" i="19"/>
  <c r="O1806" i="19"/>
  <c r="G1806" i="19"/>
  <c r="Q1750" i="19"/>
  <c r="L1750" i="19"/>
  <c r="Q1747" i="19"/>
  <c r="H1738" i="19"/>
  <c r="D1738" i="19"/>
  <c r="G1735" i="19"/>
  <c r="O1723" i="19"/>
  <c r="G1723" i="19"/>
  <c r="O1716" i="19"/>
  <c r="G1713" i="19"/>
  <c r="O1709" i="19"/>
  <c r="G1707" i="19"/>
  <c r="G1703" i="19"/>
  <c r="O1700" i="19"/>
  <c r="G1697" i="19"/>
  <c r="O1690" i="19"/>
  <c r="G1690" i="19"/>
  <c r="Q1634" i="19"/>
  <c r="L1634" i="19"/>
  <c r="Q1631" i="19"/>
  <c r="H1622" i="19"/>
  <c r="D1622" i="19"/>
  <c r="G1619" i="19"/>
  <c r="O1607" i="19"/>
  <c r="G1607" i="19"/>
  <c r="O1600" i="19"/>
  <c r="G1597" i="19"/>
  <c r="O1593" i="19"/>
  <c r="G1591" i="19"/>
  <c r="G1587" i="19"/>
  <c r="O1584" i="19"/>
  <c r="G1581" i="19"/>
  <c r="O1574" i="19"/>
  <c r="G1574" i="19"/>
  <c r="Q1518" i="19"/>
  <c r="L1518" i="19"/>
  <c r="Q1515" i="19"/>
  <c r="H1506" i="19"/>
  <c r="D1506" i="19"/>
  <c r="G1503" i="19"/>
  <c r="O1491" i="19"/>
  <c r="G1491" i="19"/>
  <c r="O1484" i="19"/>
  <c r="G1481" i="19"/>
  <c r="O1477" i="19"/>
  <c r="G1475" i="19"/>
  <c r="G1471" i="19"/>
  <c r="O1468" i="19"/>
  <c r="G1465" i="19"/>
  <c r="O1458" i="19"/>
  <c r="G1458" i="19"/>
  <c r="Q1402" i="19"/>
  <c r="L1402" i="19"/>
  <c r="Q1399" i="19"/>
  <c r="H1390" i="19"/>
  <c r="D1390" i="19"/>
  <c r="G1387" i="19"/>
  <c r="O1375" i="19"/>
  <c r="G1375" i="19"/>
  <c r="O1368" i="19"/>
  <c r="G1365" i="19"/>
  <c r="O1361" i="19"/>
  <c r="G1359" i="19"/>
  <c r="G1355" i="19"/>
  <c r="O1352" i="19"/>
  <c r="G1349" i="19"/>
  <c r="O1342" i="19"/>
  <c r="G1342" i="19"/>
  <c r="Q1286" i="19"/>
  <c r="L1286" i="19"/>
  <c r="Q1283" i="19"/>
  <c r="H1274" i="19"/>
  <c r="D1274" i="19"/>
  <c r="G1271" i="19"/>
  <c r="O1259" i="19"/>
  <c r="G1259" i="19"/>
  <c r="O1252" i="19"/>
  <c r="G1249" i="19"/>
  <c r="O1245" i="19"/>
  <c r="G1243" i="19"/>
  <c r="G1239" i="19"/>
  <c r="O1236" i="19"/>
  <c r="G1233" i="19"/>
  <c r="O1226" i="19"/>
  <c r="G1226" i="19"/>
  <c r="Q1170" i="19"/>
  <c r="L1170" i="19"/>
  <c r="Q1167" i="19"/>
  <c r="H1158" i="19"/>
  <c r="D1158" i="19"/>
  <c r="G1155" i="19"/>
  <c r="O1143" i="19"/>
  <c r="G1143" i="19"/>
  <c r="O1136" i="19"/>
  <c r="G1133" i="19"/>
  <c r="O1129" i="19"/>
  <c r="G1127" i="19"/>
  <c r="G1123" i="19"/>
  <c r="O1120" i="19"/>
  <c r="G1117" i="19"/>
  <c r="O1110" i="19"/>
  <c r="G1110" i="19"/>
  <c r="Q1054" i="19"/>
  <c r="L1054" i="19"/>
  <c r="Q1051" i="19"/>
  <c r="H1042" i="19"/>
  <c r="D1042" i="19"/>
  <c r="G1039" i="19"/>
  <c r="O1027" i="19"/>
  <c r="G1027" i="19"/>
  <c r="O1020" i="19"/>
  <c r="G1017" i="19"/>
  <c r="O1013" i="19"/>
  <c r="G1011" i="19"/>
  <c r="G1007" i="19"/>
  <c r="O1004" i="19"/>
  <c r="G1001" i="19"/>
  <c r="O994" i="19"/>
  <c r="G994" i="19"/>
  <c r="Q938" i="19"/>
  <c r="L938" i="19"/>
  <c r="Q935" i="19"/>
  <c r="H926" i="19"/>
  <c r="D926" i="19"/>
  <c r="G923" i="19"/>
  <c r="O911" i="19"/>
  <c r="G911" i="19"/>
  <c r="O904" i="19"/>
  <c r="G901" i="19"/>
  <c r="O897" i="19"/>
  <c r="G895" i="19"/>
  <c r="G891" i="19"/>
  <c r="O888" i="19"/>
  <c r="G885" i="19"/>
  <c r="O878" i="19"/>
  <c r="G878" i="19"/>
  <c r="Q822" i="19"/>
  <c r="L822" i="19"/>
  <c r="Q819" i="19"/>
  <c r="H810" i="19"/>
  <c r="D810" i="19"/>
  <c r="G807" i="19"/>
  <c r="O795" i="19"/>
  <c r="G795" i="19"/>
  <c r="O788" i="19"/>
  <c r="G785" i="19"/>
  <c r="O781" i="19"/>
  <c r="G779" i="19"/>
  <c r="G775" i="19"/>
  <c r="O772" i="19"/>
  <c r="G769" i="19"/>
  <c r="O762" i="19"/>
  <c r="G762" i="19"/>
  <c r="Q706" i="19"/>
  <c r="L706" i="19"/>
  <c r="Q703" i="19"/>
  <c r="H694" i="19"/>
  <c r="D694" i="19"/>
  <c r="G691" i="19"/>
  <c r="O679" i="19"/>
  <c r="G679" i="19"/>
  <c r="O672" i="19"/>
  <c r="G669" i="19"/>
  <c r="O665" i="19"/>
  <c r="G663" i="19"/>
  <c r="G659" i="19"/>
  <c r="O656" i="19"/>
  <c r="G653" i="19"/>
  <c r="O646" i="19"/>
  <c r="G646" i="19"/>
  <c r="Q590" i="19"/>
  <c r="L590" i="19"/>
  <c r="Q587" i="19"/>
  <c r="H578" i="19"/>
  <c r="D578" i="19"/>
  <c r="G575" i="19"/>
  <c r="O563" i="19"/>
  <c r="G563" i="19"/>
  <c r="O556" i="19"/>
  <c r="G553" i="19"/>
  <c r="O549" i="19"/>
  <c r="G547" i="19"/>
  <c r="G543" i="19"/>
  <c r="O540" i="19"/>
  <c r="G537" i="19"/>
  <c r="O530" i="19"/>
  <c r="G530" i="19"/>
  <c r="Q474" i="19"/>
  <c r="L474" i="19"/>
  <c r="Q471" i="19"/>
  <c r="H462" i="19"/>
  <c r="D462" i="19"/>
  <c r="G459" i="19"/>
  <c r="O447" i="19"/>
  <c r="G447" i="19"/>
  <c r="O440" i="19"/>
  <c r="G437" i="19"/>
  <c r="O433" i="19"/>
  <c r="G431" i="19"/>
  <c r="G427" i="19"/>
  <c r="O424" i="19"/>
  <c r="G421" i="19"/>
  <c r="O414" i="19"/>
  <c r="G414" i="19"/>
  <c r="Q358" i="19"/>
  <c r="L358" i="19"/>
  <c r="Q355" i="19"/>
  <c r="H346" i="19"/>
  <c r="D346" i="19"/>
  <c r="G343" i="19"/>
  <c r="O331" i="19"/>
  <c r="G331" i="19"/>
  <c r="O324" i="19"/>
  <c r="G321" i="19"/>
  <c r="O317" i="19"/>
  <c r="G315" i="19"/>
  <c r="G311" i="19"/>
  <c r="O308" i="19"/>
  <c r="G305" i="19"/>
  <c r="O298" i="19"/>
  <c r="G298" i="19"/>
  <c r="Q242" i="19"/>
  <c r="L242" i="19"/>
  <c r="Q239" i="19"/>
  <c r="H230" i="19"/>
  <c r="D230" i="19"/>
  <c r="G227" i="19"/>
  <c r="O215" i="19"/>
  <c r="G215" i="19"/>
  <c r="O208" i="19"/>
  <c r="G205" i="19"/>
  <c r="O201" i="19"/>
  <c r="G199" i="19"/>
  <c r="G195" i="19"/>
  <c r="O192" i="19"/>
  <c r="G189" i="19"/>
  <c r="O182" i="19"/>
  <c r="G182" i="19"/>
  <c r="Q126" i="19"/>
  <c r="L126" i="19"/>
  <c r="Q123" i="19"/>
  <c r="AK50" i="22"/>
  <c r="AJ50" i="22"/>
  <c r="AK49" i="22"/>
  <c r="AJ49" i="22"/>
  <c r="AK48" i="22"/>
  <c r="AJ48" i="22"/>
  <c r="AJ56" i="22"/>
  <c r="AJ55" i="22"/>
  <c r="AJ54" i="22"/>
  <c r="AK45" i="22"/>
  <c r="Q10" i="36"/>
  <c r="L9" i="45" l="1"/>
  <c r="L30" i="45"/>
  <c r="L51" i="45"/>
  <c r="L119" i="47"/>
  <c r="L122" i="47" s="1"/>
  <c r="L126" i="47" s="1"/>
  <c r="H132" i="47" s="1"/>
  <c r="N70" i="18" s="1"/>
  <c r="L70" i="47"/>
  <c r="L120" i="47"/>
  <c r="L100" i="46"/>
  <c r="L89" i="46"/>
  <c r="L70" i="46"/>
  <c r="L122" i="46"/>
  <c r="L126" i="46" s="1"/>
  <c r="H132" i="46" s="1"/>
  <c r="N48" i="18" s="1"/>
  <c r="L78" i="45"/>
  <c r="L69" i="45"/>
  <c r="L119" i="45"/>
  <c r="L122" i="45" s="1"/>
  <c r="L126" i="45" s="1"/>
  <c r="H132" i="45" s="1"/>
  <c r="N26" i="18" s="1"/>
  <c r="O2313" i="38"/>
  <c r="O2314" i="38" s="1"/>
  <c r="O2196" i="38"/>
  <c r="O2197" i="38"/>
  <c r="O2198" i="38" s="1"/>
  <c r="O2080" i="38"/>
  <c r="O2081" i="38"/>
  <c r="O2082" i="38" s="1"/>
  <c r="O1964" i="38"/>
  <c r="O1965" i="38" s="1"/>
  <c r="O1966" i="38" s="1"/>
  <c r="O1848" i="38"/>
  <c r="O1849" i="38" s="1"/>
  <c r="O1850" i="38" s="1"/>
  <c r="O1732" i="38"/>
  <c r="O1733" i="38" s="1"/>
  <c r="O1734" i="38" s="1"/>
  <c r="O1616" i="38"/>
  <c r="O1617" i="38" s="1"/>
  <c r="O1618" i="38" s="1"/>
  <c r="O1500" i="38"/>
  <c r="O1501" i="38" s="1"/>
  <c r="O1502" i="38" s="1"/>
  <c r="O1384" i="38"/>
  <c r="O1385" i="38" s="1"/>
  <c r="O1386" i="38" s="1"/>
  <c r="O1152" i="38"/>
  <c r="O1153" i="38" s="1"/>
  <c r="O1154" i="38" s="1"/>
  <c r="O1268" i="38"/>
  <c r="O1269" i="38" s="1"/>
  <c r="O1270" i="38" s="1"/>
  <c r="O1036" i="38"/>
  <c r="O1037" i="38" s="1"/>
  <c r="O920" i="38"/>
  <c r="O921" i="38" s="1"/>
  <c r="O922" i="38" s="1"/>
  <c r="O804" i="38"/>
  <c r="O805" i="38" s="1"/>
  <c r="O806" i="38" s="1"/>
  <c r="O688" i="38"/>
  <c r="O689" i="38" s="1"/>
  <c r="O690" i="38" s="1"/>
  <c r="O572" i="38"/>
  <c r="O573" i="38" s="1"/>
  <c r="O574" i="38" s="1"/>
  <c r="O456" i="38"/>
  <c r="O457" i="38" s="1"/>
  <c r="O458" i="38" s="1"/>
  <c r="O340" i="38"/>
  <c r="O341" i="38" s="1"/>
  <c r="O342" i="38" s="1"/>
  <c r="O224" i="38"/>
  <c r="O225" i="38" s="1"/>
  <c r="O226" i="38" s="1"/>
  <c r="O2313" i="36"/>
  <c r="O2314" i="36" s="1"/>
  <c r="O2196" i="36"/>
  <c r="O2197" i="36" s="1"/>
  <c r="O2198" i="36" s="1"/>
  <c r="O2080" i="36"/>
  <c r="O2081" i="36" s="1"/>
  <c r="O2082" i="36" s="1"/>
  <c r="O1964" i="36"/>
  <c r="O1965" i="36" s="1"/>
  <c r="O1966" i="36" s="1"/>
  <c r="O1848" i="36"/>
  <c r="O1849" i="36" s="1"/>
  <c r="O1850" i="36" s="1"/>
  <c r="O1732" i="36"/>
  <c r="O1733" i="36" s="1"/>
  <c r="O1734" i="36" s="1"/>
  <c r="O1616" i="36"/>
  <c r="O1617" i="36" s="1"/>
  <c r="O1618" i="36" s="1"/>
  <c r="O1500" i="36"/>
  <c r="O1501" i="36" s="1"/>
  <c r="O1502" i="36" s="1"/>
  <c r="O1384" i="36"/>
  <c r="O1385" i="36" s="1"/>
  <c r="O1386" i="36" s="1"/>
  <c r="O1152" i="36"/>
  <c r="O1153" i="36" s="1"/>
  <c r="O1154" i="36" s="1"/>
  <c r="O1268" i="36"/>
  <c r="O1269" i="36" s="1"/>
  <c r="O1270" i="36" s="1"/>
  <c r="O1036" i="36"/>
  <c r="O1037" i="36" s="1"/>
  <c r="O1038" i="36" s="1"/>
  <c r="O920" i="36"/>
  <c r="O921" i="36" s="1"/>
  <c r="O922" i="36" s="1"/>
  <c r="O804" i="36"/>
  <c r="O805" i="36" s="1"/>
  <c r="O806" i="36" s="1"/>
  <c r="O688" i="36"/>
  <c r="O689" i="36" s="1"/>
  <c r="O690" i="36" s="1"/>
  <c r="O572" i="36"/>
  <c r="O573" i="36" s="1"/>
  <c r="O574" i="36" s="1"/>
  <c r="O456" i="36"/>
  <c r="O457" i="36" s="1"/>
  <c r="O458" i="36" s="1"/>
  <c r="O340" i="36"/>
  <c r="O341" i="36" s="1"/>
  <c r="O342" i="36" s="1"/>
  <c r="O224" i="36"/>
  <c r="O225" i="36" s="1"/>
  <c r="O226" i="36" s="1"/>
  <c r="O2313" i="19"/>
  <c r="O2314" i="19" s="1"/>
  <c r="O2214" i="19"/>
  <c r="O2080" i="19"/>
  <c r="O1964" i="19"/>
  <c r="O2197" i="19"/>
  <c r="O2198" i="19" s="1"/>
  <c r="O2098" i="19"/>
  <c r="O2081" i="19"/>
  <c r="O2082" i="19" s="1"/>
  <c r="O1982" i="19"/>
  <c r="O1848" i="19"/>
  <c r="O1750" i="19" s="1"/>
  <c r="O1866" i="19"/>
  <c r="O1965" i="19"/>
  <c r="O1966" i="19" s="1"/>
  <c r="O1732" i="19"/>
  <c r="O1733" i="19" s="1"/>
  <c r="O1734" i="19" s="1"/>
  <c r="O1616" i="19"/>
  <c r="O1617" i="19" s="1"/>
  <c r="O1384" i="19"/>
  <c r="O1385" i="19" s="1"/>
  <c r="O1386" i="19" s="1"/>
  <c r="O1500" i="19"/>
  <c r="O1501" i="19" s="1"/>
  <c r="O1502" i="19" s="1"/>
  <c r="O1268" i="19"/>
  <c r="O1170" i="19" s="1"/>
  <c r="O1152" i="19"/>
  <c r="O1054" i="19" s="1"/>
  <c r="O920" i="19"/>
  <c r="O822" i="19" s="1"/>
  <c r="O1036" i="19"/>
  <c r="O1037" i="19" s="1"/>
  <c r="O1038" i="19" s="1"/>
  <c r="O804" i="19"/>
  <c r="O706" i="19" s="1"/>
  <c r="O688" i="19"/>
  <c r="O689" i="19" s="1"/>
  <c r="O690" i="19" s="1"/>
  <c r="O572" i="19"/>
  <c r="O474" i="19" s="1"/>
  <c r="O456" i="19"/>
  <c r="O457" i="19" s="1"/>
  <c r="O458" i="19" s="1"/>
  <c r="O340" i="19"/>
  <c r="O242" i="19" s="1"/>
  <c r="O224" i="19"/>
  <c r="AK63" i="22"/>
  <c r="AJ63" i="22"/>
  <c r="J20" i="29"/>
  <c r="I20" i="29"/>
  <c r="H20" i="29"/>
  <c r="L70" i="45" l="1"/>
  <c r="L120" i="45"/>
  <c r="L123" i="47"/>
  <c r="L127" i="47" s="1"/>
  <c r="L120" i="46"/>
  <c r="L123" i="46" s="1"/>
  <c r="L127" i="46" s="1"/>
  <c r="H133" i="46" s="1"/>
  <c r="O48" i="18" s="1"/>
  <c r="D2319" i="38"/>
  <c r="N68" i="18" s="1"/>
  <c r="G2306" i="38"/>
  <c r="G2305" i="38" s="1"/>
  <c r="D2203" i="38"/>
  <c r="N67" i="18" s="1"/>
  <c r="G2190" i="38"/>
  <c r="G2189" i="38" s="1"/>
  <c r="D2087" i="38"/>
  <c r="N66" i="18" s="1"/>
  <c r="G2074" i="38"/>
  <c r="G2073" i="38" s="1"/>
  <c r="D1971" i="38"/>
  <c r="N65" i="18" s="1"/>
  <c r="G1958" i="38"/>
  <c r="G1957" i="38" s="1"/>
  <c r="D1855" i="38"/>
  <c r="N64" i="18" s="1"/>
  <c r="G1842" i="38"/>
  <c r="G1841" i="38" s="1"/>
  <c r="D1739" i="38"/>
  <c r="N63" i="18" s="1"/>
  <c r="G1726" i="38"/>
  <c r="G1725" i="38" s="1"/>
  <c r="D1623" i="38"/>
  <c r="N62" i="18" s="1"/>
  <c r="G1610" i="38"/>
  <c r="G1609" i="38" s="1"/>
  <c r="D1507" i="38"/>
  <c r="N61" i="18" s="1"/>
  <c r="G1494" i="38"/>
  <c r="G1493" i="38" s="1"/>
  <c r="D1391" i="38"/>
  <c r="N60" i="18" s="1"/>
  <c r="G1378" i="38"/>
  <c r="G1377" i="38" s="1"/>
  <c r="D1275" i="38"/>
  <c r="N59" i="18" s="1"/>
  <c r="G1262" i="38"/>
  <c r="G1261" i="38" s="1"/>
  <c r="O1038" i="38"/>
  <c r="D1043" i="38" s="1"/>
  <c r="N57" i="18" s="1"/>
  <c r="D1159" i="38"/>
  <c r="N58" i="18" s="1"/>
  <c r="G1146" i="38"/>
  <c r="G1145" i="38" s="1"/>
  <c r="D927" i="38"/>
  <c r="N56" i="18" s="1"/>
  <c r="G914" i="38"/>
  <c r="G913" i="38" s="1"/>
  <c r="D811" i="38"/>
  <c r="N55" i="18" s="1"/>
  <c r="G798" i="38"/>
  <c r="G797" i="38" s="1"/>
  <c r="D695" i="38"/>
  <c r="N54" i="18" s="1"/>
  <c r="G682" i="38"/>
  <c r="G681" i="38" s="1"/>
  <c r="D579" i="38"/>
  <c r="N53" i="18" s="1"/>
  <c r="G566" i="38"/>
  <c r="G565" i="38" s="1"/>
  <c r="D463" i="38"/>
  <c r="N52" i="18" s="1"/>
  <c r="G450" i="38"/>
  <c r="G449" i="38" s="1"/>
  <c r="D347" i="38"/>
  <c r="N51" i="18" s="1"/>
  <c r="G334" i="38"/>
  <c r="G333" i="38" s="1"/>
  <c r="D231" i="38"/>
  <c r="N50" i="18" s="1"/>
  <c r="G218" i="38"/>
  <c r="G217" i="38" s="1"/>
  <c r="D2319" i="36"/>
  <c r="N46" i="18" s="1"/>
  <c r="G2306" i="36"/>
  <c r="G2305" i="36" s="1"/>
  <c r="D2203" i="36"/>
  <c r="N45" i="18" s="1"/>
  <c r="G2190" i="36"/>
  <c r="G2189" i="36" s="1"/>
  <c r="D2087" i="36"/>
  <c r="N44" i="18" s="1"/>
  <c r="G2074" i="36"/>
  <c r="G2073" i="36" s="1"/>
  <c r="D1971" i="36"/>
  <c r="N43" i="18" s="1"/>
  <c r="G1958" i="36"/>
  <c r="G1957" i="36" s="1"/>
  <c r="D1855" i="36"/>
  <c r="N42" i="18" s="1"/>
  <c r="G1842" i="36"/>
  <c r="G1841" i="36" s="1"/>
  <c r="D1739" i="36"/>
  <c r="N41" i="18" s="1"/>
  <c r="G1726" i="36"/>
  <c r="G1725" i="36" s="1"/>
  <c r="D1623" i="36"/>
  <c r="N40" i="18" s="1"/>
  <c r="G1610" i="36"/>
  <c r="G1609" i="36" s="1"/>
  <c r="D1507" i="36"/>
  <c r="N39" i="18" s="1"/>
  <c r="G1494" i="36"/>
  <c r="G1493" i="36" s="1"/>
  <c r="D1391" i="36"/>
  <c r="N38" i="18" s="1"/>
  <c r="G1378" i="36"/>
  <c r="G1377" i="36" s="1"/>
  <c r="D1275" i="36"/>
  <c r="N37" i="18" s="1"/>
  <c r="G1262" i="36"/>
  <c r="G1261" i="36" s="1"/>
  <c r="D1159" i="36"/>
  <c r="N36" i="18" s="1"/>
  <c r="G1146" i="36"/>
  <c r="G1145" i="36" s="1"/>
  <c r="D1043" i="36"/>
  <c r="N35" i="18" s="1"/>
  <c r="G1030" i="36"/>
  <c r="G1029" i="36" s="1"/>
  <c r="D927" i="36"/>
  <c r="N34" i="18" s="1"/>
  <c r="G914" i="36"/>
  <c r="G913" i="36" s="1"/>
  <c r="D811" i="36"/>
  <c r="N33" i="18" s="1"/>
  <c r="G798" i="36"/>
  <c r="G797" i="36" s="1"/>
  <c r="D695" i="36"/>
  <c r="N32" i="18" s="1"/>
  <c r="G682" i="36"/>
  <c r="G681" i="36" s="1"/>
  <c r="D579" i="36"/>
  <c r="N31" i="18" s="1"/>
  <c r="G566" i="36"/>
  <c r="G565" i="36" s="1"/>
  <c r="D463" i="36"/>
  <c r="N30" i="18" s="1"/>
  <c r="G450" i="36"/>
  <c r="G449" i="36" s="1"/>
  <c r="D347" i="36"/>
  <c r="N29" i="18" s="1"/>
  <c r="G334" i="36"/>
  <c r="G333" i="36" s="1"/>
  <c r="D231" i="36"/>
  <c r="N28" i="18" s="1"/>
  <c r="G218" i="36"/>
  <c r="G217" i="36" s="1"/>
  <c r="D2319" i="19"/>
  <c r="N24" i="18" s="1"/>
  <c r="G2306" i="19"/>
  <c r="G2305" i="19" s="1"/>
  <c r="D2203" i="19"/>
  <c r="N23" i="18" s="1"/>
  <c r="G2190" i="19"/>
  <c r="G2189" i="19" s="1"/>
  <c r="D2087" i="19"/>
  <c r="N22" i="18" s="1"/>
  <c r="G2074" i="19"/>
  <c r="G2073" i="19" s="1"/>
  <c r="O1634" i="19"/>
  <c r="O1849" i="19"/>
  <c r="O1850" i="19" s="1"/>
  <c r="D1855" i="19" s="1"/>
  <c r="N20" i="18" s="1"/>
  <c r="D1971" i="19"/>
  <c r="N21" i="18" s="1"/>
  <c r="G1958" i="19"/>
  <c r="G1957" i="19" s="1"/>
  <c r="O1618" i="19"/>
  <c r="G1610" i="19" s="1"/>
  <c r="G1609" i="19" s="1"/>
  <c r="O1518" i="19"/>
  <c r="D1739" i="19"/>
  <c r="N19" i="18" s="1"/>
  <c r="G1726" i="19"/>
  <c r="G1725" i="19" s="1"/>
  <c r="O573" i="19"/>
  <c r="O574" i="19" s="1"/>
  <c r="G566" i="19" s="1"/>
  <c r="G565" i="19" s="1"/>
  <c r="O1153" i="19"/>
  <c r="O1154" i="19" s="1"/>
  <c r="D1159" i="19" s="1"/>
  <c r="N14" i="18" s="1"/>
  <c r="O1402" i="19"/>
  <c r="O1286" i="19"/>
  <c r="D1623" i="19"/>
  <c r="N18" i="18" s="1"/>
  <c r="D1507" i="19"/>
  <c r="N17" i="18" s="1"/>
  <c r="G1494" i="19"/>
  <c r="G1493" i="19" s="1"/>
  <c r="O1269" i="19"/>
  <c r="O1270" i="19" s="1"/>
  <c r="D1275" i="19" s="1"/>
  <c r="N15" i="18" s="1"/>
  <c r="O805" i="19"/>
  <c r="O806" i="19" s="1"/>
  <c r="D811" i="19" s="1"/>
  <c r="N11" i="18" s="1"/>
  <c r="D1391" i="19"/>
  <c r="N16" i="18" s="1"/>
  <c r="G1378" i="19"/>
  <c r="G1377" i="19" s="1"/>
  <c r="O921" i="19"/>
  <c r="O922" i="19" s="1"/>
  <c r="D927" i="19" s="1"/>
  <c r="N12" i="18" s="1"/>
  <c r="O938" i="19"/>
  <c r="O590" i="19"/>
  <c r="D1043" i="19"/>
  <c r="N13" i="18" s="1"/>
  <c r="G1030" i="19"/>
  <c r="G1029" i="19" s="1"/>
  <c r="O358" i="19"/>
  <c r="D695" i="19"/>
  <c r="N10" i="18" s="1"/>
  <c r="G682" i="19"/>
  <c r="G681" i="19" s="1"/>
  <c r="O341" i="19"/>
  <c r="O342" i="19" s="1"/>
  <c r="D347" i="19" s="1"/>
  <c r="N7" i="18" s="1"/>
  <c r="O225" i="19"/>
  <c r="O226" i="19" s="1"/>
  <c r="G218" i="19" s="1"/>
  <c r="G217" i="19" s="1"/>
  <c r="D463" i="19"/>
  <c r="N8" i="18" s="1"/>
  <c r="G450" i="19"/>
  <c r="G449" i="19" s="1"/>
  <c r="AL40" i="22"/>
  <c r="O70" i="18" l="1"/>
  <c r="AM40" i="22" s="1"/>
  <c r="H133" i="47"/>
  <c r="L123" i="45"/>
  <c r="L127" i="45" s="1"/>
  <c r="AL38" i="22"/>
  <c r="O126" i="19"/>
  <c r="G1030" i="38"/>
  <c r="G1029" i="38" s="1"/>
  <c r="G1842" i="19"/>
  <c r="G1841" i="19" s="1"/>
  <c r="D579" i="19"/>
  <c r="N9" i="18" s="1"/>
  <c r="G1146" i="19"/>
  <c r="G1145" i="19" s="1"/>
  <c r="G798" i="19"/>
  <c r="G797" i="19" s="1"/>
  <c r="G914" i="19"/>
  <c r="G913" i="19" s="1"/>
  <c r="G1262" i="19"/>
  <c r="G1261" i="19" s="1"/>
  <c r="G334" i="19"/>
  <c r="G333" i="19" s="1"/>
  <c r="D231" i="19"/>
  <c r="N6" i="18" s="1"/>
  <c r="AJ29" i="22"/>
  <c r="AJ28" i="22"/>
  <c r="AJ27" i="22"/>
  <c r="H36" i="22" s="1"/>
  <c r="AA27" i="22"/>
  <c r="L10" i="19"/>
  <c r="H133" i="45" l="1"/>
  <c r="O26" i="18" s="1"/>
  <c r="AM39" i="22"/>
  <c r="P24" i="18"/>
  <c r="P68" i="18"/>
  <c r="L36" i="22"/>
  <c r="P67" i="18"/>
  <c r="P66" i="18"/>
  <c r="P65" i="18"/>
  <c r="P64" i="18"/>
  <c r="P63" i="18"/>
  <c r="P62" i="18"/>
  <c r="P61" i="18"/>
  <c r="P60" i="18"/>
  <c r="P57" i="18"/>
  <c r="P58" i="18"/>
  <c r="P56" i="18"/>
  <c r="P54" i="18"/>
  <c r="P55" i="18"/>
  <c r="P52" i="18"/>
  <c r="P51" i="18"/>
  <c r="P46" i="18"/>
  <c r="P45" i="18"/>
  <c r="P44" i="18"/>
  <c r="P43" i="18"/>
  <c r="P42" i="18"/>
  <c r="P39" i="18"/>
  <c r="P40" i="18"/>
  <c r="P38" i="18"/>
  <c r="P36" i="18"/>
  <c r="P37" i="18"/>
  <c r="P34" i="18"/>
  <c r="P35" i="18"/>
  <c r="P32" i="18"/>
  <c r="P33" i="18"/>
  <c r="P31" i="18"/>
  <c r="P30" i="18"/>
  <c r="P29" i="18"/>
  <c r="P28" i="18"/>
  <c r="P23" i="18"/>
  <c r="P22" i="18"/>
  <c r="P21" i="18"/>
  <c r="P19" i="18"/>
  <c r="P18" i="18"/>
  <c r="P17" i="18"/>
  <c r="P16" i="18"/>
  <c r="P15" i="18"/>
  <c r="P14" i="18"/>
  <c r="P13" i="18"/>
  <c r="P12" i="18"/>
  <c r="P11" i="18"/>
  <c r="P10" i="18"/>
  <c r="P9" i="18"/>
  <c r="P7" i="18"/>
  <c r="E41" i="22"/>
  <c r="O38" i="42"/>
  <c r="O29" i="42"/>
  <c r="M29" i="42"/>
  <c r="M38" i="42" s="1"/>
  <c r="K29" i="42"/>
  <c r="K38" i="42" s="1"/>
  <c r="O24" i="42"/>
  <c r="M24" i="42"/>
  <c r="K24" i="42"/>
  <c r="O21" i="42"/>
  <c r="M21" i="42"/>
  <c r="K21" i="42"/>
  <c r="O18" i="42"/>
  <c r="M18" i="42"/>
  <c r="M28" i="42" s="1"/>
  <c r="M39" i="42" s="1"/>
  <c r="K18" i="42"/>
  <c r="O10" i="42"/>
  <c r="O28" i="42" s="1"/>
  <c r="O39" i="42" s="1"/>
  <c r="M10" i="42"/>
  <c r="K10" i="42"/>
  <c r="K28" i="42" s="1"/>
  <c r="K39" i="42" s="1"/>
  <c r="M35" i="40"/>
  <c r="S28" i="40"/>
  <c r="S35" i="40" s="1"/>
  <c r="Q28" i="40"/>
  <c r="Q35" i="40" s="1"/>
  <c r="O28" i="40"/>
  <c r="O35" i="40" s="1"/>
  <c r="M28" i="40"/>
  <c r="K35" i="40"/>
  <c r="S9" i="40"/>
  <c r="Q9" i="40"/>
  <c r="O9" i="40"/>
  <c r="M9" i="40"/>
  <c r="K9" i="40"/>
  <c r="AM38" i="22" l="1"/>
  <c r="AM41" i="22" s="1"/>
  <c r="O72" i="18"/>
  <c r="AK57" i="22"/>
  <c r="P59" i="18"/>
  <c r="P53" i="18"/>
  <c r="P50" i="18"/>
  <c r="P41" i="18"/>
  <c r="P20" i="18"/>
  <c r="P8" i="18"/>
  <c r="AA29" i="22"/>
  <c r="AA28" i="22"/>
  <c r="L24" i="22"/>
  <c r="H114" i="38"/>
  <c r="D114" i="38"/>
  <c r="G111" i="38"/>
  <c r="O99" i="38"/>
  <c r="G99" i="38"/>
  <c r="O92" i="38"/>
  <c r="G89" i="38"/>
  <c r="O85" i="38"/>
  <c r="G83" i="38"/>
  <c r="G79" i="38"/>
  <c r="O76" i="38"/>
  <c r="G73" i="38"/>
  <c r="O66" i="38"/>
  <c r="G66" i="38"/>
  <c r="Q10" i="38"/>
  <c r="H114" i="36"/>
  <c r="D114" i="36"/>
  <c r="G111" i="36"/>
  <c r="O99" i="36"/>
  <c r="G99" i="36"/>
  <c r="O92" i="36"/>
  <c r="G89" i="36"/>
  <c r="O85" i="36"/>
  <c r="G83" i="36"/>
  <c r="G79" i="36"/>
  <c r="O76" i="36"/>
  <c r="G73" i="36"/>
  <c r="O66" i="36"/>
  <c r="G66" i="36"/>
  <c r="Q7" i="36"/>
  <c r="AN62" i="22" l="1"/>
  <c r="AN61" i="22"/>
  <c r="AN60" i="22"/>
  <c r="O108" i="36"/>
  <c r="O108" i="38"/>
  <c r="P6" i="18" l="1"/>
  <c r="O109" i="38"/>
  <c r="O110" i="38" s="1"/>
  <c r="O109" i="36"/>
  <c r="O110" i="36" s="1"/>
  <c r="G102" i="38" l="1"/>
  <c r="G101" i="38" s="1"/>
  <c r="D115" i="38" s="1"/>
  <c r="G102" i="36"/>
  <c r="G101" i="36" s="1"/>
  <c r="D115" i="36" s="1"/>
  <c r="O66" i="19"/>
  <c r="O76" i="19"/>
  <c r="O85" i="19"/>
  <c r="O92" i="19"/>
  <c r="O99" i="19"/>
  <c r="G99" i="19"/>
  <c r="G89" i="19"/>
  <c r="G83" i="19"/>
  <c r="G79" i="19"/>
  <c r="G73" i="19"/>
  <c r="G66" i="19"/>
  <c r="G111" i="19"/>
  <c r="N27" i="18" l="1"/>
  <c r="P27" i="18" s="1"/>
  <c r="N49" i="18"/>
  <c r="P49" i="18" s="1"/>
  <c r="I168" i="31"/>
  <c r="I167" i="31"/>
  <c r="I165" i="31"/>
  <c r="I164" i="31"/>
  <c r="I162" i="31"/>
  <c r="I161" i="31"/>
  <c r="D75" i="31"/>
  <c r="I160" i="31" l="1"/>
  <c r="O69" i="18"/>
  <c r="AK40" i="22" s="1"/>
  <c r="N69" i="18"/>
  <c r="AJ40" i="22" s="1"/>
  <c r="N47" i="18"/>
  <c r="AJ39" i="22" s="1"/>
  <c r="O47" i="18"/>
  <c r="AK39" i="22" s="1"/>
  <c r="I180" i="31"/>
  <c r="I179" i="31"/>
  <c r="I178" i="31"/>
  <c r="O4" i="31"/>
  <c r="D5" i="31"/>
  <c r="F4" i="31"/>
  <c r="E77" i="31"/>
  <c r="N75" i="31"/>
  <c r="N74" i="31"/>
  <c r="F74" i="31"/>
  <c r="I176" i="31" l="1"/>
  <c r="I175" i="31"/>
  <c r="I174" i="31"/>
  <c r="I172" i="31"/>
  <c r="I171" i="31"/>
  <c r="I170" i="31"/>
  <c r="I159" i="31"/>
  <c r="I158" i="31"/>
  <c r="J9" i="29" l="1"/>
  <c r="I9" i="29"/>
  <c r="J17" i="29"/>
  <c r="I17" i="29"/>
  <c r="H17" i="29"/>
  <c r="J13" i="29"/>
  <c r="I13" i="29"/>
  <c r="H13" i="29"/>
  <c r="H114" i="19"/>
  <c r="G42" i="22"/>
  <c r="O108" i="19" l="1"/>
  <c r="D48" i="22"/>
  <c r="E47" i="22"/>
  <c r="L10" i="22"/>
  <c r="L14" i="22"/>
  <c r="L19" i="22"/>
  <c r="L20" i="22"/>
  <c r="J20" i="22"/>
  <c r="J19" i="22"/>
  <c r="K18" i="22"/>
  <c r="J17" i="22"/>
  <c r="L15" i="22"/>
  <c r="J15" i="22"/>
  <c r="J14" i="22"/>
  <c r="K13" i="22"/>
  <c r="J12" i="22"/>
  <c r="J10" i="22"/>
  <c r="K9" i="22"/>
  <c r="J8" i="22"/>
  <c r="O109" i="19" l="1"/>
  <c r="D114" i="19"/>
  <c r="Q10" i="19" l="1"/>
  <c r="Q7" i="19"/>
  <c r="O110" i="19" l="1"/>
  <c r="AL39" i="22" l="1"/>
  <c r="AL41" i="22" s="1"/>
  <c r="AN56" i="22" s="1"/>
  <c r="N72" i="18"/>
  <c r="AE47" i="22" s="1"/>
  <c r="AD48" i="22" s="1"/>
  <c r="G102" i="19"/>
  <c r="AN54" i="22" l="1"/>
  <c r="AN55" i="22"/>
  <c r="AA50" i="22"/>
  <c r="AA49" i="22"/>
  <c r="AA51" i="22"/>
  <c r="AE44" i="22"/>
  <c r="AF45" i="22" s="1"/>
  <c r="G101" i="19"/>
  <c r="O10" i="19" s="1"/>
  <c r="D115" i="19"/>
  <c r="N5" i="18" s="1"/>
  <c r="P5" i="18" l="1"/>
  <c r="N25" i="18" l="1"/>
  <c r="O25" i="18"/>
  <c r="AL55" i="22"/>
  <c r="AJ45" i="22"/>
  <c r="AK38" i="22" l="1"/>
  <c r="AK41" i="22" s="1"/>
  <c r="AM62" i="22" s="1"/>
  <c r="O71" i="18"/>
  <c r="AJ38" i="22"/>
  <c r="AJ41" i="22" s="1"/>
  <c r="N71" i="18"/>
  <c r="AE33" i="22" s="1"/>
  <c r="AF34" i="22" s="1"/>
  <c r="AL56" i="22"/>
  <c r="AJ57" i="22"/>
  <c r="AL54" i="22"/>
  <c r="L38" i="22"/>
  <c r="H38" i="22"/>
  <c r="AM56" i="22" l="1"/>
  <c r="AM55" i="22"/>
  <c r="AM54" i="22"/>
  <c r="AM61" i="22"/>
  <c r="AM60" i="22"/>
  <c r="AE36" i="22"/>
  <c r="AD37" i="22" s="1"/>
  <c r="AA38" i="22" s="1"/>
  <c r="L39" i="22"/>
  <c r="H39" i="22"/>
  <c r="AA40" i="22" l="1"/>
  <c r="AA39" i="22"/>
  <c r="AJ51" i="22"/>
  <c r="H37" i="22"/>
  <c r="H40" i="22" s="1"/>
  <c r="AK51" i="22"/>
  <c r="L37" i="22"/>
  <c r="L40"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20A55DA-4CD2-447C-98C2-26D469F1E988}">
      <text>
        <r>
          <rPr>
            <sz val="9"/>
            <color indexed="81"/>
            <rFont val="MS P ゴシック"/>
            <family val="3"/>
            <charset val="128"/>
          </rPr>
          <t>正式名称を記入してください。
通称などがある場合には括弧書きで記入してください。</t>
        </r>
      </text>
    </comment>
    <comment ref="B6" authorId="0" shapeId="0" xr:uid="{FC497EF0-5B05-455C-B5AB-77A008E43D22}">
      <text>
        <r>
          <rPr>
            <sz val="9"/>
            <color indexed="81"/>
            <rFont val="MS P ゴシック"/>
            <family val="3"/>
            <charset val="128"/>
          </rPr>
          <t>指定管理者制度を導入している場合はご記入ください。</t>
        </r>
      </text>
    </comment>
    <comment ref="B12" authorId="0" shapeId="0" xr:uid="{5C0F5750-FBF0-4439-81FD-92C5CE0839D9}">
      <text>
        <r>
          <rPr>
            <sz val="9"/>
            <color indexed="81"/>
            <rFont val="MS P ゴシック"/>
            <family val="3"/>
            <charset val="128"/>
          </rPr>
          <t>正式名称を記入してください。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yamauchi mayuko</author>
  </authors>
  <commentList>
    <comment ref="O5" authorId="0" shapeId="0" xr:uid="{696DD16F-2E2A-4955-B3A6-B024260FA97E}">
      <text>
        <r>
          <rPr>
            <sz val="9"/>
            <color indexed="81"/>
            <rFont val="MS P ゴシック"/>
            <family val="3"/>
            <charset val="128"/>
          </rPr>
          <t>日付を入力してください</t>
        </r>
      </text>
    </comment>
    <comment ref="E33" authorId="1" shapeId="0" xr:uid="{A68FBDCA-233F-47F8-BEB2-19AFFE00F2F7}">
      <text>
        <r>
          <rPr>
            <b/>
            <sz val="9"/>
            <color indexed="81"/>
            <rFont val="MS P ゴシック"/>
            <family val="3"/>
            <charset val="128"/>
          </rPr>
          <t>プルダウンメニューから選択してください。　
劇場・音楽堂等機能強化総合支援事業と地域の中核劇場・音楽堂等活性化事業の２つに併願する場合は、「劇場・音楽堂等機能強化総合支援事業 ・ 地域の中核劇場・音楽堂等活性化事業」を選択してください。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1" authorId="0" shapeId="0" xr:uid="{951213EC-CF42-48D5-BCFC-715268FCF1B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77" authorId="0" shapeId="0" xr:uid="{0D1FFEBC-3D3B-444C-9CEA-3F7E29BBB603}">
      <text>
        <r>
          <rPr>
            <sz val="8"/>
            <color indexed="81"/>
            <rFont val="MS P ゴシック"/>
            <family val="3"/>
            <charset val="128"/>
          </rPr>
          <t>本応募以外のすでに内定している補助金・助成金について記載してください</t>
        </r>
      </text>
    </comment>
    <comment ref="B81" authorId="0" shapeId="0" xr:uid="{A92EC298-F74D-4D67-8E87-57963B924BD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15" authorId="0" shapeId="0" xr:uid="{E9A717FE-EF5F-4045-ADD5-EBA02D675590}">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87" authorId="0" shapeId="0" xr:uid="{C715D41E-D711-4694-AAD0-CFD778222FCA}">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93" authorId="0" shapeId="0" xr:uid="{0E203C0E-B1C7-4C53-B2B7-96CE6D9839BA}">
      <text>
        <r>
          <rPr>
            <sz val="8"/>
            <color indexed="81"/>
            <rFont val="MS P ゴシック"/>
            <family val="3"/>
            <charset val="128"/>
          </rPr>
          <t>本応募以外のすでに内定している補助金・助成金について記載してください</t>
        </r>
      </text>
    </comment>
    <comment ref="B197" authorId="0" shapeId="0" xr:uid="{0CEFB95F-B837-43CB-B51C-930A55A1A2A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31" authorId="0" shapeId="0" xr:uid="{925DDE58-1DE5-4F52-B310-820D6B3621DE}">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303" authorId="0" shapeId="0" xr:uid="{DC240AE7-BA00-4CC4-9E68-8F327001C66D}">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09" authorId="0" shapeId="0" xr:uid="{AE49FC90-5E7A-410C-9203-A473E8D58CA3}">
      <text>
        <r>
          <rPr>
            <sz val="8"/>
            <color indexed="81"/>
            <rFont val="MS P ゴシック"/>
            <family val="3"/>
            <charset val="128"/>
          </rPr>
          <t>本応募以外のすでに内定している補助金・助成金について記載してください</t>
        </r>
      </text>
    </comment>
    <comment ref="B313" authorId="0" shapeId="0" xr:uid="{04950319-8EC1-4126-A38E-927E07770263}">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47" authorId="0" shapeId="0" xr:uid="{3E136C55-19D9-46AF-AAA0-EE4C20D6182C}">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419" authorId="0" shapeId="0" xr:uid="{F02B292B-E5AD-4375-9541-8013A1E73F4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425" authorId="0" shapeId="0" xr:uid="{CDD49801-6F8F-4F76-8883-3AA86C3DBB2E}">
      <text>
        <r>
          <rPr>
            <sz val="8"/>
            <color indexed="81"/>
            <rFont val="MS P ゴシック"/>
            <family val="3"/>
            <charset val="128"/>
          </rPr>
          <t>本応募以外のすでに内定している補助金・助成金について記載してください</t>
        </r>
      </text>
    </comment>
    <comment ref="B429" authorId="0" shapeId="0" xr:uid="{65802682-CD9A-449E-8FDD-0A90386B901E}">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463" authorId="0" shapeId="0" xr:uid="{CBFE225A-0E0B-4302-875B-727E49CBD6C9}">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535" authorId="0" shapeId="0" xr:uid="{37AC19E6-5F0F-4EF0-80B0-9DDF46954D6F}">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541" authorId="0" shapeId="0" xr:uid="{011FF862-F6A8-4881-ABEF-61AF6677901F}">
      <text>
        <r>
          <rPr>
            <sz val="8"/>
            <color indexed="81"/>
            <rFont val="MS P ゴシック"/>
            <family val="3"/>
            <charset val="128"/>
          </rPr>
          <t>本応募以外のすでに内定している補助金・助成金について記載してください</t>
        </r>
      </text>
    </comment>
    <comment ref="B545" authorId="0" shapeId="0" xr:uid="{E05B3C67-EDF7-4BF0-81DA-5B6CF1D4ACE6}">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579" authorId="0" shapeId="0" xr:uid="{0F9F535E-D09C-4C87-8A9E-1FC72312C7C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651" authorId="0" shapeId="0" xr:uid="{4AB06A83-971F-41F2-80B6-8C04D603A00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657" authorId="0" shapeId="0" xr:uid="{16844B24-C9D7-4F4B-968B-9EACF120D816}">
      <text>
        <r>
          <rPr>
            <sz val="8"/>
            <color indexed="81"/>
            <rFont val="MS P ゴシック"/>
            <family val="3"/>
            <charset val="128"/>
          </rPr>
          <t>本応募以外のすでに内定している補助金・助成金について記載してください</t>
        </r>
      </text>
    </comment>
    <comment ref="B661" authorId="0" shapeId="0" xr:uid="{CAD3E2BC-5456-4829-8BD6-7D0E3E721B5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695" authorId="0" shapeId="0" xr:uid="{5326C57D-F443-4FBB-9EAD-03465255768D}">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767" authorId="0" shapeId="0" xr:uid="{779B6B10-BD6F-4AB1-8C52-0ADEF9B9B0F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773" authorId="0" shapeId="0" xr:uid="{BD1D1BA1-7F48-413F-BAED-7B6E5B4AE7B9}">
      <text>
        <r>
          <rPr>
            <sz val="8"/>
            <color indexed="81"/>
            <rFont val="MS P ゴシック"/>
            <family val="3"/>
            <charset val="128"/>
          </rPr>
          <t>本応募以外のすでに内定している補助金・助成金について記載してください</t>
        </r>
      </text>
    </comment>
    <comment ref="B777" authorId="0" shapeId="0" xr:uid="{2845BD6F-3923-42BF-96EA-A2E9012527A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811" authorId="0" shapeId="0" xr:uid="{A241812C-912F-41B2-BE2B-E9E7DF548D49}">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883" authorId="0" shapeId="0" xr:uid="{E15D6531-E572-485C-89D7-6AF53D38769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889" authorId="0" shapeId="0" xr:uid="{116E08D2-CAF5-4B50-961B-742013EF69E6}">
      <text>
        <r>
          <rPr>
            <sz val="8"/>
            <color indexed="81"/>
            <rFont val="MS P ゴシック"/>
            <family val="3"/>
            <charset val="128"/>
          </rPr>
          <t>本応募以外のすでに内定している補助金・助成金について記載してください</t>
        </r>
      </text>
    </comment>
    <comment ref="B893" authorId="0" shapeId="0" xr:uid="{E7F6B21E-AC0E-454A-AD0B-FD50B876F1C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927" authorId="0" shapeId="0" xr:uid="{04A9EC99-5BE0-4947-A500-FEC5A58585F6}">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999" authorId="0" shapeId="0" xr:uid="{C9A1A3C8-4196-4FFE-86DE-3CB45E8C01D3}">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005" authorId="0" shapeId="0" xr:uid="{C2E5AAC1-2DBA-4CED-8330-46E08CCFE2FA}">
      <text>
        <r>
          <rPr>
            <sz val="8"/>
            <color indexed="81"/>
            <rFont val="MS P ゴシック"/>
            <family val="3"/>
            <charset val="128"/>
          </rPr>
          <t>本応募以外のすでに内定している補助金・助成金について記載してください</t>
        </r>
      </text>
    </comment>
    <comment ref="B1009" authorId="0" shapeId="0" xr:uid="{D6919C1F-2321-4343-A94C-AE5CA9728FBD}">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043" authorId="0" shapeId="0" xr:uid="{3B885198-1983-4789-9822-1DACC325DA05}">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115" authorId="0" shapeId="0" xr:uid="{5A135AB6-7061-42CF-83A1-9D67EDAC7B4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121" authorId="0" shapeId="0" xr:uid="{384F65E3-5051-46DE-8280-AF5E4D70FE1E}">
      <text>
        <r>
          <rPr>
            <sz val="8"/>
            <color indexed="81"/>
            <rFont val="MS P ゴシック"/>
            <family val="3"/>
            <charset val="128"/>
          </rPr>
          <t>本応募以外のすでに内定している補助金・助成金について記載してください</t>
        </r>
      </text>
    </comment>
    <comment ref="B1125" authorId="0" shapeId="0" xr:uid="{A2F79CC9-7842-44FE-8E36-FE84FF19C16B}">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159" authorId="0" shapeId="0" xr:uid="{E8AB3D51-519A-45F3-BD22-14B865D2473F}">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231" authorId="0" shapeId="0" xr:uid="{3D21267E-0082-4286-8A79-BF212279AEE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237" authorId="0" shapeId="0" xr:uid="{41A9BBB8-AAEB-493A-9CC4-A742070808CB}">
      <text>
        <r>
          <rPr>
            <sz val="8"/>
            <color indexed="81"/>
            <rFont val="MS P ゴシック"/>
            <family val="3"/>
            <charset val="128"/>
          </rPr>
          <t>本応募以外のすでに内定している補助金・助成金について記載してください</t>
        </r>
      </text>
    </comment>
    <comment ref="B1241" authorId="0" shapeId="0" xr:uid="{686CA6BB-D3E9-4F9A-9C42-6407BA7ECAC8}">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275" authorId="0" shapeId="0" xr:uid="{781786B6-4379-4589-9CCF-D9B2DD9B890F}">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347" authorId="0" shapeId="0" xr:uid="{4822304B-9607-4BD3-9C85-9D6E077EFD7D}">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353" authorId="0" shapeId="0" xr:uid="{E1B80BFF-CCC6-4696-A6EF-46D5462602B7}">
      <text>
        <r>
          <rPr>
            <sz val="8"/>
            <color indexed="81"/>
            <rFont val="MS P ゴシック"/>
            <family val="3"/>
            <charset val="128"/>
          </rPr>
          <t>本応募以外のすでに内定している補助金・助成金について記載してください</t>
        </r>
      </text>
    </comment>
    <comment ref="B1357" authorId="0" shapeId="0" xr:uid="{9D0BF13F-A544-481F-A6CB-64A2282BAC8F}">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391" authorId="0" shapeId="0" xr:uid="{ECA4D304-55C4-473F-8FD2-182CAC0B5D7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463" authorId="0" shapeId="0" xr:uid="{3D89650C-63BF-40A2-88F2-B318E280D64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469" authorId="0" shapeId="0" xr:uid="{7C357D3D-CF22-4431-87C0-C3B737E3F5A3}">
      <text>
        <r>
          <rPr>
            <sz val="8"/>
            <color indexed="81"/>
            <rFont val="MS P ゴシック"/>
            <family val="3"/>
            <charset val="128"/>
          </rPr>
          <t>本応募以外のすでに内定している補助金・助成金について記載してください</t>
        </r>
      </text>
    </comment>
    <comment ref="B1473" authorId="0" shapeId="0" xr:uid="{C6972FD5-43A3-4475-811B-E18C78AF0279}">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507" authorId="0" shapeId="0" xr:uid="{12D7BA3A-CA3D-4B54-BF22-099DBCA86A81}">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579" authorId="0" shapeId="0" xr:uid="{1F39D2BF-6957-4146-B6CC-96A1ABEEF15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585" authorId="0" shapeId="0" xr:uid="{3EB6377E-CB06-4519-B478-EE151E5123B8}">
      <text>
        <r>
          <rPr>
            <sz val="8"/>
            <color indexed="81"/>
            <rFont val="MS P ゴシック"/>
            <family val="3"/>
            <charset val="128"/>
          </rPr>
          <t>本応募以外のすでに内定している補助金・助成金について記載してください</t>
        </r>
      </text>
    </comment>
    <comment ref="B1589" authorId="0" shapeId="0" xr:uid="{F8265E20-67EA-409F-B893-EB4C8340182A}">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623" authorId="0" shapeId="0" xr:uid="{E5130265-E065-4BAA-8ABF-19A360FDB72F}">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695" authorId="0" shapeId="0" xr:uid="{DE9D5651-0EEB-42C1-AE28-2E873658FAC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701" authorId="0" shapeId="0" xr:uid="{132462F2-AB2E-4FAE-8451-00D1574FDB4B}">
      <text>
        <r>
          <rPr>
            <sz val="8"/>
            <color indexed="81"/>
            <rFont val="MS P ゴシック"/>
            <family val="3"/>
            <charset val="128"/>
          </rPr>
          <t>本応募以外のすでに内定している補助金・助成金について記載してください</t>
        </r>
      </text>
    </comment>
    <comment ref="B1705" authorId="0" shapeId="0" xr:uid="{65DE96EA-B743-48B2-B841-24458A2564F7}">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739" authorId="0" shapeId="0" xr:uid="{FAE872B3-6DDC-41EE-A6F1-205774D10CCE}">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811" authorId="0" shapeId="0" xr:uid="{939D930D-4C04-44DF-96FB-C4025D3E14B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817" authorId="0" shapeId="0" xr:uid="{30252933-BBA8-42A7-868D-12906DB017FD}">
      <text>
        <r>
          <rPr>
            <sz val="8"/>
            <color indexed="81"/>
            <rFont val="MS P ゴシック"/>
            <family val="3"/>
            <charset val="128"/>
          </rPr>
          <t>本応募以外のすでに内定している補助金・助成金について記載してください</t>
        </r>
      </text>
    </comment>
    <comment ref="B1821" authorId="0" shapeId="0" xr:uid="{DE385DE9-7452-4CFD-A480-8AC4EDF8C4E9}">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855" authorId="0" shapeId="0" xr:uid="{73BA6887-2410-40FA-926F-7319FF7BCB41}">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927" authorId="0" shapeId="0" xr:uid="{539BDD4E-4232-4EF3-8638-A71FC238B3C8}">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933" authorId="0" shapeId="0" xr:uid="{86778B1E-DCF2-464A-B0B4-B719029B2C57}">
      <text>
        <r>
          <rPr>
            <sz val="8"/>
            <color indexed="81"/>
            <rFont val="MS P ゴシック"/>
            <family val="3"/>
            <charset val="128"/>
          </rPr>
          <t>本応募以外のすでに内定している補助金・助成金について記載してください</t>
        </r>
      </text>
    </comment>
    <comment ref="B1937" authorId="0" shapeId="0" xr:uid="{A8B86099-E4F2-4088-915E-708F60F08B4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971" authorId="0" shapeId="0" xr:uid="{16D2CB40-E250-48BF-97C8-2CC00782EC9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043" authorId="0" shapeId="0" xr:uid="{FE9F285C-4A9D-44DA-A6DA-12B6BA15FC3F}">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049" authorId="0" shapeId="0" xr:uid="{F40E3FCC-A4F6-4A2A-95BB-40C8EFC51A83}">
      <text>
        <r>
          <rPr>
            <sz val="8"/>
            <color indexed="81"/>
            <rFont val="MS P ゴシック"/>
            <family val="3"/>
            <charset val="128"/>
          </rPr>
          <t>本応募以外のすでに内定している補助金・助成金について記載してください</t>
        </r>
      </text>
    </comment>
    <comment ref="B2053" authorId="0" shapeId="0" xr:uid="{ED42D3AF-6ACF-4561-939A-B4303C39B51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087" authorId="0" shapeId="0" xr:uid="{D0B73E2D-9D39-4E49-9420-103D2CD8018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159" authorId="0" shapeId="0" xr:uid="{5AABF346-1DB8-44E7-B5A2-75FCE17BACB8}">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165" authorId="0" shapeId="0" xr:uid="{5902FF32-05D0-404C-ABEC-D7226BB8F337}">
      <text>
        <r>
          <rPr>
            <sz val="8"/>
            <color indexed="81"/>
            <rFont val="MS P ゴシック"/>
            <family val="3"/>
            <charset val="128"/>
          </rPr>
          <t>本応募以外のすでに内定している補助金・助成金について記載してください</t>
        </r>
      </text>
    </comment>
    <comment ref="B2169" authorId="0" shapeId="0" xr:uid="{BCDC22E7-0F61-4A7B-BAD8-8D8F15430449}">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203" authorId="0" shapeId="0" xr:uid="{4358ABFD-0830-464B-93AF-702B30168055}">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275" authorId="0" shapeId="0" xr:uid="{87599B41-CBE6-4488-8600-0FBFA7CC05B8}">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281" authorId="0" shapeId="0" xr:uid="{299B0992-B1DA-4C47-B9BA-45C7F43FB76D}">
      <text>
        <r>
          <rPr>
            <sz val="8"/>
            <color indexed="81"/>
            <rFont val="MS P ゴシック"/>
            <family val="3"/>
            <charset val="128"/>
          </rPr>
          <t>本応募以外のすでに内定している補助金・助成金について記載してください</t>
        </r>
      </text>
    </comment>
    <comment ref="B2285" authorId="0" shapeId="0" xr:uid="{588BF1FE-2A77-496D-8B4F-2D022F55B9A3}">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319" authorId="0" shapeId="0" xr:uid="{E693703C-1005-4FC0-88B1-E462BB0A1170}">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1" authorId="0" shapeId="0" xr:uid="{ABFAC368-FD70-4974-B8BE-7FC6CB1E9F25}">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77" authorId="0" shapeId="0" xr:uid="{5E5474FA-222E-4A92-B1D4-597750CC7A39}">
      <text>
        <r>
          <rPr>
            <sz val="8"/>
            <color indexed="81"/>
            <rFont val="MS P ゴシック"/>
            <family val="3"/>
            <charset val="128"/>
          </rPr>
          <t>本応募以外のすでに内定している補助金・助成金について記載してください</t>
        </r>
      </text>
    </comment>
    <comment ref="B81" authorId="0" shapeId="0" xr:uid="{1790B0D6-689B-4656-83A2-2B25F0190AAC}">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15" authorId="0" shapeId="0" xr:uid="{246E7B27-6693-4B3F-BB6A-2C861E46E896}">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87" authorId="0" shapeId="0" xr:uid="{79104859-0E0E-4061-A189-9E80B040CA6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93" authorId="0" shapeId="0" xr:uid="{F0C1FA47-EF83-4D42-A51D-F916E4FE2A85}">
      <text>
        <r>
          <rPr>
            <sz val="8"/>
            <color indexed="81"/>
            <rFont val="MS P ゴシック"/>
            <family val="3"/>
            <charset val="128"/>
          </rPr>
          <t>本応募以外のすでに内定している補助金・助成金について記載してください</t>
        </r>
      </text>
    </comment>
    <comment ref="B197" authorId="0" shapeId="0" xr:uid="{B6BB11B4-190F-485F-A679-CCC435E160C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31" authorId="0" shapeId="0" xr:uid="{0B6E5C2D-A74B-454F-ABFD-BE2E2914FDD8}">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303" authorId="0" shapeId="0" xr:uid="{427534E1-311D-4E05-9B6F-5A8F4CC9AB7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09" authorId="0" shapeId="0" xr:uid="{BE2ED1BF-D4D0-43E5-8716-31B77F2B7031}">
      <text>
        <r>
          <rPr>
            <sz val="8"/>
            <color indexed="81"/>
            <rFont val="MS P ゴシック"/>
            <family val="3"/>
            <charset val="128"/>
          </rPr>
          <t>本応募以外のすでに内定している補助金・助成金について記載してください</t>
        </r>
      </text>
    </comment>
    <comment ref="B313" authorId="0" shapeId="0" xr:uid="{3CD67201-2835-4C9C-B0E0-59DB697C977B}">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47" authorId="0" shapeId="0" xr:uid="{D366861F-525E-4585-B610-2D89302DD1D6}">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419" authorId="0" shapeId="0" xr:uid="{C0DD354F-7480-49E6-9E62-2B63A9D31299}">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425" authorId="0" shapeId="0" xr:uid="{7EC25660-1F4A-4E30-B7BE-59EB23CD9901}">
      <text>
        <r>
          <rPr>
            <sz val="8"/>
            <color indexed="81"/>
            <rFont val="MS P ゴシック"/>
            <family val="3"/>
            <charset val="128"/>
          </rPr>
          <t>本応募以外のすでに内定している補助金・助成金について記載してください</t>
        </r>
      </text>
    </comment>
    <comment ref="B429" authorId="0" shapeId="0" xr:uid="{EE7FE3CA-D75A-476D-9747-C8C2D32A0EC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463" authorId="0" shapeId="0" xr:uid="{220685A3-15E8-49F4-8870-6220ABB711B6}">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535" authorId="0" shapeId="0" xr:uid="{E2B8A6C3-D968-4E5F-B370-530A5FD2B221}">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541" authorId="0" shapeId="0" xr:uid="{F28C9ADC-45D2-4FB2-9577-9EC90F48642A}">
      <text>
        <r>
          <rPr>
            <sz val="8"/>
            <color indexed="81"/>
            <rFont val="MS P ゴシック"/>
            <family val="3"/>
            <charset val="128"/>
          </rPr>
          <t>本応募以外のすでに内定している補助金・助成金について記載してください</t>
        </r>
      </text>
    </comment>
    <comment ref="B545" authorId="0" shapeId="0" xr:uid="{049C3A16-DE5D-4D20-A03D-EEC3B39B0BB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579" authorId="0" shapeId="0" xr:uid="{FBA4B5BD-5199-4020-A332-D96AF7C2A1D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651" authorId="0" shapeId="0" xr:uid="{16202ECF-F05D-4CE2-8AAF-02FDE07D3C5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657" authorId="0" shapeId="0" xr:uid="{528CFBB8-34AA-484D-8175-6A10C14BE18B}">
      <text>
        <r>
          <rPr>
            <sz val="8"/>
            <color indexed="81"/>
            <rFont val="MS P ゴシック"/>
            <family val="3"/>
            <charset val="128"/>
          </rPr>
          <t>本応募以外のすでに内定している補助金・助成金について記載してください</t>
        </r>
      </text>
    </comment>
    <comment ref="B661" authorId="0" shapeId="0" xr:uid="{5EBDB9ED-5340-4AEA-A7BB-4B0CE9DA0998}">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695" authorId="0" shapeId="0" xr:uid="{56385A53-1415-4304-9F29-E9DAA98772B7}">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767" authorId="0" shapeId="0" xr:uid="{6FF3B031-45FF-40AA-A3F9-F9FBC8C5BCCD}">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773" authorId="0" shapeId="0" xr:uid="{FC7D2CCC-6751-4FA8-ACC3-A6D83DFA0E27}">
      <text>
        <r>
          <rPr>
            <sz val="8"/>
            <color indexed="81"/>
            <rFont val="MS P ゴシック"/>
            <family val="3"/>
            <charset val="128"/>
          </rPr>
          <t>本応募以外のすでに内定している補助金・助成金について記載してください</t>
        </r>
      </text>
    </comment>
    <comment ref="B777" authorId="0" shapeId="0" xr:uid="{4C0BC665-E55F-4B1F-B501-0135429155DD}">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811" authorId="0" shapeId="0" xr:uid="{B1C573AE-149F-40C9-9BD6-FDEBE9E8A1D9}">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883" authorId="0" shapeId="0" xr:uid="{3C9CA88A-A9C5-492E-8C58-5B5CE49E1CDC}">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889" authorId="0" shapeId="0" xr:uid="{D82B3906-322E-4F35-ADA1-812B838058B3}">
      <text>
        <r>
          <rPr>
            <sz val="8"/>
            <color indexed="81"/>
            <rFont val="MS P ゴシック"/>
            <family val="3"/>
            <charset val="128"/>
          </rPr>
          <t>本応募以外のすでに内定している補助金・助成金について記載してください</t>
        </r>
      </text>
    </comment>
    <comment ref="B893" authorId="0" shapeId="0" xr:uid="{DACCA0F7-A78B-4378-A301-44E9BBAAC7C7}">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927" authorId="0" shapeId="0" xr:uid="{92471673-68FE-49D4-85E8-8D3CDA2EB7F7}">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999" authorId="0" shapeId="0" xr:uid="{C8FA64A5-7DD4-47A2-9A23-1DD195B1B36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005" authorId="0" shapeId="0" xr:uid="{040FD121-3DA7-47DE-9693-085099878404}">
      <text>
        <r>
          <rPr>
            <sz val="8"/>
            <color indexed="81"/>
            <rFont val="MS P ゴシック"/>
            <family val="3"/>
            <charset val="128"/>
          </rPr>
          <t>本応募以外のすでに内定している補助金・助成金について記載してください</t>
        </r>
      </text>
    </comment>
    <comment ref="B1009" authorId="0" shapeId="0" xr:uid="{0EEB41A4-8ECC-4386-B146-18CC8EC6A949}">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043" authorId="0" shapeId="0" xr:uid="{AB315236-1D11-4AA4-B539-B10A5DC73B1E}">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115" authorId="0" shapeId="0" xr:uid="{130CA231-7FC3-414E-91F4-FD946CCFD8BB}">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121" authorId="0" shapeId="0" xr:uid="{5389F9EE-69FE-45E2-A269-42B859543EDB}">
      <text>
        <r>
          <rPr>
            <sz val="8"/>
            <color indexed="81"/>
            <rFont val="MS P ゴシック"/>
            <family val="3"/>
            <charset val="128"/>
          </rPr>
          <t>本応募以外のすでに内定している補助金・助成金について記載してください</t>
        </r>
      </text>
    </comment>
    <comment ref="B1125" authorId="0" shapeId="0" xr:uid="{0845BD3D-0F8D-4ACF-976E-D5F68CF6C5A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159" authorId="0" shapeId="0" xr:uid="{FF2D01A0-2894-4BB3-9424-7E7448EFE9BC}">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231" authorId="0" shapeId="0" xr:uid="{4012BCCD-4A08-4E7B-B053-76A31E963CA9}">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237" authorId="0" shapeId="0" xr:uid="{3333C592-2E4F-4E77-B8B9-19EC22566B3A}">
      <text>
        <r>
          <rPr>
            <sz val="8"/>
            <color indexed="81"/>
            <rFont val="MS P ゴシック"/>
            <family val="3"/>
            <charset val="128"/>
          </rPr>
          <t>本応募以外のすでに内定している補助金・助成金について記載してください</t>
        </r>
      </text>
    </comment>
    <comment ref="B1241" authorId="0" shapeId="0" xr:uid="{42F733B5-D45F-405A-ABE2-FE395D585DA1}">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275" authorId="0" shapeId="0" xr:uid="{B30D9562-703F-4B13-A1B8-07DFA40A993A}">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347" authorId="0" shapeId="0" xr:uid="{CA423F34-BCA2-4691-9C5B-5F3E1853ACF4}">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353" authorId="0" shapeId="0" xr:uid="{8B333A70-FEB6-4B45-AC0A-C6EED9798629}">
      <text>
        <r>
          <rPr>
            <sz val="8"/>
            <color indexed="81"/>
            <rFont val="MS P ゴシック"/>
            <family val="3"/>
            <charset val="128"/>
          </rPr>
          <t>本応募以外のすでに内定している補助金・助成金について記載してください</t>
        </r>
      </text>
    </comment>
    <comment ref="B1357" authorId="0" shapeId="0" xr:uid="{B1555123-19DB-44A7-B960-17CD493821AA}">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391" authorId="0" shapeId="0" xr:uid="{F67BF703-666E-4BCE-BBA2-23A937BF289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463" authorId="0" shapeId="0" xr:uid="{3DF07DBD-6D1B-463A-9C6A-712EC8729E2D}">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469" authorId="0" shapeId="0" xr:uid="{6578CA91-8594-454C-A9FB-3AC52E8AE394}">
      <text>
        <r>
          <rPr>
            <sz val="8"/>
            <color indexed="81"/>
            <rFont val="MS P ゴシック"/>
            <family val="3"/>
            <charset val="128"/>
          </rPr>
          <t>本応募以外のすでに内定している補助金・助成金について記載してください</t>
        </r>
      </text>
    </comment>
    <comment ref="B1473" authorId="0" shapeId="0" xr:uid="{8DA70B24-9C81-47C2-A73D-C00675F2449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507" authorId="0" shapeId="0" xr:uid="{E4CE82E2-0103-4068-99DA-63C8F89C37C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579" authorId="0" shapeId="0" xr:uid="{BA221E28-BF81-4C57-BCB5-ED6A9538715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585" authorId="0" shapeId="0" xr:uid="{BF628266-9B24-41FE-8669-C5A0C4BB2623}">
      <text>
        <r>
          <rPr>
            <sz val="8"/>
            <color indexed="81"/>
            <rFont val="MS P ゴシック"/>
            <family val="3"/>
            <charset val="128"/>
          </rPr>
          <t>本応募以外のすでに内定している補助金・助成金について記載してください</t>
        </r>
      </text>
    </comment>
    <comment ref="B1589" authorId="0" shapeId="0" xr:uid="{2695411A-B5A6-4AF2-8893-2B04E915167A}">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623" authorId="0" shapeId="0" xr:uid="{D5474777-6B0E-47BE-9D9C-ED7B17A895B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695" authorId="0" shapeId="0" xr:uid="{0C6DD45C-81DD-4753-A709-03DD4B82E45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701" authorId="0" shapeId="0" xr:uid="{62C5ACCE-680D-47E6-8C21-AE14DAB8B107}">
      <text>
        <r>
          <rPr>
            <sz val="8"/>
            <color indexed="81"/>
            <rFont val="MS P ゴシック"/>
            <family val="3"/>
            <charset val="128"/>
          </rPr>
          <t>本応募以外のすでに内定している補助金・助成金について記載してください</t>
        </r>
      </text>
    </comment>
    <comment ref="B1705" authorId="0" shapeId="0" xr:uid="{73B7008C-FCC0-437F-9FD3-01960FFE1E89}">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739" authorId="0" shapeId="0" xr:uid="{A7BAA683-BF50-4CC0-A70F-1AA5E62DA0E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811" authorId="0" shapeId="0" xr:uid="{FC0A270C-88E2-4E3C-B733-E3E3D9E1885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817" authorId="0" shapeId="0" xr:uid="{DBB872C0-EA45-4785-B81A-C7CF02957CCA}">
      <text>
        <r>
          <rPr>
            <sz val="8"/>
            <color indexed="81"/>
            <rFont val="MS P ゴシック"/>
            <family val="3"/>
            <charset val="128"/>
          </rPr>
          <t>本応募以外のすでに内定している補助金・助成金について記載してください</t>
        </r>
      </text>
    </comment>
    <comment ref="B1821" authorId="0" shapeId="0" xr:uid="{1F0D7923-1D42-4539-881E-EA155A502A33}">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855" authorId="0" shapeId="0" xr:uid="{CDDC0015-4F77-47C0-B9E4-7718C2A7AED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927" authorId="0" shapeId="0" xr:uid="{7BE2340B-5691-413C-87B9-CEECF6BBFC65}">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933" authorId="0" shapeId="0" xr:uid="{69DA97D6-FB79-4EEC-8022-B295BFBB9DCA}">
      <text>
        <r>
          <rPr>
            <sz val="8"/>
            <color indexed="81"/>
            <rFont val="MS P ゴシック"/>
            <family val="3"/>
            <charset val="128"/>
          </rPr>
          <t>本応募以外のすでに内定している補助金・助成金について記載してください</t>
        </r>
      </text>
    </comment>
    <comment ref="B1937" authorId="0" shapeId="0" xr:uid="{921F973F-E916-4AF8-BC43-EBDD71FAD887}">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971" authorId="0" shapeId="0" xr:uid="{C3C08D6F-8B6F-4216-A64F-C0E3B02ECE7C}">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043" authorId="0" shapeId="0" xr:uid="{C3B57BC4-7912-48AB-BD54-81620D259499}">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049" authorId="0" shapeId="0" xr:uid="{5A7A9511-9EF8-45E3-AB58-62120A4983E8}">
      <text>
        <r>
          <rPr>
            <sz val="8"/>
            <color indexed="81"/>
            <rFont val="MS P ゴシック"/>
            <family val="3"/>
            <charset val="128"/>
          </rPr>
          <t>本応募以外のすでに内定している補助金・助成金について記載してください</t>
        </r>
      </text>
    </comment>
    <comment ref="B2053" authorId="0" shapeId="0" xr:uid="{2EAE4B8A-80B6-451C-9543-8E13A8DC8D3B}">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087" authorId="0" shapeId="0" xr:uid="{13AB6B6B-D514-4ADD-B35A-8409A70B1167}">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159" authorId="0" shapeId="0" xr:uid="{2C956D78-784D-495E-96F0-8502C5936218}">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165" authorId="0" shapeId="0" xr:uid="{AEA6ACEB-812E-4C67-8CA7-E4024AFDDC85}">
      <text>
        <r>
          <rPr>
            <sz val="8"/>
            <color indexed="81"/>
            <rFont val="MS P ゴシック"/>
            <family val="3"/>
            <charset val="128"/>
          </rPr>
          <t>本応募以外のすでに内定している補助金・助成金について記載してください</t>
        </r>
      </text>
    </comment>
    <comment ref="B2169" authorId="0" shapeId="0" xr:uid="{00161497-1B21-4179-B0D8-5CBBFE8BCB48}">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203" authorId="0" shapeId="0" xr:uid="{6710418D-734D-4E1C-8FA4-8949FB6F1DFD}">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275" authorId="0" shapeId="0" xr:uid="{120F200D-AE24-4EF5-96CC-916409103001}">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281" authorId="0" shapeId="0" xr:uid="{8DEE012F-514D-4342-8714-DAB6C53ECB8C}">
      <text>
        <r>
          <rPr>
            <sz val="8"/>
            <color indexed="81"/>
            <rFont val="MS P ゴシック"/>
            <family val="3"/>
            <charset val="128"/>
          </rPr>
          <t>本応募以外のすでに内定している補助金・助成金について記載してください</t>
        </r>
      </text>
    </comment>
    <comment ref="B2285" authorId="0" shapeId="0" xr:uid="{8D124658-3A48-4708-B1BC-57A08B8261AF}">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319" authorId="0" shapeId="0" xr:uid="{3880E5D9-0539-4BB0-A09D-B375B209CE6C}">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1" authorId="0" shapeId="0" xr:uid="{B7FC6917-0DE0-4598-932C-66BB4510CAD9}">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77" authorId="0" shapeId="0" xr:uid="{8C9D531B-2FCB-4CB4-BFA8-2997E438BE2F}">
      <text>
        <r>
          <rPr>
            <sz val="8"/>
            <color indexed="81"/>
            <rFont val="MS P ゴシック"/>
            <family val="3"/>
            <charset val="128"/>
          </rPr>
          <t>本応募以外のすでに内定している補助金・助成金について記載してください</t>
        </r>
      </text>
    </comment>
    <comment ref="B81" authorId="0" shapeId="0" xr:uid="{239739F7-419B-4F70-8115-25C7F47204A3}">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15" authorId="0" shapeId="0" xr:uid="{9115D63D-162E-45E3-8424-407237A388C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87" authorId="0" shapeId="0" xr:uid="{640769EA-0256-49C9-9820-27CA3C7B2BDB}">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93" authorId="0" shapeId="0" xr:uid="{41979753-F387-4CF1-9CEE-F0ACCA47BB6E}">
      <text>
        <r>
          <rPr>
            <sz val="8"/>
            <color indexed="81"/>
            <rFont val="MS P ゴシック"/>
            <family val="3"/>
            <charset val="128"/>
          </rPr>
          <t>本応募以外のすでに内定している補助金・助成金について記載してください</t>
        </r>
      </text>
    </comment>
    <comment ref="B197" authorId="0" shapeId="0" xr:uid="{C8D4321A-FC8D-4314-8083-6BF3235DD7B3}">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31" authorId="0" shapeId="0" xr:uid="{E421B3B9-D9E0-44DA-B871-92236665F578}">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303" authorId="0" shapeId="0" xr:uid="{D96BEAF1-9B9C-4532-9910-082D65B42901}">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09" authorId="0" shapeId="0" xr:uid="{EFBB6CED-86EB-4A2E-A133-3403FE2FC898}">
      <text>
        <r>
          <rPr>
            <sz val="8"/>
            <color indexed="81"/>
            <rFont val="MS P ゴシック"/>
            <family val="3"/>
            <charset val="128"/>
          </rPr>
          <t>本応募以外のすでに内定している補助金・助成金について記載してください</t>
        </r>
      </text>
    </comment>
    <comment ref="B313" authorId="0" shapeId="0" xr:uid="{A2E184A1-2F08-452F-81A1-7867D59B047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47" authorId="0" shapeId="0" xr:uid="{EB7AC125-0C7E-401D-B0C4-224682E0443E}">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419" authorId="0" shapeId="0" xr:uid="{BE38BC05-A7ED-4059-8698-8537FF67ABF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425" authorId="0" shapeId="0" xr:uid="{4FC9BF6B-D235-4A1A-8F43-C1323E3DB4F3}">
      <text>
        <r>
          <rPr>
            <sz val="8"/>
            <color indexed="81"/>
            <rFont val="MS P ゴシック"/>
            <family val="3"/>
            <charset val="128"/>
          </rPr>
          <t>本応募以外のすでに内定している補助金・助成金について記載してください</t>
        </r>
      </text>
    </comment>
    <comment ref="B429" authorId="0" shapeId="0" xr:uid="{DF1E4C80-CB2C-49CB-9D7A-C0D50749A407}">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463" authorId="0" shapeId="0" xr:uid="{231A2485-9EE1-4602-86BF-B1C06854B054}">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535" authorId="0" shapeId="0" xr:uid="{F9442D4A-F797-43D6-9135-9974D328937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541" authorId="0" shapeId="0" xr:uid="{A51813FC-6F72-476C-AE4D-44D265CA5CD3}">
      <text>
        <r>
          <rPr>
            <sz val="8"/>
            <color indexed="81"/>
            <rFont val="MS P ゴシック"/>
            <family val="3"/>
            <charset val="128"/>
          </rPr>
          <t>本応募以外のすでに内定している補助金・助成金について記載してください</t>
        </r>
      </text>
    </comment>
    <comment ref="B545" authorId="0" shapeId="0" xr:uid="{19A4F2BD-FE54-4D39-B956-D7493B6270D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579" authorId="0" shapeId="0" xr:uid="{507A9A38-BCFF-44EA-98F7-943723D3A7AA}">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651" authorId="0" shapeId="0" xr:uid="{91D5451B-A081-4045-9379-3DA09064E028}">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657" authorId="0" shapeId="0" xr:uid="{843D56CB-0F17-4E05-ADB2-F8D8C50CD882}">
      <text>
        <r>
          <rPr>
            <sz val="8"/>
            <color indexed="81"/>
            <rFont val="MS P ゴシック"/>
            <family val="3"/>
            <charset val="128"/>
          </rPr>
          <t>本応募以外のすでに内定している補助金・助成金について記載してください</t>
        </r>
      </text>
    </comment>
    <comment ref="B661" authorId="0" shapeId="0" xr:uid="{497F5D97-42AC-4007-B46B-44609167BF33}">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695" authorId="0" shapeId="0" xr:uid="{B1ACF6A1-BCE9-4F41-BA3A-0CA567BB7644}">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767" authorId="0" shapeId="0" xr:uid="{63DD5F8A-B4BB-4CDE-BB8D-617473BBFE44}">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773" authorId="0" shapeId="0" xr:uid="{0BC29A3D-A275-4B80-9D3A-36548C61D36E}">
      <text>
        <r>
          <rPr>
            <sz val="8"/>
            <color indexed="81"/>
            <rFont val="MS P ゴシック"/>
            <family val="3"/>
            <charset val="128"/>
          </rPr>
          <t>本応募以外のすでに内定している補助金・助成金について記載してください</t>
        </r>
      </text>
    </comment>
    <comment ref="B777" authorId="0" shapeId="0" xr:uid="{91558599-EF24-401B-B0F0-92385C1D0EE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811" authorId="0" shapeId="0" xr:uid="{2794B965-3DB0-446B-8B56-757D9E201AF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883" authorId="0" shapeId="0" xr:uid="{B8E08B76-724A-49A9-A498-FF8BC9B35BA9}">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889" authorId="0" shapeId="0" xr:uid="{D79A5144-150F-46A3-8DF1-9456D6AA88AF}">
      <text>
        <r>
          <rPr>
            <sz val="8"/>
            <color indexed="81"/>
            <rFont val="MS P ゴシック"/>
            <family val="3"/>
            <charset val="128"/>
          </rPr>
          <t>本応募以外のすでに内定している補助金・助成金について記載してください</t>
        </r>
      </text>
    </comment>
    <comment ref="B893" authorId="0" shapeId="0" xr:uid="{652E0704-5012-4D5C-9CEF-C1941EAF9AF0}">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927" authorId="0" shapeId="0" xr:uid="{C950DDF2-091A-419E-9506-770B035C486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999" authorId="0" shapeId="0" xr:uid="{F70460BF-219E-430A-BA64-F18BEF1C4D8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005" authorId="0" shapeId="0" xr:uid="{DBB3FBAA-F7A1-4FA9-B539-1DC80F60557B}">
      <text>
        <r>
          <rPr>
            <sz val="8"/>
            <color indexed="81"/>
            <rFont val="MS P ゴシック"/>
            <family val="3"/>
            <charset val="128"/>
          </rPr>
          <t>本応募以外のすでに内定している補助金・助成金について記載してください</t>
        </r>
      </text>
    </comment>
    <comment ref="B1009" authorId="0" shapeId="0" xr:uid="{6BF6F185-7C0D-42B4-84AA-D3DCD79D6C91}">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043" authorId="0" shapeId="0" xr:uid="{F21F3F84-F9CC-424B-B273-91F067D28401}">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115" authorId="0" shapeId="0" xr:uid="{9B19E2AB-7FD0-4894-AFAE-A5E30D355E5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121" authorId="0" shapeId="0" xr:uid="{28D0B075-8AB1-4FBF-9FFB-62018DA98C2A}">
      <text>
        <r>
          <rPr>
            <sz val="8"/>
            <color indexed="81"/>
            <rFont val="MS P ゴシック"/>
            <family val="3"/>
            <charset val="128"/>
          </rPr>
          <t>本応募以外のすでに内定している補助金・助成金について記載してください</t>
        </r>
      </text>
    </comment>
    <comment ref="B1125" authorId="0" shapeId="0" xr:uid="{134A6C2E-9E50-4B90-8EA4-A0F0AA688C2D}">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159" authorId="0" shapeId="0" xr:uid="{A5AA815A-7BFD-4919-BB84-B779D34978DA}">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231" authorId="0" shapeId="0" xr:uid="{9282D9C4-04CE-4BF9-A074-FFB085E4B92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237" authorId="0" shapeId="0" xr:uid="{408D93A8-2BE2-467A-932D-BE36798CC5E1}">
      <text>
        <r>
          <rPr>
            <sz val="8"/>
            <color indexed="81"/>
            <rFont val="MS P ゴシック"/>
            <family val="3"/>
            <charset val="128"/>
          </rPr>
          <t>本応募以外のすでに内定している補助金・助成金について記載してください</t>
        </r>
      </text>
    </comment>
    <comment ref="B1241" authorId="0" shapeId="0" xr:uid="{934CD175-6B55-4F4B-B892-EA9BC5B174A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275" authorId="0" shapeId="0" xr:uid="{03FBA606-1644-40FE-ADB2-2777B7C69B3F}">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347" authorId="0" shapeId="0" xr:uid="{36B339DD-B618-436C-8BB2-1A86DBBFC94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353" authorId="0" shapeId="0" xr:uid="{EC233EF7-C98C-4FAE-8330-762F264BD96A}">
      <text>
        <r>
          <rPr>
            <sz val="8"/>
            <color indexed="81"/>
            <rFont val="MS P ゴシック"/>
            <family val="3"/>
            <charset val="128"/>
          </rPr>
          <t>本応募以外のすでに内定している補助金・助成金について記載してください</t>
        </r>
      </text>
    </comment>
    <comment ref="B1357" authorId="0" shapeId="0" xr:uid="{50CB1A83-A81E-445C-B0B1-D1333445F0D6}">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391" authorId="0" shapeId="0" xr:uid="{B32494CE-813C-4A5E-85D9-FABBCFB7450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463" authorId="0" shapeId="0" xr:uid="{36CF9EA1-F335-4F24-946C-1FADE2B9B491}">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469" authorId="0" shapeId="0" xr:uid="{D7F9305A-9BA6-4137-AE8E-49E575A75E6F}">
      <text>
        <r>
          <rPr>
            <sz val="8"/>
            <color indexed="81"/>
            <rFont val="MS P ゴシック"/>
            <family val="3"/>
            <charset val="128"/>
          </rPr>
          <t>本応募以外のすでに内定している補助金・助成金について記載してください</t>
        </r>
      </text>
    </comment>
    <comment ref="B1473" authorId="0" shapeId="0" xr:uid="{26FBE618-EB8F-4DD8-976A-10D238812DD8}">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507" authorId="0" shapeId="0" xr:uid="{6648E722-0FC9-40CD-B2C9-D9BE38A0C0F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579" authorId="0" shapeId="0" xr:uid="{13885C67-0ADD-4ACE-937C-3C805BC716E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585" authorId="0" shapeId="0" xr:uid="{947B1588-C9C0-49D2-9089-4D979AE64DCA}">
      <text>
        <r>
          <rPr>
            <sz val="8"/>
            <color indexed="81"/>
            <rFont val="MS P ゴシック"/>
            <family val="3"/>
            <charset val="128"/>
          </rPr>
          <t>本応募以外のすでに内定している補助金・助成金について記載してください</t>
        </r>
      </text>
    </comment>
    <comment ref="B1589" authorId="0" shapeId="0" xr:uid="{C3AB6DC9-74BA-40C2-975C-349333F20BF0}">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623" authorId="0" shapeId="0" xr:uid="{CBBA8275-A033-412B-9CCF-070F32625E78}">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695" authorId="0" shapeId="0" xr:uid="{C94DAE32-0CF1-4177-81D3-8148C24C6435}">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701" authorId="0" shapeId="0" xr:uid="{8D2146FA-E21D-4FCA-B395-DB0A4B2D69B2}">
      <text>
        <r>
          <rPr>
            <sz val="8"/>
            <color indexed="81"/>
            <rFont val="MS P ゴシック"/>
            <family val="3"/>
            <charset val="128"/>
          </rPr>
          <t>本応募以外のすでに内定している補助金・助成金について記載してください</t>
        </r>
      </text>
    </comment>
    <comment ref="B1705" authorId="0" shapeId="0" xr:uid="{88846A2E-0B6B-4963-AE0E-05894A559D2E}">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739" authorId="0" shapeId="0" xr:uid="{E9DF2C67-79E6-4D1F-862E-ABF84CB83A4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811" authorId="0" shapeId="0" xr:uid="{73A35052-21FC-4408-BD7D-D49A585E7DAD}">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817" authorId="0" shapeId="0" xr:uid="{4637E546-8598-462C-9C04-50A988F14127}">
      <text>
        <r>
          <rPr>
            <sz val="8"/>
            <color indexed="81"/>
            <rFont val="MS P ゴシック"/>
            <family val="3"/>
            <charset val="128"/>
          </rPr>
          <t>本応募以外のすでに内定している補助金・助成金について記載してください</t>
        </r>
      </text>
    </comment>
    <comment ref="B1821" authorId="0" shapeId="0" xr:uid="{A8A63187-FB39-4BED-91F2-9245F60DC81E}">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855" authorId="0" shapeId="0" xr:uid="{65D0840E-2BCF-4F77-90FE-C02F4860A735}">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1927" authorId="0" shapeId="0" xr:uid="{AE872FA9-D131-4EB0-B085-03D6A6940694}">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933" authorId="0" shapeId="0" xr:uid="{48E1D5A4-609D-462C-A215-5858C61EB988}">
      <text>
        <r>
          <rPr>
            <sz val="8"/>
            <color indexed="81"/>
            <rFont val="MS P ゴシック"/>
            <family val="3"/>
            <charset val="128"/>
          </rPr>
          <t>本応募以外のすでに内定している補助金・助成金について記載してください</t>
        </r>
      </text>
    </comment>
    <comment ref="B1937" authorId="0" shapeId="0" xr:uid="{256DCE41-ED44-46BA-AA9B-7E38382D1146}">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971" authorId="0" shapeId="0" xr:uid="{A4F6F702-3873-4884-91C9-B30552241F0F}">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043" authorId="0" shapeId="0" xr:uid="{42A5838C-7FD9-48EF-9C89-AEF30D42945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049" authorId="0" shapeId="0" xr:uid="{B5ABCE6C-6790-4878-8387-EB33C69C9DF4}">
      <text>
        <r>
          <rPr>
            <sz val="8"/>
            <color indexed="81"/>
            <rFont val="MS P ゴシック"/>
            <family val="3"/>
            <charset val="128"/>
          </rPr>
          <t>本応募以外のすでに内定している補助金・助成金について記載してください</t>
        </r>
      </text>
    </comment>
    <comment ref="B2053" authorId="0" shapeId="0" xr:uid="{BD296780-578B-42DC-94D9-AD8085CB60E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087" authorId="0" shapeId="0" xr:uid="{8C7BD76D-C1B8-4F0F-BACC-7CDC38A81D3B}">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159" authorId="0" shapeId="0" xr:uid="{A5BEACFF-B805-4C9F-B321-915818823AE8}">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165" authorId="0" shapeId="0" xr:uid="{4DE04A9C-7A91-4767-B48A-E12AB21782FA}">
      <text>
        <r>
          <rPr>
            <sz val="8"/>
            <color indexed="81"/>
            <rFont val="MS P ゴシック"/>
            <family val="3"/>
            <charset val="128"/>
          </rPr>
          <t>本応募以外のすでに内定している補助金・助成金について記載してください</t>
        </r>
      </text>
    </comment>
    <comment ref="B2169" authorId="0" shapeId="0" xr:uid="{9B5A4FE6-A1F3-463C-A206-FCE0384CB4A8}">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203" authorId="0" shapeId="0" xr:uid="{3C701707-5DBD-476D-9775-2486C596966A}">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B2275" authorId="0" shapeId="0" xr:uid="{C39B876D-AAC6-4FEC-9450-9D519B70E1B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281" authorId="0" shapeId="0" xr:uid="{9CAB75B0-6FA4-4B4A-9848-732CD31D41EE}">
      <text>
        <r>
          <rPr>
            <sz val="8"/>
            <color indexed="81"/>
            <rFont val="MS P ゴシック"/>
            <family val="3"/>
            <charset val="128"/>
          </rPr>
          <t>本応募以外のすでに内定している補助金・助成金について記載してください</t>
        </r>
      </text>
    </comment>
    <comment ref="B2285" authorId="0" shapeId="0" xr:uid="{1DB9AC01-5AFF-4919-B311-70FBD93D1BE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319" authorId="0" shapeId="0" xr:uid="{B7738876-EEA0-410B-A2BD-3559B0FA2E71}">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9" authorId="0" shapeId="0" xr:uid="{753215DF-21AF-4CDD-B038-33431138B5F5}">
      <text>
        <r>
          <rPr>
            <sz val="9"/>
            <color indexed="81"/>
            <rFont val="MS P ゴシック"/>
            <family val="3"/>
            <charset val="128"/>
          </rPr>
          <t>欄が足りない場合は、非表示列を再表示してください。</t>
        </r>
      </text>
    </comment>
  </commentList>
</comments>
</file>

<file path=xl/sharedStrings.xml><?xml version="1.0" encoding="utf-8"?>
<sst xmlns="http://schemas.openxmlformats.org/spreadsheetml/2006/main" count="5670" uniqueCount="677">
  <si>
    <t>◆各シートと連動しています。入力作業の省力、誤入力防止にご利用ください。◆</t>
    <phoneticPr fontId="6"/>
  </si>
  <si>
    <t>↓「ふりがな」を入力してください</t>
    <rPh sb="8" eb="10">
      <t>ニュウリョク</t>
    </rPh>
    <phoneticPr fontId="6"/>
  </si>
  <si>
    <t>劇場・音楽堂等名</t>
    <rPh sb="0" eb="2">
      <t>ゲキジョウ</t>
    </rPh>
    <rPh sb="3" eb="6">
      <t>オンガクドウ</t>
    </rPh>
    <rPh sb="6" eb="7">
      <t>トウ</t>
    </rPh>
    <rPh sb="7" eb="8">
      <t>メイ</t>
    </rPh>
    <phoneticPr fontId="6"/>
  </si>
  <si>
    <t>住所（郵便番号）</t>
    <rPh sb="0" eb="2">
      <t>ジュウショ</t>
    </rPh>
    <rPh sb="3" eb="5">
      <t>ユウビン</t>
    </rPh>
    <rPh sb="5" eb="7">
      <t>バンゴウ</t>
    </rPh>
    <phoneticPr fontId="6"/>
  </si>
  <si>
    <t>住所(所在地／都道府県名）</t>
    <rPh sb="0" eb="2">
      <t>ジュウショ</t>
    </rPh>
    <rPh sb="3" eb="6">
      <t>ショザイチ</t>
    </rPh>
    <rPh sb="7" eb="12">
      <t>トドウフケンメイ</t>
    </rPh>
    <phoneticPr fontId="6"/>
  </si>
  <si>
    <t>住所(所在地／市町村以下）</t>
    <rPh sb="0" eb="2">
      <t>ジュウショ</t>
    </rPh>
    <rPh sb="3" eb="6">
      <t>ショザイチ</t>
    </rPh>
    <rPh sb="7" eb="12">
      <t>シチョウソンイカ</t>
    </rPh>
    <phoneticPr fontId="6"/>
  </si>
  <si>
    <t>設置者</t>
    <rPh sb="0" eb="3">
      <t>セッチシャ</t>
    </rPh>
    <phoneticPr fontId="6"/>
  </si>
  <si>
    <t>代表者職</t>
    <rPh sb="0" eb="3">
      <t>ダイヒョウシャ</t>
    </rPh>
    <rPh sb="3" eb="4">
      <t>ショク</t>
    </rPh>
    <phoneticPr fontId="6"/>
  </si>
  <si>
    <t>代表者氏名</t>
    <rPh sb="0" eb="3">
      <t>ダイヒョウシャ</t>
    </rPh>
    <rPh sb="3" eb="5">
      <t>シメイ</t>
    </rPh>
    <phoneticPr fontId="6"/>
  </si>
  <si>
    <t>団体名</t>
    <rPh sb="0" eb="2">
      <t>ダンタイ</t>
    </rPh>
    <rPh sb="2" eb="3">
      <t>メイ</t>
    </rPh>
    <phoneticPr fontId="6"/>
  </si>
  <si>
    <t>住所（所在地／都道府県名）</t>
    <rPh sb="0" eb="2">
      <t>ジュウショ</t>
    </rPh>
    <rPh sb="3" eb="6">
      <t>ショザイチ</t>
    </rPh>
    <rPh sb="7" eb="12">
      <t>トドウフケンメイ</t>
    </rPh>
    <phoneticPr fontId="6"/>
  </si>
  <si>
    <t>消費税等仕入控除税額の取扱い</t>
    <phoneticPr fontId="6"/>
  </si>
  <si>
    <t>郵便物の送付先（選択してください）</t>
    <rPh sb="0" eb="2">
      <t>ユウビン</t>
    </rPh>
    <rPh sb="2" eb="3">
      <t>ブツ</t>
    </rPh>
    <rPh sb="4" eb="7">
      <t>ソウフサキ</t>
    </rPh>
    <rPh sb="8" eb="10">
      <t>センタク</t>
    </rPh>
    <phoneticPr fontId="6"/>
  </si>
  <si>
    <t>その他の場合の住所（郵便番号）</t>
    <rPh sb="2" eb="3">
      <t>タ</t>
    </rPh>
    <rPh sb="4" eb="6">
      <t>バアイ</t>
    </rPh>
    <rPh sb="7" eb="9">
      <t>ジュウショ</t>
    </rPh>
    <rPh sb="10" eb="12">
      <t>ユウビン</t>
    </rPh>
    <rPh sb="12" eb="14">
      <t>バンゴウ</t>
    </rPh>
    <phoneticPr fontId="6"/>
  </si>
  <si>
    <t>その他の場合の住所（所在地）</t>
    <rPh sb="2" eb="3">
      <t>タ</t>
    </rPh>
    <rPh sb="4" eb="6">
      <t>バアイ</t>
    </rPh>
    <rPh sb="7" eb="9">
      <t>ジュウショ</t>
    </rPh>
    <rPh sb="10" eb="13">
      <t>ショザイチ</t>
    </rPh>
    <phoneticPr fontId="6"/>
  </si>
  <si>
    <t>※データ入力用のシートですので、本シートのPDFでの提出は不要です。</t>
    <rPh sb="4" eb="7">
      <t>ニュウリョクヨウ</t>
    </rPh>
    <rPh sb="16" eb="17">
      <t>ホン</t>
    </rPh>
    <rPh sb="26" eb="28">
      <t>テイシュツ</t>
    </rPh>
    <rPh sb="29" eb="31">
      <t>フヨウ</t>
    </rPh>
    <phoneticPr fontId="6"/>
  </si>
  <si>
    <t>様式第１号（第３条関係）</t>
    <rPh sb="0" eb="2">
      <t>ヨウシキ</t>
    </rPh>
    <rPh sb="2" eb="3">
      <t>ダイ</t>
    </rPh>
    <rPh sb="4" eb="5">
      <t>ゴウ</t>
    </rPh>
    <rPh sb="6" eb="7">
      <t>ダイ</t>
    </rPh>
    <rPh sb="8" eb="9">
      <t>ジョウ</t>
    </rPh>
    <rPh sb="9" eb="11">
      <t>カンケイ</t>
    </rPh>
    <phoneticPr fontId="6"/>
  </si>
  <si>
    <t>11</t>
    <phoneticPr fontId="6"/>
  </si>
  <si>
    <t>月</t>
    <rPh sb="0" eb="1">
      <t>ガツ</t>
    </rPh>
    <phoneticPr fontId="6"/>
  </si>
  <si>
    <t>日</t>
    <rPh sb="0" eb="1">
      <t>ニチ</t>
    </rPh>
    <phoneticPr fontId="6"/>
  </si>
  <si>
    <t>独立行政法人日本芸術文化振興会理事長  殿</t>
    <rPh sb="0" eb="2">
      <t>ドクリツ</t>
    </rPh>
    <rPh sb="2" eb="4">
      <t>ギョウセイ</t>
    </rPh>
    <rPh sb="4" eb="6">
      <t>ホウジン</t>
    </rPh>
    <rPh sb="6" eb="8">
      <t>ニホン</t>
    </rPh>
    <rPh sb="8" eb="10">
      <t>ゲイジュツ</t>
    </rPh>
    <rPh sb="10" eb="12">
      <t>ブンカ</t>
    </rPh>
    <rPh sb="12" eb="15">
      <t>シンコウカイ</t>
    </rPh>
    <rPh sb="15" eb="18">
      <t>リジチョウ</t>
    </rPh>
    <rPh sb="20" eb="21">
      <t>ドノ</t>
    </rPh>
    <phoneticPr fontId="6"/>
  </si>
  <si>
    <t>〒</t>
    <phoneticPr fontId="6"/>
  </si>
  <si>
    <t>住所（所在地）</t>
    <rPh sb="0" eb="2">
      <t>ジュウショ</t>
    </rPh>
    <rPh sb="3" eb="6">
      <t>ショザイチ</t>
    </rPh>
    <phoneticPr fontId="6"/>
  </si>
  <si>
    <t>代表者職・氏名</t>
    <rPh sb="0" eb="3">
      <t>ダイヒョウシャ</t>
    </rPh>
    <rPh sb="3" eb="4">
      <t>ショク</t>
    </rPh>
    <rPh sb="5" eb="7">
      <t>シメイ</t>
    </rPh>
    <phoneticPr fontId="6"/>
  </si>
  <si>
    <t>　下記の事業を行いたいので、文化芸術振興費補助金による助成金交付要綱第３条に基づき、助成金の交付を要望します。</t>
    <phoneticPr fontId="6"/>
  </si>
  <si>
    <t>記</t>
    <rPh sb="0" eb="1">
      <t>キ</t>
    </rPh>
    <phoneticPr fontId="6"/>
  </si>
  <si>
    <t>事 業 区 分</t>
    <rPh sb="0" eb="1">
      <t>コト</t>
    </rPh>
    <rPh sb="2" eb="3">
      <t>ゴウ</t>
    </rPh>
    <rPh sb="4" eb="5">
      <t>ク</t>
    </rPh>
    <rPh sb="6" eb="7">
      <t>ブン</t>
    </rPh>
    <phoneticPr fontId="6"/>
  </si>
  <si>
    <t>様式１のとおり</t>
    <rPh sb="0" eb="2">
      <t>ヨウシキ</t>
    </rPh>
    <phoneticPr fontId="6"/>
  </si>
  <si>
    <t>選択してください</t>
    <rPh sb="0" eb="2">
      <t>センタク</t>
    </rPh>
    <phoneticPr fontId="6"/>
  </si>
  <si>
    <t>千円</t>
    <rPh sb="0" eb="2">
      <t>センエン</t>
    </rPh>
    <phoneticPr fontId="6"/>
  </si>
  <si>
    <t>課税事業者</t>
    <rPh sb="0" eb="2">
      <t>カゼイ</t>
    </rPh>
    <rPh sb="2" eb="5">
      <t>ジギョウシャ</t>
    </rPh>
    <phoneticPr fontId="6"/>
  </si>
  <si>
    <t>【担当者連絡先】</t>
    <rPh sb="1" eb="4">
      <t>タントウシャ</t>
    </rPh>
    <rPh sb="4" eb="7">
      <t>レンラクサキ</t>
    </rPh>
    <phoneticPr fontId="6"/>
  </si>
  <si>
    <t>役職</t>
    <rPh sb="0" eb="2">
      <t>ヤクショク</t>
    </rPh>
    <phoneticPr fontId="6"/>
  </si>
  <si>
    <t>電話</t>
    <rPh sb="0" eb="2">
      <t>デンワ</t>
    </rPh>
    <phoneticPr fontId="6"/>
  </si>
  <si>
    <t>ふりがな</t>
    <phoneticPr fontId="6"/>
  </si>
  <si>
    <t>FAX</t>
    <phoneticPr fontId="6"/>
  </si>
  <si>
    <t>氏名</t>
    <rPh sb="0" eb="2">
      <t>シメイ</t>
    </rPh>
    <phoneticPr fontId="6"/>
  </si>
  <si>
    <t>メールアドレス</t>
    <phoneticPr fontId="6"/>
  </si>
  <si>
    <t>資料の送付先</t>
    <rPh sb="0" eb="2">
      <t>シリョウ</t>
    </rPh>
    <rPh sb="3" eb="6">
      <t>ソウフサキ</t>
    </rPh>
    <phoneticPr fontId="6"/>
  </si>
  <si>
    <t>令和６年度文化芸術振興費補助金による
助　 成　 金　 交　 付　 要　 望　 書
（劇場・音楽堂等機能強化推進事業）</t>
    <rPh sb="0" eb="2">
      <t>レイワ</t>
    </rPh>
    <phoneticPr fontId="6"/>
  </si>
  <si>
    <t>令和 ５ 年</t>
    <rPh sb="0" eb="2">
      <t>レイワ</t>
    </rPh>
    <rPh sb="5" eb="6">
      <t>ネン</t>
    </rPh>
    <phoneticPr fontId="6"/>
  </si>
  <si>
    <t>（単位：千円）</t>
    <rPh sb="1" eb="3">
      <t>タンイ</t>
    </rPh>
    <rPh sb="4" eb="6">
      <t>センエン</t>
    </rPh>
    <phoneticPr fontId="6"/>
  </si>
  <si>
    <t>運搬費</t>
    <rPh sb="0" eb="2">
      <t>ウンパン</t>
    </rPh>
    <rPh sb="2" eb="3">
      <t>ヒ</t>
    </rPh>
    <phoneticPr fontId="6"/>
  </si>
  <si>
    <t>事業番号</t>
    <rPh sb="0" eb="2">
      <t>ジギョウ</t>
    </rPh>
    <rPh sb="2" eb="4">
      <t>バンゴウ</t>
    </rPh>
    <phoneticPr fontId="6"/>
  </si>
  <si>
    <t>事業名</t>
    <rPh sb="0" eb="2">
      <t>ジギョウ</t>
    </rPh>
    <rPh sb="2" eb="3">
      <t>メイ</t>
    </rPh>
    <phoneticPr fontId="6"/>
  </si>
  <si>
    <t>要望額</t>
    <rPh sb="0" eb="2">
      <t>ヨウボウ</t>
    </rPh>
    <rPh sb="2" eb="3">
      <t>ガク</t>
    </rPh>
    <phoneticPr fontId="6"/>
  </si>
  <si>
    <t>【本体事業】要望額計</t>
    <rPh sb="1" eb="3">
      <t>ホンタイ</t>
    </rPh>
    <rPh sb="3" eb="5">
      <t>ジギョウ</t>
    </rPh>
    <rPh sb="6" eb="8">
      <t>ヨウボウ</t>
    </rPh>
    <rPh sb="8" eb="9">
      <t>ガク</t>
    </rPh>
    <rPh sb="9" eb="10">
      <t>ケイ</t>
    </rPh>
    <phoneticPr fontId="6"/>
  </si>
  <si>
    <t>【バリアフリー・多言語対応】要望額</t>
    <rPh sb="8" eb="11">
      <t>タゲンゴ</t>
    </rPh>
    <rPh sb="11" eb="13">
      <t>タイオウ</t>
    </rPh>
    <rPh sb="14" eb="16">
      <t>ヨウボウ</t>
    </rPh>
    <rPh sb="16" eb="17">
      <t>ガク</t>
    </rPh>
    <phoneticPr fontId="6"/>
  </si>
  <si>
    <t>（分野）</t>
    <rPh sb="1" eb="3">
      <t>ブンヤ</t>
    </rPh>
    <phoneticPr fontId="6"/>
  </si>
  <si>
    <t>（創作種別）</t>
    <rPh sb="1" eb="3">
      <t>ソウサク</t>
    </rPh>
    <rPh sb="3" eb="5">
      <t>シュベツ</t>
    </rPh>
    <phoneticPr fontId="6"/>
  </si>
  <si>
    <t>入場者・参加者数</t>
    <rPh sb="0" eb="2">
      <t>ニュウジョウ</t>
    </rPh>
    <rPh sb="2" eb="3">
      <t>シャ</t>
    </rPh>
    <rPh sb="4" eb="7">
      <t>サンカシャ</t>
    </rPh>
    <rPh sb="7" eb="8">
      <t>スウ</t>
    </rPh>
    <phoneticPr fontId="6"/>
  </si>
  <si>
    <t>入場者・参加者率（％）</t>
    <rPh sb="0" eb="2">
      <t>ニュウジョウ</t>
    </rPh>
    <rPh sb="2" eb="3">
      <t>シャ</t>
    </rPh>
    <rPh sb="4" eb="7">
      <t>サンカシャ</t>
    </rPh>
    <rPh sb="7" eb="8">
      <t>リツ</t>
    </rPh>
    <phoneticPr fontId="6"/>
  </si>
  <si>
    <t>収益率（％）</t>
    <rPh sb="0" eb="2">
      <t>シュウエキ</t>
    </rPh>
    <rPh sb="2" eb="3">
      <t>リツ</t>
    </rPh>
    <phoneticPr fontId="6"/>
  </si>
  <si>
    <t>目標値の
設定基礎数</t>
    <rPh sb="0" eb="2">
      <t>モクヒョウ</t>
    </rPh>
    <rPh sb="2" eb="3">
      <t>チ</t>
    </rPh>
    <rPh sb="5" eb="7">
      <t>セッテイ</t>
    </rPh>
    <rPh sb="7" eb="9">
      <t>キソ</t>
    </rPh>
    <rPh sb="9" eb="10">
      <t>スウ</t>
    </rPh>
    <phoneticPr fontId="6"/>
  </si>
  <si>
    <t>会場状況・施設形式等</t>
    <rPh sb="0" eb="2">
      <t>カイジョウ</t>
    </rPh>
    <rPh sb="2" eb="4">
      <t>ジョウキョウ</t>
    </rPh>
    <rPh sb="5" eb="7">
      <t>シセツ</t>
    </rPh>
    <rPh sb="7" eb="9">
      <t>ケイシキ</t>
    </rPh>
    <rPh sb="9" eb="10">
      <t>ナド</t>
    </rPh>
    <phoneticPr fontId="6"/>
  </si>
  <si>
    <t>会場の定員数</t>
    <rPh sb="0" eb="2">
      <t>カイジョウ</t>
    </rPh>
    <rPh sb="3" eb="5">
      <t>テイイン</t>
    </rPh>
    <rPh sb="5" eb="6">
      <t>スウ</t>
    </rPh>
    <phoneticPr fontId="6"/>
  </si>
  <si>
    <t>設定席数</t>
  </si>
  <si>
    <t>公演回数</t>
    <rPh sb="0" eb="2">
      <t>コウエン</t>
    </rPh>
    <rPh sb="2" eb="4">
      <t>カイスウ</t>
    </rPh>
    <phoneticPr fontId="1"/>
  </si>
  <si>
    <t>補足事項</t>
    <rPh sb="0" eb="2">
      <t>ホソク</t>
    </rPh>
    <rPh sb="2" eb="4">
      <t>ジコウ</t>
    </rPh>
    <phoneticPr fontId="6"/>
  </si>
  <si>
    <t>（収入）</t>
    <rPh sb="1" eb="3">
      <t>シュウニュウ</t>
    </rPh>
    <phoneticPr fontId="1"/>
  </si>
  <si>
    <t>単位：千円</t>
    <phoneticPr fontId="6"/>
  </si>
  <si>
    <t>（支出） 　助成対象経費</t>
    <rPh sb="1" eb="3">
      <t>シシュツ</t>
    </rPh>
    <rPh sb="6" eb="8">
      <t>ジョセイ</t>
    </rPh>
    <rPh sb="8" eb="10">
      <t>タイショウ</t>
    </rPh>
    <rPh sb="10" eb="12">
      <t>ケイヒ</t>
    </rPh>
    <phoneticPr fontId="1"/>
  </si>
  <si>
    <t>内　　訳</t>
    <rPh sb="0" eb="1">
      <t>ウチ</t>
    </rPh>
    <rPh sb="3" eb="4">
      <t>ヤク</t>
    </rPh>
    <phoneticPr fontId="1"/>
  </si>
  <si>
    <t>（単位：円）</t>
    <phoneticPr fontId="6"/>
  </si>
  <si>
    <t>予算額</t>
    <rPh sb="0" eb="2">
      <t>ヨサン</t>
    </rPh>
    <rPh sb="2" eb="3">
      <t>ガク</t>
    </rPh>
    <phoneticPr fontId="6"/>
  </si>
  <si>
    <t>［出演費・音楽費・文芸費］　　</t>
    <rPh sb="5" eb="7">
      <t>オンガク</t>
    </rPh>
    <rPh sb="7" eb="8">
      <t>ヒ</t>
    </rPh>
    <rPh sb="9" eb="11">
      <t>ブンゲイ</t>
    </rPh>
    <rPh sb="11" eb="12">
      <t>ヒ</t>
    </rPh>
    <phoneticPr fontId="1"/>
  </si>
  <si>
    <t>［共催者負担金］</t>
    <rPh sb="1" eb="4">
      <t>キョウサイシャ</t>
    </rPh>
    <rPh sb="4" eb="7">
      <t>フタンキン</t>
    </rPh>
    <phoneticPr fontId="1"/>
  </si>
  <si>
    <t>［広告料・その他収入］</t>
    <rPh sb="1" eb="4">
      <t>コウコクリョウ</t>
    </rPh>
    <rPh sb="7" eb="8">
      <t>タ</t>
    </rPh>
    <rPh sb="8" eb="10">
      <t>シュウニュウ</t>
    </rPh>
    <phoneticPr fontId="1"/>
  </si>
  <si>
    <t>［自己負担金］</t>
    <rPh sb="1" eb="3">
      <t>ジコ</t>
    </rPh>
    <rPh sb="3" eb="6">
      <t>フタンキン</t>
    </rPh>
    <phoneticPr fontId="1"/>
  </si>
  <si>
    <t>合計</t>
    <rPh sb="0" eb="2">
      <t>ゴウケイ</t>
    </rPh>
    <phoneticPr fontId="1"/>
  </si>
  <si>
    <t>【消費税等仕入控除額予算書（課税事業者）】</t>
    <rPh sb="1" eb="4">
      <t>ショウヒゼイ</t>
    </rPh>
    <rPh sb="4" eb="5">
      <t>トウ</t>
    </rPh>
    <rPh sb="5" eb="7">
      <t>シイレ</t>
    </rPh>
    <rPh sb="7" eb="9">
      <t>コウジョ</t>
    </rPh>
    <rPh sb="9" eb="10">
      <t>ガク</t>
    </rPh>
    <rPh sb="10" eb="13">
      <t>ヨサンショ</t>
    </rPh>
    <rPh sb="14" eb="16">
      <t>カゼイ</t>
    </rPh>
    <rPh sb="16" eb="18">
      <t>ジギョウ</t>
    </rPh>
    <rPh sb="18" eb="19">
      <t>シャ</t>
    </rPh>
    <phoneticPr fontId="6"/>
  </si>
  <si>
    <t>助成対象経費のうち課税対象外経費</t>
    <phoneticPr fontId="6"/>
  </si>
  <si>
    <t>単位：千円</t>
    <rPh sb="0" eb="2">
      <t>タンイ</t>
    </rPh>
    <rPh sb="3" eb="5">
      <t>センエン</t>
    </rPh>
    <phoneticPr fontId="6"/>
  </si>
  <si>
    <t>項目</t>
    <rPh sb="0" eb="2">
      <t>コウモク</t>
    </rPh>
    <phoneticPr fontId="6"/>
  </si>
  <si>
    <t>小計</t>
    <rPh sb="0" eb="2">
      <t>ショウケイ</t>
    </rPh>
    <phoneticPr fontId="6"/>
  </si>
  <si>
    <t>課税対象外経費計</t>
    <rPh sb="0" eb="2">
      <t>カゼイ</t>
    </rPh>
    <rPh sb="2" eb="4">
      <t>タイショウ</t>
    </rPh>
    <rPh sb="4" eb="5">
      <t>ガイ</t>
    </rPh>
    <rPh sb="5" eb="7">
      <t>ケイヒ</t>
    </rPh>
    <rPh sb="7" eb="8">
      <t>ケイ</t>
    </rPh>
    <phoneticPr fontId="6"/>
  </si>
  <si>
    <t>○　課税対象に該当するか否かは、最寄りの税務署等にて御確認ください。</t>
  </si>
  <si>
    <t>施設名</t>
    <rPh sb="0" eb="2">
      <t>シセツ</t>
    </rPh>
    <rPh sb="2" eb="3">
      <t>メイ</t>
    </rPh>
    <phoneticPr fontId="6"/>
  </si>
  <si>
    <t>※【課税事業者の場合】助成対象経費計（D）の１/２、もしくは収入の自己負担金のいずれか低い方の額
※【課税事業者以外の場合】支出小計（A)の１/２、もしくは収入の自己負担金のいずれか低い方の額</t>
    <rPh sb="51" eb="53">
      <t>カゼイ</t>
    </rPh>
    <rPh sb="53" eb="56">
      <t>ジギョウシャ</t>
    </rPh>
    <rPh sb="56" eb="58">
      <t>イガイ</t>
    </rPh>
    <phoneticPr fontId="6"/>
  </si>
  <si>
    <t>（１）　バリアフリー対応</t>
    <rPh sb="10" eb="12">
      <t>タイオウ</t>
    </rPh>
    <phoneticPr fontId="1"/>
  </si>
  <si>
    <t>（支出）　助成対象経費</t>
    <rPh sb="1" eb="3">
      <t>シシュツ</t>
    </rPh>
    <rPh sb="5" eb="7">
      <t>ジョセイ</t>
    </rPh>
    <rPh sb="7" eb="9">
      <t>タイショウ</t>
    </rPh>
    <rPh sb="9" eb="11">
      <t>ケイヒ</t>
    </rPh>
    <phoneticPr fontId="1"/>
  </si>
  <si>
    <t>内　　訳</t>
    <rPh sb="0" eb="1">
      <t>ウチ</t>
    </rPh>
    <rPh sb="3" eb="4">
      <t>ワケ</t>
    </rPh>
    <phoneticPr fontId="6"/>
  </si>
  <si>
    <t>（単位：円）</t>
    <rPh sb="1" eb="3">
      <t>タンイ</t>
    </rPh>
    <rPh sb="4" eb="5">
      <t>エン</t>
    </rPh>
    <phoneticPr fontId="6"/>
  </si>
  <si>
    <t>［舞台費］</t>
    <phoneticPr fontId="1"/>
  </si>
  <si>
    <t>［運搬費］</t>
    <rPh sb="1" eb="3">
      <t>ウンパン</t>
    </rPh>
    <rPh sb="3" eb="4">
      <t>ヒ</t>
    </rPh>
    <phoneticPr fontId="1"/>
  </si>
  <si>
    <t>［謝金・印刷費］</t>
    <rPh sb="1" eb="3">
      <t>シャキン</t>
    </rPh>
    <rPh sb="4" eb="6">
      <t>インサツ</t>
    </rPh>
    <rPh sb="6" eb="7">
      <t>ヒ</t>
    </rPh>
    <phoneticPr fontId="1"/>
  </si>
  <si>
    <t>小計（a）</t>
    <rPh sb="0" eb="2">
      <t>ショウケイ</t>
    </rPh>
    <phoneticPr fontId="1"/>
  </si>
  <si>
    <t>（２）　多言語対応</t>
    <rPh sb="4" eb="7">
      <t>タゲンゴ</t>
    </rPh>
    <rPh sb="7" eb="9">
      <t>タイオウ</t>
    </rPh>
    <phoneticPr fontId="1"/>
  </si>
  <si>
    <t>［文芸費］</t>
    <rPh sb="1" eb="3">
      <t>ブンゲイ</t>
    </rPh>
    <rPh sb="3" eb="4">
      <t>ヒ</t>
    </rPh>
    <phoneticPr fontId="1"/>
  </si>
  <si>
    <t>小計（b）</t>
    <rPh sb="0" eb="2">
      <t>ショウケイ</t>
    </rPh>
    <phoneticPr fontId="1"/>
  </si>
  <si>
    <t>文芸費</t>
    <rPh sb="0" eb="2">
      <t>ブンゲイ</t>
    </rPh>
    <rPh sb="2" eb="3">
      <t>ヒ</t>
    </rPh>
    <phoneticPr fontId="1"/>
  </si>
  <si>
    <t>舞台費</t>
    <phoneticPr fontId="6"/>
  </si>
  <si>
    <t>謝金・印刷費</t>
    <phoneticPr fontId="6"/>
  </si>
  <si>
    <t>施設名</t>
    <rPh sb="0" eb="2">
      <t>シセツ</t>
    </rPh>
    <rPh sb="2" eb="3">
      <t>メイ</t>
    </rPh>
    <phoneticPr fontId="3"/>
  </si>
  <si>
    <t>千円</t>
    <rPh sb="0" eb="1">
      <t>セン</t>
    </rPh>
    <rPh sb="1" eb="2">
      <t>エン</t>
    </rPh>
    <phoneticPr fontId="6"/>
  </si>
  <si>
    <t xml:space="preserve">○　課税対象に該当するか否かは、最寄りの税務署等にて御確認ください。
</t>
    <phoneticPr fontId="6"/>
  </si>
  <si>
    <t>【１枚】</t>
    <rPh sb="2" eb="3">
      <t>マイ</t>
    </rPh>
    <phoneticPr fontId="6"/>
  </si>
  <si>
    <t>【１枚】</t>
    <phoneticPr fontId="1"/>
  </si>
  <si>
    <t>１　劇場・音楽堂等のミッション及びビジョン</t>
    <rPh sb="2" eb="4">
      <t>ゲキジョウ</t>
    </rPh>
    <rPh sb="5" eb="8">
      <t>オンガクドウ</t>
    </rPh>
    <rPh sb="8" eb="9">
      <t>トウ</t>
    </rPh>
    <rPh sb="15" eb="16">
      <t>オヨ</t>
    </rPh>
    <phoneticPr fontId="6"/>
  </si>
  <si>
    <t>（１）　　令和６年度の事業計画（概要）</t>
    <rPh sb="5" eb="7">
      <t>レイワ</t>
    </rPh>
    <rPh sb="8" eb="10">
      <t>ネンド</t>
    </rPh>
    <rPh sb="11" eb="13">
      <t>ジギョウ</t>
    </rPh>
    <rPh sb="13" eb="15">
      <t>ケイカク</t>
    </rPh>
    <rPh sb="16" eb="18">
      <t>ガイヨウ</t>
    </rPh>
    <phoneticPr fontId="6"/>
  </si>
  <si>
    <t>開館日数</t>
    <rPh sb="0" eb="2">
      <t>カイカン</t>
    </rPh>
    <rPh sb="2" eb="4">
      <t>ニッスウ</t>
    </rPh>
    <phoneticPr fontId="6"/>
  </si>
  <si>
    <t>主催事業</t>
    <rPh sb="0" eb="2">
      <t>シュサイ</t>
    </rPh>
    <rPh sb="2" eb="4">
      <t>ジギョウ</t>
    </rPh>
    <phoneticPr fontId="6"/>
  </si>
  <si>
    <t>公演事業</t>
    <rPh sb="0" eb="2">
      <t>コウエン</t>
    </rPh>
    <rPh sb="2" eb="4">
      <t>ジギョウ</t>
    </rPh>
    <phoneticPr fontId="6"/>
  </si>
  <si>
    <t>人材養成事業</t>
    <rPh sb="0" eb="2">
      <t>ジンザイ</t>
    </rPh>
    <rPh sb="2" eb="4">
      <t>ヨウセイ</t>
    </rPh>
    <rPh sb="4" eb="6">
      <t>ジギョウ</t>
    </rPh>
    <phoneticPr fontId="6"/>
  </si>
  <si>
    <t>普及啓発事業</t>
    <rPh sb="0" eb="2">
      <t>フキュウ</t>
    </rPh>
    <rPh sb="2" eb="4">
      <t>ケイハツ</t>
    </rPh>
    <rPh sb="4" eb="6">
      <t>ジギョウ</t>
    </rPh>
    <phoneticPr fontId="6"/>
  </si>
  <si>
    <t>計</t>
    <rPh sb="0" eb="1">
      <t>ケイ</t>
    </rPh>
    <phoneticPr fontId="6"/>
  </si>
  <si>
    <t>主催事業入場者・参加者数</t>
    <rPh sb="0" eb="2">
      <t>シュサイ</t>
    </rPh>
    <rPh sb="2" eb="4">
      <t>ジギョウ</t>
    </rPh>
    <rPh sb="4" eb="7">
      <t>ニュウジョウシャ</t>
    </rPh>
    <rPh sb="8" eb="11">
      <t>サンカシャ</t>
    </rPh>
    <rPh sb="11" eb="12">
      <t>スウ</t>
    </rPh>
    <phoneticPr fontId="6"/>
  </si>
  <si>
    <t>貸館事業入場者・参加者数</t>
    <rPh sb="0" eb="1">
      <t>カ</t>
    </rPh>
    <rPh sb="1" eb="2">
      <t>カン</t>
    </rPh>
    <rPh sb="2" eb="4">
      <t>ジギョウ</t>
    </rPh>
    <rPh sb="4" eb="7">
      <t>ニュウジョウシャ</t>
    </rPh>
    <rPh sb="8" eb="11">
      <t>サンカシャ</t>
    </rPh>
    <rPh sb="11" eb="12">
      <t>スウ</t>
    </rPh>
    <phoneticPr fontId="6"/>
  </si>
  <si>
    <t>施設の利用率(％）</t>
    <rPh sb="0" eb="2">
      <t>シセツ</t>
    </rPh>
    <rPh sb="3" eb="6">
      <t>リヨウリツ</t>
    </rPh>
    <phoneticPr fontId="6"/>
  </si>
  <si>
    <t>事業種別</t>
    <rPh sb="0" eb="2">
      <t>ジギョウ</t>
    </rPh>
    <rPh sb="2" eb="4">
      <t>シュベツ</t>
    </rPh>
    <phoneticPr fontId="6"/>
  </si>
  <si>
    <t>入場者・
参加者数</t>
    <rPh sb="0" eb="2">
      <t>ニュウジョウ</t>
    </rPh>
    <rPh sb="2" eb="3">
      <t>シャ</t>
    </rPh>
    <rPh sb="5" eb="8">
      <t>サンカシャ</t>
    </rPh>
    <rPh sb="8" eb="9">
      <t>スウ</t>
    </rPh>
    <phoneticPr fontId="6"/>
  </si>
  <si>
    <t>主催公演（※１）</t>
    <rPh sb="0" eb="2">
      <t>シュサイ</t>
    </rPh>
    <rPh sb="2" eb="4">
      <t>コウエン</t>
    </rPh>
    <phoneticPr fontId="6"/>
  </si>
  <si>
    <t>演劇</t>
    <rPh sb="0" eb="2">
      <t>エンゲキ</t>
    </rPh>
    <phoneticPr fontId="6"/>
  </si>
  <si>
    <t>音楽</t>
    <rPh sb="0" eb="2">
      <t>オンガク</t>
    </rPh>
    <phoneticPr fontId="6"/>
  </si>
  <si>
    <t>舞踊</t>
    <rPh sb="0" eb="2">
      <t>ブヨウ</t>
    </rPh>
    <phoneticPr fontId="6"/>
  </si>
  <si>
    <t>演芸</t>
    <rPh sb="0" eb="2">
      <t>エンゲイ</t>
    </rPh>
    <phoneticPr fontId="6"/>
  </si>
  <si>
    <t>その他</t>
    <rPh sb="2" eb="3">
      <t>タ</t>
    </rPh>
    <phoneticPr fontId="6"/>
  </si>
  <si>
    <t>※１</t>
    <phoneticPr fontId="6"/>
  </si>
  <si>
    <t>令和４年度</t>
    <rPh sb="0" eb="2">
      <t>レイワ</t>
    </rPh>
    <rPh sb="3" eb="5">
      <t>ネンド</t>
    </rPh>
    <phoneticPr fontId="6"/>
  </si>
  <si>
    <t>令和５年度</t>
    <rPh sb="0" eb="2">
      <t>レイワ</t>
    </rPh>
    <rPh sb="3" eb="5">
      <t>ネンド</t>
    </rPh>
    <phoneticPr fontId="6"/>
  </si>
  <si>
    <t>（見込み）</t>
    <rPh sb="1" eb="3">
      <t>ミコ</t>
    </rPh>
    <phoneticPr fontId="6"/>
  </si>
  <si>
    <t>令和６年度</t>
    <rPh sb="0" eb="2">
      <t>レイワ</t>
    </rPh>
    <rPh sb="3" eb="5">
      <t>ネンド</t>
    </rPh>
    <phoneticPr fontId="6"/>
  </si>
  <si>
    <t>（目標）</t>
    <rPh sb="1" eb="3">
      <t>モクヒョウ</t>
    </rPh>
    <phoneticPr fontId="1"/>
  </si>
  <si>
    <t>ホール名：</t>
    <rPh sb="3" eb="4">
      <t>メイ</t>
    </rPh>
    <phoneticPr fontId="1"/>
  </si>
  <si>
    <t>記入してください</t>
    <rPh sb="0" eb="2">
      <t>キニュウ</t>
    </rPh>
    <phoneticPr fontId="1"/>
  </si>
  <si>
    <t>座席数：</t>
    <rPh sb="0" eb="3">
      <t>ザセキスウ</t>
    </rPh>
    <phoneticPr fontId="1"/>
  </si>
  <si>
    <t>貸館日数</t>
    <rPh sb="0" eb="2">
      <t>カシカン</t>
    </rPh>
    <rPh sb="2" eb="4">
      <t>ニッスウ</t>
    </rPh>
    <phoneticPr fontId="1"/>
  </si>
  <si>
    <t>ホールごとの貸館日数</t>
    <rPh sb="6" eb="8">
      <t>カシカン</t>
    </rPh>
    <rPh sb="8" eb="10">
      <t>ニッスウ</t>
    </rPh>
    <phoneticPr fontId="1"/>
  </si>
  <si>
    <t>令和４年度</t>
    <rPh sb="0" eb="2">
      <t>レイワ</t>
    </rPh>
    <rPh sb="3" eb="5">
      <t>ネンド</t>
    </rPh>
    <rPh sb="4" eb="5">
      <t>ド</t>
    </rPh>
    <phoneticPr fontId="6"/>
  </si>
  <si>
    <t>共催・提携公演（※２）</t>
    <rPh sb="0" eb="2">
      <t>キョウサイ</t>
    </rPh>
    <rPh sb="3" eb="5">
      <t>テイケイ</t>
    </rPh>
    <rPh sb="5" eb="7">
      <t>コウエン</t>
    </rPh>
    <phoneticPr fontId="6"/>
  </si>
  <si>
    <t>［舞台費・会場費］　　</t>
    <phoneticPr fontId="6"/>
  </si>
  <si>
    <t>［旅費・運搬費］　</t>
    <rPh sb="4" eb="7">
      <t>ウンパンヒ</t>
    </rPh>
    <phoneticPr fontId="6"/>
  </si>
  <si>
    <t>旅費・運搬費</t>
    <rPh sb="3" eb="6">
      <t>ウンパンヒ</t>
    </rPh>
    <phoneticPr fontId="6"/>
  </si>
  <si>
    <t>２　劇場・音楽堂等の所在する地域の特性及び活動実績</t>
    <rPh sb="2" eb="4">
      <t>ゲキジョウ</t>
    </rPh>
    <rPh sb="5" eb="8">
      <t>オンガクドウ</t>
    </rPh>
    <rPh sb="8" eb="9">
      <t>トウ</t>
    </rPh>
    <rPh sb="10" eb="12">
      <t>ショザイ</t>
    </rPh>
    <rPh sb="14" eb="16">
      <t>チイキ</t>
    </rPh>
    <rPh sb="17" eb="19">
      <t>トクセイ</t>
    </rPh>
    <rPh sb="19" eb="20">
      <t>オヨ</t>
    </rPh>
    <rPh sb="21" eb="23">
      <t>カツドウ</t>
    </rPh>
    <rPh sb="23" eb="25">
      <t>ジッセキ</t>
    </rPh>
    <phoneticPr fontId="6"/>
  </si>
  <si>
    <t>３　事業計画の概要</t>
    <rPh sb="2" eb="6">
      <t>ジギョウケイカク</t>
    </rPh>
    <rPh sb="7" eb="9">
      <t>ガイヨウ</t>
    </rPh>
    <phoneticPr fontId="6"/>
  </si>
  <si>
    <t>事業番号</t>
    <rPh sb="0" eb="2">
      <t>ジギョウ</t>
    </rPh>
    <rPh sb="2" eb="4">
      <t>バンゴウ</t>
    </rPh>
    <phoneticPr fontId="1"/>
  </si>
  <si>
    <t>［宣伝費・印刷費］　</t>
    <rPh sb="1" eb="4">
      <t>センデンヒ</t>
    </rPh>
    <rPh sb="5" eb="8">
      <t>インサツヒ</t>
    </rPh>
    <phoneticPr fontId="6"/>
  </si>
  <si>
    <t>［謝金・諸経費］　</t>
    <phoneticPr fontId="6"/>
  </si>
  <si>
    <t>宣伝費・印刷費</t>
    <rPh sb="0" eb="3">
      <t>センデンヒ</t>
    </rPh>
    <rPh sb="4" eb="7">
      <t>インサツヒ</t>
    </rPh>
    <phoneticPr fontId="6"/>
  </si>
  <si>
    <t>←新演出や再演の場合、変更点や着眼点についても記述してください</t>
    <phoneticPr fontId="6"/>
  </si>
  <si>
    <t>その他</t>
    <rPh sb="2" eb="3">
      <t>タ</t>
    </rPh>
    <phoneticPr fontId="1"/>
  </si>
  <si>
    <t>バリアフリー・多言語対応について</t>
    <rPh sb="7" eb="12">
      <t>タゲンゴタイオウ</t>
    </rPh>
    <phoneticPr fontId="6"/>
  </si>
  <si>
    <t>事業名</t>
    <rPh sb="0" eb="3">
      <t>ジギョウメイ</t>
    </rPh>
    <phoneticPr fontId="6"/>
  </si>
  <si>
    <t>目標値</t>
    <rPh sb="0" eb="2">
      <t>モクヒョウ</t>
    </rPh>
    <rPh sb="2" eb="3">
      <t>チ</t>
    </rPh>
    <phoneticPr fontId="6"/>
  </si>
  <si>
    <t>（２） ビジョン（あるべき将来像・中期目標）</t>
    <rPh sb="17" eb="19">
      <t>チュウキ</t>
    </rPh>
    <rPh sb="19" eb="21">
      <t>モクヒョウ</t>
    </rPh>
    <phoneticPr fontId="6"/>
  </si>
  <si>
    <t>令和３年度</t>
    <rPh sb="0" eb="2">
      <t>レイワ</t>
    </rPh>
    <rPh sb="3" eb="5">
      <t>ネンド</t>
    </rPh>
    <phoneticPr fontId="1"/>
  </si>
  <si>
    <t>令和３年度</t>
    <rPh sb="0" eb="2">
      <t>レイワ</t>
    </rPh>
    <rPh sb="3" eb="5">
      <t>ネンド</t>
    </rPh>
    <rPh sb="4" eb="5">
      <t>ド</t>
    </rPh>
    <phoneticPr fontId="6"/>
  </si>
  <si>
    <t>【公演事業データ】</t>
    <rPh sb="1" eb="3">
      <t>コウエン</t>
    </rPh>
    <rPh sb="3" eb="5">
      <t>ジギョウ</t>
    </rPh>
    <phoneticPr fontId="6"/>
  </si>
  <si>
    <t>事業概要</t>
    <rPh sb="0" eb="2">
      <t>ジギョウ</t>
    </rPh>
    <rPh sb="2" eb="4">
      <t>ガイヨウ</t>
    </rPh>
    <phoneticPr fontId="6"/>
  </si>
  <si>
    <t>１．施設の概要</t>
    <rPh sb="2" eb="4">
      <t>シセツ</t>
    </rPh>
    <rPh sb="5" eb="7">
      <t>ガイヨウ</t>
    </rPh>
    <phoneticPr fontId="6"/>
  </si>
  <si>
    <r>
      <t>※当該劇場・音楽堂等の</t>
    </r>
    <r>
      <rPr>
        <u/>
        <sz val="9"/>
        <color rgb="FFFFFFFF"/>
        <rFont val="ＭＳ Ｐゴシック"/>
        <family val="3"/>
        <charset val="128"/>
      </rPr>
      <t>設置者等</t>
    </r>
    <r>
      <rPr>
        <sz val="9"/>
        <color indexed="9"/>
        <rFont val="ＭＳ Ｐゴシック"/>
        <family val="3"/>
        <charset val="128"/>
      </rPr>
      <t>が記入してください。</t>
    </r>
    <phoneticPr fontId="6"/>
  </si>
  <si>
    <t>施設の名称</t>
    <rPh sb="0" eb="2">
      <t>シセツ</t>
    </rPh>
    <rPh sb="3" eb="5">
      <t>メイショウ</t>
    </rPh>
    <phoneticPr fontId="6"/>
  </si>
  <si>
    <t>（ふりがな）</t>
    <phoneticPr fontId="6"/>
  </si>
  <si>
    <t>（設 置 者）</t>
    <rPh sb="1" eb="2">
      <t>セツ</t>
    </rPh>
    <rPh sb="3" eb="4">
      <t>チ</t>
    </rPh>
    <rPh sb="5" eb="6">
      <t>モノ</t>
    </rPh>
    <phoneticPr fontId="6"/>
  </si>
  <si>
    <t>（設置年月）</t>
    <rPh sb="1" eb="3">
      <t>セッチ</t>
    </rPh>
    <rPh sb="3" eb="5">
      <t>ネンゲツ</t>
    </rPh>
    <phoneticPr fontId="6"/>
  </si>
  <si>
    <t>年　　月</t>
    <rPh sb="0" eb="1">
      <t>ネン</t>
    </rPh>
    <rPh sb="3" eb="4">
      <t>ツキ</t>
    </rPh>
    <phoneticPr fontId="6"/>
  </si>
  <si>
    <t>館長・
支配人名</t>
    <rPh sb="0" eb="2">
      <t>カンチョウ</t>
    </rPh>
    <rPh sb="4" eb="6">
      <t>シハイ</t>
    </rPh>
    <rPh sb="6" eb="7">
      <t>ニン</t>
    </rPh>
    <rPh sb="7" eb="8">
      <t>メイ</t>
    </rPh>
    <phoneticPr fontId="6"/>
  </si>
  <si>
    <t>管理・運営の形態</t>
    <rPh sb="0" eb="2">
      <t>カンリ</t>
    </rPh>
    <rPh sb="3" eb="5">
      <t>ウンエイ</t>
    </rPh>
    <rPh sb="6" eb="8">
      <t>ケイタイ</t>
    </rPh>
    <phoneticPr fontId="6"/>
  </si>
  <si>
    <t>設置目的と
その根拠</t>
    <rPh sb="0" eb="2">
      <t>セッチ</t>
    </rPh>
    <rPh sb="2" eb="4">
      <t>モクテキ</t>
    </rPh>
    <rPh sb="8" eb="10">
      <t>コンキョ</t>
    </rPh>
    <phoneticPr fontId="6"/>
  </si>
  <si>
    <t>【設置目的】</t>
    <rPh sb="1" eb="3">
      <t>セッチ</t>
    </rPh>
    <rPh sb="3" eb="5">
      <t>モクテキ</t>
    </rPh>
    <phoneticPr fontId="6"/>
  </si>
  <si>
    <t>【設置根拠】</t>
    <rPh sb="1" eb="3">
      <t>セッチ</t>
    </rPh>
    <rPh sb="3" eb="5">
      <t>コンキョ</t>
    </rPh>
    <phoneticPr fontId="6"/>
  </si>
  <si>
    <t>※選択してください。</t>
  </si>
  <si>
    <t>（公立文化施設の場合）</t>
    <rPh sb="1" eb="3">
      <t>コウリツ</t>
    </rPh>
    <rPh sb="3" eb="5">
      <t>ブンカ</t>
    </rPh>
    <rPh sb="5" eb="7">
      <t>シセツ</t>
    </rPh>
    <rPh sb="8" eb="10">
      <t>バアイ</t>
    </rPh>
    <phoneticPr fontId="6"/>
  </si>
  <si>
    <t>文化芸術振興のための条例・計画等の有無：</t>
    <rPh sb="0" eb="2">
      <t>ブンカ</t>
    </rPh>
    <rPh sb="2" eb="4">
      <t>ゲイジュツ</t>
    </rPh>
    <rPh sb="4" eb="6">
      <t>シンコウ</t>
    </rPh>
    <rPh sb="10" eb="12">
      <t>ジョウレイ</t>
    </rPh>
    <rPh sb="13" eb="15">
      <t>ケイカク</t>
    </rPh>
    <rPh sb="15" eb="16">
      <t>トウ</t>
    </rPh>
    <rPh sb="17" eb="19">
      <t>ウム</t>
    </rPh>
    <phoneticPr fontId="6"/>
  </si>
  <si>
    <t>施設規模</t>
    <rPh sb="0" eb="2">
      <t>シセツ</t>
    </rPh>
    <rPh sb="2" eb="4">
      <t>キボ</t>
    </rPh>
    <phoneticPr fontId="6"/>
  </si>
  <si>
    <t>舞台施設</t>
    <rPh sb="0" eb="2">
      <t>ブタイ</t>
    </rPh>
    <rPh sb="2" eb="4">
      <t>シセツ</t>
    </rPh>
    <phoneticPr fontId="6"/>
  </si>
  <si>
    <t>ホール名</t>
    <rPh sb="3" eb="4">
      <t>メイ</t>
    </rPh>
    <phoneticPr fontId="6"/>
  </si>
  <si>
    <t>面積（単位：㎡）</t>
    <rPh sb="0" eb="2">
      <t>メンセキ</t>
    </rPh>
    <rPh sb="3" eb="5">
      <t>タンイ</t>
    </rPh>
    <phoneticPr fontId="6"/>
  </si>
  <si>
    <t>舞台形状</t>
    <rPh sb="0" eb="2">
      <t>ブタイ</t>
    </rPh>
    <rPh sb="2" eb="4">
      <t>ケイジョウ</t>
    </rPh>
    <phoneticPr fontId="6"/>
  </si>
  <si>
    <t>客席総数</t>
    <rPh sb="0" eb="2">
      <t>キャクセキ</t>
    </rPh>
    <rPh sb="2" eb="4">
      <t>ソウスウ</t>
    </rPh>
    <phoneticPr fontId="6"/>
  </si>
  <si>
    <t>可動席：　　　　　　　</t>
    <rPh sb="0" eb="2">
      <t>カドウ</t>
    </rPh>
    <rPh sb="2" eb="3">
      <t>セキ</t>
    </rPh>
    <phoneticPr fontId="6"/>
  </si>
  <si>
    <t>車椅子席：　　　　　</t>
    <rPh sb="0" eb="1">
      <t>クルマ</t>
    </rPh>
    <rPh sb="1" eb="3">
      <t>イス</t>
    </rPh>
    <rPh sb="3" eb="4">
      <t>セキ</t>
    </rPh>
    <phoneticPr fontId="6"/>
  </si>
  <si>
    <t>関係施設（付帯施設）</t>
    <rPh sb="0" eb="2">
      <t>カンケイ</t>
    </rPh>
    <rPh sb="2" eb="4">
      <t>シセツ</t>
    </rPh>
    <rPh sb="5" eb="7">
      <t>フタイ</t>
    </rPh>
    <rPh sb="7" eb="9">
      <t>シセツ</t>
    </rPh>
    <phoneticPr fontId="6"/>
  </si>
  <si>
    <t>施設名</t>
    <rPh sb="0" eb="3">
      <t>シセツメイ</t>
    </rPh>
    <phoneticPr fontId="6"/>
  </si>
  <si>
    <t>託児施設</t>
    <rPh sb="0" eb="2">
      <t>タクジ</t>
    </rPh>
    <rPh sb="2" eb="4">
      <t>シセツ</t>
    </rPh>
    <phoneticPr fontId="6"/>
  </si>
  <si>
    <t>レストラン</t>
    <phoneticPr fontId="6"/>
  </si>
  <si>
    <t>駐車場</t>
    <rPh sb="0" eb="3">
      <t>チュウシャジョウ</t>
    </rPh>
    <phoneticPr fontId="6"/>
  </si>
  <si>
    <t>※選択してください</t>
  </si>
  <si>
    <t>収容台数　　　　台</t>
    <rPh sb="0" eb="2">
      <t>シュウヨウ</t>
    </rPh>
    <rPh sb="2" eb="4">
      <t>ダイスウ</t>
    </rPh>
    <rPh sb="8" eb="9">
      <t>ダイ</t>
    </rPh>
    <phoneticPr fontId="6"/>
  </si>
  <si>
    <t>安全管理に
関する事項</t>
    <rPh sb="0" eb="2">
      <t>アンゼン</t>
    </rPh>
    <rPh sb="2" eb="4">
      <t>カンリ</t>
    </rPh>
    <rPh sb="6" eb="7">
      <t>カン</t>
    </rPh>
    <rPh sb="9" eb="11">
      <t>ジコウ</t>
    </rPh>
    <phoneticPr fontId="6"/>
  </si>
  <si>
    <t>施設・設備の保守・改修に関する事項</t>
    <rPh sb="12" eb="13">
      <t>カン</t>
    </rPh>
    <rPh sb="15" eb="17">
      <t>ジコウ</t>
    </rPh>
    <phoneticPr fontId="6"/>
  </si>
  <si>
    <t>点検周期：</t>
    <rPh sb="0" eb="2">
      <t>テンケン</t>
    </rPh>
    <rPh sb="2" eb="4">
      <t>シュウキ</t>
    </rPh>
    <phoneticPr fontId="6"/>
  </si>
  <si>
    <t>実施時期：</t>
    <rPh sb="0" eb="2">
      <t>ジッシ</t>
    </rPh>
    <rPh sb="2" eb="4">
      <t>ジキ</t>
    </rPh>
    <phoneticPr fontId="6"/>
  </si>
  <si>
    <t>中長期修繕計画の有無</t>
    <rPh sb="0" eb="3">
      <t>チュウチョウキ</t>
    </rPh>
    <rPh sb="3" eb="5">
      <t>シュウゼン</t>
    </rPh>
    <rPh sb="5" eb="7">
      <t>ケイカク</t>
    </rPh>
    <rPh sb="8" eb="10">
      <t>ウム</t>
    </rPh>
    <phoneticPr fontId="6"/>
  </si>
  <si>
    <t>策定年月：</t>
    <rPh sb="0" eb="2">
      <t>サクテイ</t>
    </rPh>
    <rPh sb="2" eb="4">
      <t>ネンゲツ</t>
    </rPh>
    <phoneticPr fontId="6"/>
  </si>
  <si>
    <t>（改定している場合はその時期を記入）</t>
    <rPh sb="1" eb="3">
      <t>カイテイ</t>
    </rPh>
    <rPh sb="7" eb="9">
      <t>バアイ</t>
    </rPh>
    <rPh sb="12" eb="14">
      <t>ジキ</t>
    </rPh>
    <rPh sb="15" eb="17">
      <t>キニュウ</t>
    </rPh>
    <phoneticPr fontId="6"/>
  </si>
  <si>
    <t>休館を伴う大規模改修・修繕の実施状況</t>
    <rPh sb="0" eb="2">
      <t>キュウカン</t>
    </rPh>
    <rPh sb="3" eb="4">
      <t>トモナ</t>
    </rPh>
    <rPh sb="5" eb="8">
      <t>ダイキボ</t>
    </rPh>
    <rPh sb="8" eb="10">
      <t>カイシュウ</t>
    </rPh>
    <rPh sb="11" eb="13">
      <t>シュウゼン</t>
    </rPh>
    <rPh sb="14" eb="16">
      <t>ジッシ</t>
    </rPh>
    <rPh sb="16" eb="18">
      <t>ジョウキョウ</t>
    </rPh>
    <phoneticPr fontId="6"/>
  </si>
  <si>
    <t>過去５年以内の実績：</t>
    <rPh sb="0" eb="2">
      <t>カコ</t>
    </rPh>
    <rPh sb="3" eb="4">
      <t>ネン</t>
    </rPh>
    <rPh sb="4" eb="6">
      <t>イナイ</t>
    </rPh>
    <rPh sb="7" eb="9">
      <t>ジッセキ</t>
    </rPh>
    <phoneticPr fontId="6"/>
  </si>
  <si>
    <t>年　　　　　月</t>
    <rPh sb="0" eb="1">
      <t>ネン</t>
    </rPh>
    <rPh sb="6" eb="7">
      <t>ツキ</t>
    </rPh>
    <phoneticPr fontId="6"/>
  </si>
  <si>
    <t>今後５年以内の予定：</t>
    <rPh sb="0" eb="2">
      <t>コンゴ</t>
    </rPh>
    <rPh sb="3" eb="4">
      <t>ネン</t>
    </rPh>
    <rPh sb="4" eb="6">
      <t>イナイ</t>
    </rPh>
    <rPh sb="7" eb="9">
      <t>ヨテイ</t>
    </rPh>
    <phoneticPr fontId="6"/>
  </si>
  <si>
    <t>【主な内容】</t>
    <rPh sb="1" eb="2">
      <t>オモ</t>
    </rPh>
    <rPh sb="3" eb="5">
      <t>ナイヨウ</t>
    </rPh>
    <phoneticPr fontId="6"/>
  </si>
  <si>
    <t>安全管理に関する事項</t>
    <rPh sb="0" eb="2">
      <t>アンゼン</t>
    </rPh>
    <rPh sb="2" eb="4">
      <t>カンリ</t>
    </rPh>
    <rPh sb="5" eb="6">
      <t>カン</t>
    </rPh>
    <rPh sb="8" eb="10">
      <t>ジコウ</t>
    </rPh>
    <phoneticPr fontId="6"/>
  </si>
  <si>
    <t>安全管理規定策定の有無</t>
    <rPh sb="0" eb="2">
      <t>アンゼン</t>
    </rPh>
    <rPh sb="2" eb="4">
      <t>カンリ</t>
    </rPh>
    <rPh sb="4" eb="6">
      <t>キテイ</t>
    </rPh>
    <rPh sb="6" eb="8">
      <t>サクテイ</t>
    </rPh>
    <rPh sb="9" eb="11">
      <t>ウム</t>
    </rPh>
    <phoneticPr fontId="6"/>
  </si>
  <si>
    <t>【安全管理規定・体制に関する概要】</t>
    <rPh sb="1" eb="3">
      <t>アンゼン</t>
    </rPh>
    <rPh sb="3" eb="5">
      <t>カンリ</t>
    </rPh>
    <rPh sb="5" eb="7">
      <t>キテイ</t>
    </rPh>
    <rPh sb="8" eb="10">
      <t>タイセイ</t>
    </rPh>
    <rPh sb="11" eb="12">
      <t>カン</t>
    </rPh>
    <rPh sb="14" eb="16">
      <t>ガイヨウ</t>
    </rPh>
    <phoneticPr fontId="6"/>
  </si>
  <si>
    <t>非常時の対応に関する事項</t>
    <rPh sb="0" eb="2">
      <t>ヒジョウ</t>
    </rPh>
    <rPh sb="2" eb="3">
      <t>ジ</t>
    </rPh>
    <rPh sb="4" eb="6">
      <t>タイオウ</t>
    </rPh>
    <rPh sb="7" eb="8">
      <t>カン</t>
    </rPh>
    <rPh sb="10" eb="12">
      <t>ジコウ</t>
    </rPh>
    <phoneticPr fontId="6"/>
  </si>
  <si>
    <t>災害等非常時における危機管理マニュアルの整備状況</t>
    <rPh sb="0" eb="2">
      <t>サイガイ</t>
    </rPh>
    <rPh sb="2" eb="3">
      <t>トウ</t>
    </rPh>
    <rPh sb="3" eb="5">
      <t>ヒジョウ</t>
    </rPh>
    <rPh sb="5" eb="6">
      <t>ジ</t>
    </rPh>
    <rPh sb="10" eb="12">
      <t>キキ</t>
    </rPh>
    <rPh sb="12" eb="14">
      <t>カンリ</t>
    </rPh>
    <rPh sb="20" eb="22">
      <t>セイビ</t>
    </rPh>
    <rPh sb="22" eb="24">
      <t>ジョウキョウ</t>
    </rPh>
    <phoneticPr fontId="6"/>
  </si>
  <si>
    <t>実施回数：</t>
    <rPh sb="0" eb="2">
      <t>ジッシ</t>
    </rPh>
    <rPh sb="2" eb="4">
      <t>カイスウ</t>
    </rPh>
    <phoneticPr fontId="6"/>
  </si>
  <si>
    <t>緊急時の避難所等の指定状況</t>
    <rPh sb="0" eb="3">
      <t>キンキュウジ</t>
    </rPh>
    <rPh sb="4" eb="7">
      <t>ヒナンジョ</t>
    </rPh>
    <rPh sb="7" eb="8">
      <t>トウ</t>
    </rPh>
    <rPh sb="9" eb="11">
      <t>シテイ</t>
    </rPh>
    <rPh sb="11" eb="13">
      <t>ジョウキョウ</t>
    </rPh>
    <phoneticPr fontId="6"/>
  </si>
  <si>
    <t>指定内容：</t>
    <rPh sb="0" eb="2">
      <t>シテイ</t>
    </rPh>
    <rPh sb="2" eb="4">
      <t>ナイヨウ</t>
    </rPh>
    <phoneticPr fontId="6"/>
  </si>
  <si>
    <t>緊急時に避難所として対応するための備蓄の有無</t>
    <rPh sb="0" eb="3">
      <t>キンキュウジ</t>
    </rPh>
    <rPh sb="4" eb="7">
      <t>ヒナンジョ</t>
    </rPh>
    <rPh sb="10" eb="12">
      <t>タイオウ</t>
    </rPh>
    <rPh sb="17" eb="19">
      <t>ビチク</t>
    </rPh>
    <rPh sb="20" eb="22">
      <t>ウム</t>
    </rPh>
    <phoneticPr fontId="6"/>
  </si>
  <si>
    <t>主な備蓄内容：</t>
    <rPh sb="0" eb="1">
      <t>オモ</t>
    </rPh>
    <rPh sb="2" eb="4">
      <t>ビチク</t>
    </rPh>
    <rPh sb="4" eb="6">
      <t>ナイヨウ</t>
    </rPh>
    <phoneticPr fontId="6"/>
  </si>
  <si>
    <t>【危機管理マニュアルの概要】</t>
    <rPh sb="1" eb="3">
      <t>キキ</t>
    </rPh>
    <rPh sb="3" eb="5">
      <t>カンリ</t>
    </rPh>
    <rPh sb="11" eb="13">
      <t>ガイヨウ</t>
    </rPh>
    <phoneticPr fontId="6"/>
  </si>
  <si>
    <t>２．管理運営団体の概要</t>
    <rPh sb="2" eb="4">
      <t>カンリ</t>
    </rPh>
    <rPh sb="4" eb="6">
      <t>ウンエイ</t>
    </rPh>
    <rPh sb="6" eb="8">
      <t>ダンタイ</t>
    </rPh>
    <rPh sb="9" eb="11">
      <t>ガイヨウ</t>
    </rPh>
    <phoneticPr fontId="6"/>
  </si>
  <si>
    <t>団体の名称</t>
    <rPh sb="0" eb="2">
      <t>ダンタイ</t>
    </rPh>
    <rPh sb="3" eb="5">
      <t>メイショウ</t>
    </rPh>
    <phoneticPr fontId="6"/>
  </si>
  <si>
    <t>（ふりがな）　　</t>
    <phoneticPr fontId="6"/>
  </si>
  <si>
    <t>（代表者役職）</t>
    <rPh sb="1" eb="3">
      <t>ダイヒョウ</t>
    </rPh>
    <rPh sb="3" eb="4">
      <t>シャ</t>
    </rPh>
    <rPh sb="4" eb="6">
      <t>ヤクショク</t>
    </rPh>
    <phoneticPr fontId="6"/>
  </si>
  <si>
    <t>（代表者氏名）</t>
    <rPh sb="1" eb="3">
      <t>ダイヒョウ</t>
    </rPh>
    <rPh sb="3" eb="4">
      <t>シャ</t>
    </rPh>
    <rPh sb="4" eb="6">
      <t>シメイ</t>
    </rPh>
    <phoneticPr fontId="6"/>
  </si>
  <si>
    <t>（設立年月）</t>
    <rPh sb="1" eb="3">
      <t>セツリツ</t>
    </rPh>
    <rPh sb="3" eb="4">
      <t>ネン</t>
    </rPh>
    <rPh sb="4" eb="5">
      <t>ツキ</t>
    </rPh>
    <phoneticPr fontId="6"/>
  </si>
  <si>
    <t>年　　　月</t>
    <rPh sb="0" eb="1">
      <t>ネン</t>
    </rPh>
    <rPh sb="4" eb="5">
      <t>ツキ</t>
    </rPh>
    <phoneticPr fontId="6"/>
  </si>
  <si>
    <t>所在地</t>
    <rPh sb="0" eb="3">
      <t>ショザイチ</t>
    </rPh>
    <phoneticPr fontId="6"/>
  </si>
  <si>
    <t>指定管理者制度の運用状況</t>
    <rPh sb="0" eb="2">
      <t>シテイ</t>
    </rPh>
    <rPh sb="2" eb="5">
      <t>カンリシャ</t>
    </rPh>
    <rPh sb="5" eb="7">
      <t>セイド</t>
    </rPh>
    <rPh sb="8" eb="10">
      <t>ウンヨウ</t>
    </rPh>
    <rPh sb="10" eb="12">
      <t>ジョウキョウ</t>
    </rPh>
    <phoneticPr fontId="6"/>
  </si>
  <si>
    <t>指定管理の状況</t>
    <rPh sb="0" eb="2">
      <t>シテイ</t>
    </rPh>
    <rPh sb="2" eb="4">
      <t>カンリ</t>
    </rPh>
    <rPh sb="5" eb="7">
      <t>ジョウキョウ</t>
    </rPh>
    <phoneticPr fontId="6"/>
  </si>
  <si>
    <t>選考方法：</t>
    <rPh sb="0" eb="2">
      <t>センコウ</t>
    </rPh>
    <rPh sb="2" eb="4">
      <t>ホウホウ</t>
    </rPh>
    <phoneticPr fontId="6"/>
  </si>
  <si>
    <t>※「公募」又は「非公募」のいずれかを選択してください。</t>
  </si>
  <si>
    <t>芸術監督等</t>
    <rPh sb="0" eb="2">
      <t>ゲイジュツ</t>
    </rPh>
    <rPh sb="2" eb="4">
      <t>カントク</t>
    </rPh>
    <rPh sb="4" eb="5">
      <t>トウ</t>
    </rPh>
    <phoneticPr fontId="6"/>
  </si>
  <si>
    <t>勤務形態（任期）</t>
    <rPh sb="0" eb="2">
      <t>キンム</t>
    </rPh>
    <rPh sb="2" eb="4">
      <t>ケイタイ</t>
    </rPh>
    <rPh sb="5" eb="7">
      <t>ニンキ</t>
    </rPh>
    <phoneticPr fontId="6"/>
  </si>
  <si>
    <t>外部監査の
実施状況</t>
    <rPh sb="0" eb="2">
      <t>ガイブ</t>
    </rPh>
    <rPh sb="2" eb="4">
      <t>カンサ</t>
    </rPh>
    <rPh sb="6" eb="8">
      <t>ジッシ</t>
    </rPh>
    <rPh sb="8" eb="10">
      <t>ジョウキョウ</t>
    </rPh>
    <phoneticPr fontId="6"/>
  </si>
  <si>
    <t>※「有」「無」を選択してください。公立の劇場・音楽堂等で直営の場合は「有」を選択してください。</t>
  </si>
  <si>
    <t>【組織図】</t>
    <rPh sb="1" eb="4">
      <t>ソシキズ</t>
    </rPh>
    <phoneticPr fontId="6"/>
  </si>
  <si>
    <t>（１）</t>
    <phoneticPr fontId="6"/>
  </si>
  <si>
    <t>補足説明</t>
    <rPh sb="0" eb="2">
      <t>ホソク</t>
    </rPh>
    <rPh sb="2" eb="4">
      <t>セツメイ</t>
    </rPh>
    <phoneticPr fontId="6"/>
  </si>
  <si>
    <t>正職員・無期雇用職員</t>
    <rPh sb="0" eb="3">
      <t>セイショクイン</t>
    </rPh>
    <rPh sb="4" eb="6">
      <t>ムキ</t>
    </rPh>
    <rPh sb="6" eb="8">
      <t>コヨウ</t>
    </rPh>
    <rPh sb="8" eb="10">
      <t>ショクイン</t>
    </rPh>
    <phoneticPr fontId="23"/>
  </si>
  <si>
    <t>有期雇用職員等</t>
    <rPh sb="0" eb="2">
      <t>ユウキ</t>
    </rPh>
    <rPh sb="2" eb="4">
      <t>コヨウ</t>
    </rPh>
    <rPh sb="4" eb="6">
      <t>ショクイン</t>
    </rPh>
    <rPh sb="6" eb="7">
      <t>トウ</t>
    </rPh>
    <phoneticPr fontId="23"/>
  </si>
  <si>
    <t>人材派遣職員</t>
    <rPh sb="0" eb="2">
      <t>ジンザイ</t>
    </rPh>
    <rPh sb="2" eb="4">
      <t>ハケン</t>
    </rPh>
    <rPh sb="4" eb="6">
      <t>ショクイン</t>
    </rPh>
    <phoneticPr fontId="23"/>
  </si>
  <si>
    <t>職員が主に担当している職務により分類し記入してください。 分類が難しい場合には、「事業担当者」欄に計上してください。</t>
    <rPh sb="19" eb="21">
      <t>キニュウ</t>
    </rPh>
    <phoneticPr fontId="6"/>
  </si>
  <si>
    <t>※２</t>
    <phoneticPr fontId="6"/>
  </si>
  <si>
    <t>他の施設等と兼務している場合であっても１人として計上してください。</t>
    <phoneticPr fontId="6"/>
  </si>
  <si>
    <t>※３</t>
  </si>
  <si>
    <t>事業ごとに短期で契約する職員やアルバイト職員、ボランティアスタッフは計上しないでください。</t>
    <phoneticPr fontId="6"/>
  </si>
  <si>
    <t>※４</t>
    <phoneticPr fontId="6"/>
  </si>
  <si>
    <t>設置者（地方自治体等）からの派遣、もしくは出向職員については、「正職員・無期雇用職員」欄に計上し、「補足説明」欄に内容を記述してください。</t>
    <rPh sb="0" eb="3">
      <t>セッチシャ</t>
    </rPh>
    <rPh sb="4" eb="6">
      <t>チホウ</t>
    </rPh>
    <rPh sb="6" eb="9">
      <t>ジチタイ</t>
    </rPh>
    <rPh sb="9" eb="10">
      <t>ナド</t>
    </rPh>
    <rPh sb="14" eb="16">
      <t>ハケン</t>
    </rPh>
    <rPh sb="21" eb="23">
      <t>シュッコウ</t>
    </rPh>
    <rPh sb="23" eb="25">
      <t>ショクイン</t>
    </rPh>
    <rPh sb="32" eb="35">
      <t>セイショクイン</t>
    </rPh>
    <rPh sb="36" eb="38">
      <t>ムキ</t>
    </rPh>
    <rPh sb="38" eb="40">
      <t>コヨウ</t>
    </rPh>
    <rPh sb="40" eb="42">
      <t>ショクイン</t>
    </rPh>
    <rPh sb="43" eb="44">
      <t>ラン</t>
    </rPh>
    <rPh sb="45" eb="47">
      <t>ケイジョウ</t>
    </rPh>
    <rPh sb="55" eb="56">
      <t>ラン</t>
    </rPh>
    <rPh sb="57" eb="59">
      <t>ナイヨウ</t>
    </rPh>
    <rPh sb="60" eb="62">
      <t>キジュツ</t>
    </rPh>
    <phoneticPr fontId="6"/>
  </si>
  <si>
    <t>※５</t>
  </si>
  <si>
    <t>「正職員・無期雇用職員」以外の雇用形態の職員は「有期雇用職員等」欄に計上し、「補足説明」欄に内容を記述してください。</t>
    <rPh sb="24" eb="26">
      <t>ユウキ</t>
    </rPh>
    <rPh sb="26" eb="28">
      <t>コヨウ</t>
    </rPh>
    <rPh sb="28" eb="30">
      <t>ショクイン</t>
    </rPh>
    <rPh sb="30" eb="31">
      <t>ナド</t>
    </rPh>
    <rPh sb="32" eb="33">
      <t>ラン</t>
    </rPh>
    <rPh sb="44" eb="45">
      <t>ラン</t>
    </rPh>
    <rPh sb="49" eb="51">
      <t>キジュツ</t>
    </rPh>
    <phoneticPr fontId="6"/>
  </si>
  <si>
    <t>※６</t>
  </si>
  <si>
    <t>派遣会社等から長期契約で派遣される派遣職員については「人材派遣職員」欄に計上してください。</t>
    <rPh sb="0" eb="2">
      <t>ハケン</t>
    </rPh>
    <rPh sb="2" eb="4">
      <t>ガイシャ</t>
    </rPh>
    <rPh sb="4" eb="5">
      <t>ナド</t>
    </rPh>
    <rPh sb="7" eb="9">
      <t>チョウキ</t>
    </rPh>
    <rPh sb="9" eb="11">
      <t>ケイヤク</t>
    </rPh>
    <rPh sb="12" eb="14">
      <t>ハケン</t>
    </rPh>
    <rPh sb="17" eb="19">
      <t>ハケン</t>
    </rPh>
    <rPh sb="19" eb="21">
      <t>ショクイン</t>
    </rPh>
    <rPh sb="27" eb="29">
      <t>ジンザイ</t>
    </rPh>
    <rPh sb="29" eb="31">
      <t>ハケン</t>
    </rPh>
    <rPh sb="31" eb="33">
      <t>ショクイン</t>
    </rPh>
    <rPh sb="34" eb="35">
      <t>ラン</t>
    </rPh>
    <rPh sb="36" eb="38">
      <t>ケイジョウ</t>
    </rPh>
    <phoneticPr fontId="6"/>
  </si>
  <si>
    <t>※７</t>
  </si>
  <si>
    <t>４．劇場・音楽堂等における人材養成の取組状況</t>
    <rPh sb="2" eb="4">
      <t>ゲキジョウ</t>
    </rPh>
    <rPh sb="5" eb="8">
      <t>オンガクドウ</t>
    </rPh>
    <rPh sb="8" eb="9">
      <t>トウ</t>
    </rPh>
    <rPh sb="13" eb="15">
      <t>ジンザイ</t>
    </rPh>
    <rPh sb="15" eb="17">
      <t>ヨウセイ</t>
    </rPh>
    <rPh sb="18" eb="20">
      <t>トリクミ</t>
    </rPh>
    <rPh sb="20" eb="22">
      <t>ジョウキョウ</t>
    </rPh>
    <phoneticPr fontId="6"/>
  </si>
  <si>
    <t>（２）人材養成の取組</t>
    <phoneticPr fontId="6"/>
  </si>
  <si>
    <t>①</t>
    <phoneticPr fontId="6"/>
  </si>
  <si>
    <t>②</t>
    <phoneticPr fontId="6"/>
  </si>
  <si>
    <t>【略   歴】</t>
    <phoneticPr fontId="6"/>
  </si>
  <si>
    <t>□</t>
    <phoneticPr fontId="6"/>
  </si>
  <si>
    <t>所属・役職</t>
    <rPh sb="0" eb="2">
      <t>ショゾク</t>
    </rPh>
    <rPh sb="3" eb="5">
      <t>ヤクショク</t>
    </rPh>
    <phoneticPr fontId="6"/>
  </si>
  <si>
    <t>雇用形態</t>
    <rPh sb="0" eb="2">
      <t>コヨウ</t>
    </rPh>
    <rPh sb="2" eb="4">
      <t>ケイタイ</t>
    </rPh>
    <phoneticPr fontId="6"/>
  </si>
  <si>
    <t>□常勤（任期あり）</t>
    <rPh sb="1" eb="3">
      <t>ジョウキン</t>
    </rPh>
    <rPh sb="4" eb="6">
      <t>ニンキ</t>
    </rPh>
    <phoneticPr fontId="6"/>
  </si>
  <si>
    <t>任期：</t>
    <phoneticPr fontId="6"/>
  </si>
  <si>
    <t>選択</t>
  </si>
  <si>
    <t>年</t>
  </si>
  <si>
    <t>～令和</t>
    <rPh sb="1" eb="3">
      <t>レイワ</t>
    </rPh>
    <phoneticPr fontId="6"/>
  </si>
  <si>
    <t>年</t>
    <rPh sb="0" eb="1">
      <t>ネン</t>
    </rPh>
    <phoneticPr fontId="6"/>
  </si>
  <si>
    <t>□外部委託</t>
    <rPh sb="1" eb="3">
      <t>ガイブ</t>
    </rPh>
    <rPh sb="3" eb="5">
      <t>イタク</t>
    </rPh>
    <phoneticPr fontId="6"/>
  </si>
  <si>
    <t>経歴</t>
    <rPh sb="0" eb="2">
      <t>ケイレキ</t>
    </rPh>
    <phoneticPr fontId="6"/>
  </si>
  <si>
    <t>期間</t>
    <rPh sb="0" eb="2">
      <t>キカン</t>
    </rPh>
    <phoneticPr fontId="6"/>
  </si>
  <si>
    <t>所属及び職務内容</t>
    <rPh sb="0" eb="2">
      <t>ショゾク</t>
    </rPh>
    <rPh sb="2" eb="3">
      <t>オヨ</t>
    </rPh>
    <rPh sb="4" eb="6">
      <t>ショクム</t>
    </rPh>
    <rPh sb="6" eb="8">
      <t>ナイヨウ</t>
    </rPh>
    <phoneticPr fontId="6"/>
  </si>
  <si>
    <t>月</t>
    <rPh sb="0" eb="1">
      <t>ツキ</t>
    </rPh>
    <phoneticPr fontId="6"/>
  </si>
  <si>
    <t>日</t>
    <rPh sb="0" eb="1">
      <t>ヒ</t>
    </rPh>
    <phoneticPr fontId="6"/>
  </si>
  <si>
    <t>から</t>
    <phoneticPr fontId="6"/>
  </si>
  <si>
    <t>まで</t>
    <phoneticPr fontId="6"/>
  </si>
  <si>
    <t>月</t>
  </si>
  <si>
    <t>日</t>
  </si>
  <si>
    <t>携わった
主な作品</t>
    <rPh sb="0" eb="1">
      <t>タズサ</t>
    </rPh>
    <rPh sb="5" eb="6">
      <t>オモ</t>
    </rPh>
    <rPh sb="7" eb="9">
      <t>サクヒン</t>
    </rPh>
    <phoneticPr fontId="6"/>
  </si>
  <si>
    <t>実施日</t>
    <rPh sb="0" eb="3">
      <t>ジッシビ</t>
    </rPh>
    <phoneticPr fontId="6"/>
  </si>
  <si>
    <t>演目等</t>
    <rPh sb="0" eb="2">
      <t>エンモク</t>
    </rPh>
    <rPh sb="2" eb="3">
      <t>トウ</t>
    </rPh>
    <phoneticPr fontId="6"/>
  </si>
  <si>
    <t>出演者</t>
    <rPh sb="0" eb="3">
      <t>シュツエンシャ</t>
    </rPh>
    <phoneticPr fontId="6"/>
  </si>
  <si>
    <t>主な受賞歴</t>
    <rPh sb="0" eb="1">
      <t>オモ</t>
    </rPh>
    <rPh sb="2" eb="5">
      <t>ジュショウレキ</t>
    </rPh>
    <phoneticPr fontId="6"/>
  </si>
  <si>
    <t>受賞年月</t>
    <rPh sb="0" eb="2">
      <t>ジュショウ</t>
    </rPh>
    <rPh sb="2" eb="4">
      <t>ネンゲツ</t>
    </rPh>
    <phoneticPr fontId="6"/>
  </si>
  <si>
    <t>※略歴については、例外的にページの追加を可とします（但し、各項目の記入欄の追加は不可とします。）。
※ページを追加する場合、上記表をコピーしてこの下に追加してください（シートをコピーすることはできません。）。</t>
    <rPh sb="1" eb="3">
      <t>リャクレキ</t>
    </rPh>
    <rPh sb="9" eb="12">
      <t>レイガイテキ</t>
    </rPh>
    <rPh sb="17" eb="19">
      <t>ツイカ</t>
    </rPh>
    <rPh sb="20" eb="21">
      <t>カ</t>
    </rPh>
    <rPh sb="26" eb="27">
      <t>タダ</t>
    </rPh>
    <rPh sb="29" eb="30">
      <t>カク</t>
    </rPh>
    <rPh sb="30" eb="32">
      <t>コウモク</t>
    </rPh>
    <rPh sb="33" eb="35">
      <t>キニュウ</t>
    </rPh>
    <rPh sb="35" eb="36">
      <t>ラン</t>
    </rPh>
    <rPh sb="37" eb="39">
      <t>ツイカ</t>
    </rPh>
    <rPh sb="40" eb="42">
      <t>フカ</t>
    </rPh>
    <rPh sb="55" eb="57">
      <t>ツイカ</t>
    </rPh>
    <rPh sb="59" eb="61">
      <t>バアイ</t>
    </rPh>
    <rPh sb="62" eb="64">
      <t>ジョウキ</t>
    </rPh>
    <rPh sb="64" eb="65">
      <t>ヒョウ</t>
    </rPh>
    <rPh sb="73" eb="74">
      <t>シタ</t>
    </rPh>
    <rPh sb="75" eb="77">
      <t>ツイカ</t>
    </rPh>
    <phoneticPr fontId="6"/>
  </si>
  <si>
    <t>令和３年度</t>
    <rPh sb="0" eb="2">
      <t>レイワ</t>
    </rPh>
    <rPh sb="3" eb="5">
      <t>ネンド</t>
    </rPh>
    <phoneticPr fontId="6"/>
  </si>
  <si>
    <t>劇場・音楽堂等</t>
    <rPh sb="0" eb="2">
      <t>ゲキジョウ</t>
    </rPh>
    <rPh sb="3" eb="6">
      <t>オンガクドウ</t>
    </rPh>
    <rPh sb="6" eb="7">
      <t>トウ</t>
    </rPh>
    <phoneticPr fontId="6"/>
  </si>
  <si>
    <t>法人</t>
    <rPh sb="0" eb="2">
      <t>ホウジン</t>
    </rPh>
    <phoneticPr fontId="6"/>
  </si>
  <si>
    <t>収入</t>
    <rPh sb="0" eb="2">
      <t>シュウニュウ</t>
    </rPh>
    <phoneticPr fontId="6"/>
  </si>
  <si>
    <t>事業収入</t>
    <rPh sb="0" eb="2">
      <t>ジギョウ</t>
    </rPh>
    <rPh sb="2" eb="4">
      <t>シュウニュウ</t>
    </rPh>
    <phoneticPr fontId="6"/>
  </si>
  <si>
    <t>入場料収入</t>
    <rPh sb="0" eb="5">
      <t>ニュウジョウリョウシュウニュウ</t>
    </rPh>
    <phoneticPr fontId="6"/>
  </si>
  <si>
    <t>施設利用料</t>
    <rPh sb="0" eb="2">
      <t>シセツ</t>
    </rPh>
    <rPh sb="2" eb="4">
      <t>リヨウ</t>
    </rPh>
    <rPh sb="4" eb="5">
      <t>リョウ</t>
    </rPh>
    <phoneticPr fontId="6"/>
  </si>
  <si>
    <t>指定管理料</t>
    <rPh sb="0" eb="2">
      <t>シテイ</t>
    </rPh>
    <rPh sb="2" eb="5">
      <t>カンリリョウ</t>
    </rPh>
    <phoneticPr fontId="6"/>
  </si>
  <si>
    <t>文化庁</t>
    <rPh sb="0" eb="3">
      <t>ブンカチョウ</t>
    </rPh>
    <phoneticPr fontId="6"/>
  </si>
  <si>
    <t>日本芸術文化振興会</t>
    <rPh sb="0" eb="9">
      <t>ニホンゲイジュツブンカシンコウカイ</t>
    </rPh>
    <phoneticPr fontId="6"/>
  </si>
  <si>
    <t>その他の国の機関　名称：</t>
    <rPh sb="2" eb="3">
      <t>タ</t>
    </rPh>
    <rPh sb="4" eb="5">
      <t>クニ</t>
    </rPh>
    <rPh sb="6" eb="8">
      <t>キカン</t>
    </rPh>
    <rPh sb="9" eb="11">
      <t>メイショウ</t>
    </rPh>
    <phoneticPr fontId="6"/>
  </si>
  <si>
    <t>地方公共団体</t>
    <rPh sb="0" eb="2">
      <t>チホウ</t>
    </rPh>
    <rPh sb="2" eb="4">
      <t>コウキョウ</t>
    </rPh>
    <rPh sb="4" eb="6">
      <t>ダンタイ</t>
    </rPh>
    <phoneticPr fontId="6"/>
  </si>
  <si>
    <t>その他　　内容：</t>
    <rPh sb="2" eb="3">
      <t>タ</t>
    </rPh>
    <rPh sb="5" eb="7">
      <t>ナイヨウ</t>
    </rPh>
    <phoneticPr fontId="6"/>
  </si>
  <si>
    <t>協賛金</t>
    <rPh sb="0" eb="3">
      <t>キョウサンキン</t>
    </rPh>
    <phoneticPr fontId="6"/>
  </si>
  <si>
    <t>賛助会費</t>
    <rPh sb="0" eb="2">
      <t>サンジョ</t>
    </rPh>
    <rPh sb="2" eb="3">
      <t>カイ</t>
    </rPh>
    <rPh sb="3" eb="4">
      <t>ヒ</t>
    </rPh>
    <phoneticPr fontId="6"/>
  </si>
  <si>
    <t>個人</t>
    <rPh sb="0" eb="2">
      <t>コジン</t>
    </rPh>
    <phoneticPr fontId="6"/>
  </si>
  <si>
    <t>寄付金</t>
    <rPh sb="0" eb="3">
      <t>キフキン</t>
    </rPh>
    <phoneticPr fontId="6"/>
  </si>
  <si>
    <t>支出</t>
    <rPh sb="0" eb="2">
      <t>シシュツ</t>
    </rPh>
    <phoneticPr fontId="6"/>
  </si>
  <si>
    <t>事業費</t>
    <rPh sb="0" eb="3">
      <t>ジギョウヒ</t>
    </rPh>
    <phoneticPr fontId="6"/>
  </si>
  <si>
    <t>管理費
（※）</t>
    <rPh sb="0" eb="3">
      <t>カンリヒ</t>
    </rPh>
    <phoneticPr fontId="6"/>
  </si>
  <si>
    <t>会館管理運営費</t>
    <rPh sb="0" eb="4">
      <t>カイカンカンリ</t>
    </rPh>
    <rPh sb="4" eb="7">
      <t>ウンエイヒ</t>
    </rPh>
    <phoneticPr fontId="6"/>
  </si>
  <si>
    <t>一般管理費</t>
    <rPh sb="0" eb="2">
      <t>イッパン</t>
    </rPh>
    <rPh sb="2" eb="5">
      <t>カンリヒ</t>
    </rPh>
    <phoneticPr fontId="6"/>
  </si>
  <si>
    <t>収益率（％）</t>
    <rPh sb="0" eb="3">
      <t>シュウエキリツ</t>
    </rPh>
    <phoneticPr fontId="6"/>
  </si>
  <si>
    <t>※　管理費、人件費を区分し難い場合は、「管理費・人件費」と一本化して記入してください。</t>
    <rPh sb="2" eb="5">
      <t>カンリヒ</t>
    </rPh>
    <rPh sb="6" eb="9">
      <t>ジンケンヒ</t>
    </rPh>
    <rPh sb="10" eb="12">
      <t>クブン</t>
    </rPh>
    <rPh sb="13" eb="14">
      <t>ガタ</t>
    </rPh>
    <rPh sb="15" eb="17">
      <t>バアイ</t>
    </rPh>
    <rPh sb="20" eb="23">
      <t>カンリヒ</t>
    </rPh>
    <rPh sb="24" eb="27">
      <t>ジンケンヒ</t>
    </rPh>
    <rPh sb="29" eb="32">
      <t>イッポンカ</t>
    </rPh>
    <rPh sb="34" eb="36">
      <t>キニュウ</t>
    </rPh>
    <phoneticPr fontId="6"/>
  </si>
  <si>
    <t>（２）</t>
    <phoneticPr fontId="6"/>
  </si>
  <si>
    <t>（令和５年11月１日現在）</t>
    <rPh sb="1" eb="3">
      <t>レイワ</t>
    </rPh>
    <rPh sb="4" eb="5">
      <t>ネン</t>
    </rPh>
    <rPh sb="7" eb="8">
      <t>ガツ</t>
    </rPh>
    <rPh sb="9" eb="10">
      <t>ヒ</t>
    </rPh>
    <rPh sb="10" eb="12">
      <t>ゲンザイ</t>
    </rPh>
    <phoneticPr fontId="6"/>
  </si>
  <si>
    <t>建物に関する保守点検の有無（令和４年度実績）</t>
    <rPh sb="0" eb="2">
      <t>タテモノ</t>
    </rPh>
    <rPh sb="3" eb="4">
      <t>カン</t>
    </rPh>
    <rPh sb="6" eb="8">
      <t>ホシュ</t>
    </rPh>
    <rPh sb="8" eb="10">
      <t>テンケン</t>
    </rPh>
    <rPh sb="11" eb="13">
      <t>ウム</t>
    </rPh>
    <rPh sb="14" eb="16">
      <t>レイワ</t>
    </rPh>
    <rPh sb="17" eb="19">
      <t>ネンド</t>
    </rPh>
    <rPh sb="19" eb="21">
      <t>ジッセキ</t>
    </rPh>
    <phoneticPr fontId="6"/>
  </si>
  <si>
    <t>設備に関する保守点検の有無(令和４年度実績）</t>
    <rPh sb="0" eb="2">
      <t>セツビ</t>
    </rPh>
    <rPh sb="3" eb="4">
      <t>カン</t>
    </rPh>
    <rPh sb="6" eb="8">
      <t>ホシュ</t>
    </rPh>
    <rPh sb="8" eb="10">
      <t>テンケン</t>
    </rPh>
    <rPh sb="11" eb="13">
      <t>ウム</t>
    </rPh>
    <rPh sb="14" eb="16">
      <t>レイワ</t>
    </rPh>
    <phoneticPr fontId="6"/>
  </si>
  <si>
    <t>耐震診断（２次以上）実施の有無（令和４年度までの状況）</t>
    <rPh sb="0" eb="2">
      <t>タイシン</t>
    </rPh>
    <rPh sb="2" eb="4">
      <t>シンダン</t>
    </rPh>
    <rPh sb="6" eb="7">
      <t>ジ</t>
    </rPh>
    <rPh sb="7" eb="9">
      <t>イジョウ</t>
    </rPh>
    <rPh sb="10" eb="12">
      <t>ジッシ</t>
    </rPh>
    <rPh sb="13" eb="15">
      <t>ウム</t>
    </rPh>
    <rPh sb="16" eb="18">
      <t>レイワ</t>
    </rPh>
    <rPh sb="19" eb="21">
      <t>ネンド</t>
    </rPh>
    <rPh sb="24" eb="26">
      <t>ジョウキョウ</t>
    </rPh>
    <phoneticPr fontId="6"/>
  </si>
  <si>
    <t>（令和５年11月１日現在）</t>
    <rPh sb="1" eb="3">
      <t>レイワ</t>
    </rPh>
    <rPh sb="4" eb="5">
      <t>ネン</t>
    </rPh>
    <rPh sb="7" eb="8">
      <t>ガツ</t>
    </rPh>
    <rPh sb="9" eb="10">
      <t>ニチ</t>
    </rPh>
    <rPh sb="10" eb="12">
      <t>ゲンザイ</t>
    </rPh>
    <phoneticPr fontId="6"/>
  </si>
  <si>
    <t>（令和５年１１月１日現在）</t>
    <rPh sb="1" eb="3">
      <t>レイワ</t>
    </rPh>
    <rPh sb="4" eb="5">
      <t>ネン</t>
    </rPh>
    <rPh sb="5" eb="6">
      <t>ヘイネン</t>
    </rPh>
    <rPh sb="7" eb="8">
      <t>ガツ</t>
    </rPh>
    <rPh sb="9" eb="10">
      <t>ヒ</t>
    </rPh>
    <rPh sb="10" eb="12">
      <t>ゲンザイ</t>
    </rPh>
    <phoneticPr fontId="6"/>
  </si>
  <si>
    <t>記入してください</t>
  </si>
  <si>
    <t>男性*</t>
    <rPh sb="0" eb="2">
      <t>ダンセイ</t>
    </rPh>
    <phoneticPr fontId="1"/>
  </si>
  <si>
    <t>女性*</t>
    <rPh sb="0" eb="2">
      <t>ジョセイ</t>
    </rPh>
    <phoneticPr fontId="1"/>
  </si>
  <si>
    <t>年</t>
    <rPh sb="0" eb="1">
      <t>ネン</t>
    </rPh>
    <phoneticPr fontId="1"/>
  </si>
  <si>
    <t>月</t>
    <rPh sb="0" eb="1">
      <t>ツキ</t>
    </rPh>
    <phoneticPr fontId="1"/>
  </si>
  <si>
    <t>はい</t>
    <phoneticPr fontId="1"/>
  </si>
  <si>
    <t>いいえ</t>
    <phoneticPr fontId="1"/>
  </si>
  <si>
    <t>（３）</t>
    <phoneticPr fontId="6"/>
  </si>
  <si>
    <t>（４）</t>
    <phoneticPr fontId="6"/>
  </si>
  <si>
    <t>（５）</t>
    <phoneticPr fontId="6"/>
  </si>
  <si>
    <t>（６）</t>
    <phoneticPr fontId="6"/>
  </si>
  <si>
    <t>（７）</t>
    <phoneticPr fontId="6"/>
  </si>
  <si>
    <t>（８）</t>
    <phoneticPr fontId="6"/>
  </si>
  <si>
    <t>（９）</t>
    <phoneticPr fontId="6"/>
  </si>
  <si>
    <t>□</t>
    <phoneticPr fontId="1"/>
  </si>
  <si>
    <t>雇用状況</t>
    <rPh sb="0" eb="2">
      <t>コヨウ</t>
    </rPh>
    <rPh sb="2" eb="4">
      <t>ジョウキョウ</t>
    </rPh>
    <phoneticPr fontId="6"/>
  </si>
  <si>
    <t>項　　　目</t>
    <rPh sb="0" eb="1">
      <t>コウ</t>
    </rPh>
    <rPh sb="4" eb="5">
      <t>メ</t>
    </rPh>
    <phoneticPr fontId="6"/>
  </si>
  <si>
    <t>その他　内容：</t>
    <phoneticPr fontId="6"/>
  </si>
  <si>
    <t>その他　内容：</t>
    <rPh sb="2" eb="3">
      <t>ホカ</t>
    </rPh>
    <rPh sb="4" eb="6">
      <t>ナイヨウ</t>
    </rPh>
    <phoneticPr fontId="6"/>
  </si>
  <si>
    <t>入場者・
参加者率</t>
    <rPh sb="0" eb="2">
      <t>ニュウジョウ</t>
    </rPh>
    <rPh sb="2" eb="3">
      <t>シャ</t>
    </rPh>
    <rPh sb="5" eb="8">
      <t>サンカシャ</t>
    </rPh>
    <rPh sb="8" eb="9">
      <t>リツ</t>
    </rPh>
    <phoneticPr fontId="6"/>
  </si>
  <si>
    <t>５．財務状況</t>
    <rPh sb="2" eb="4">
      <t>ザイム</t>
    </rPh>
    <rPh sb="4" eb="6">
      <t>ジョウキョウ</t>
    </rPh>
    <phoneticPr fontId="6"/>
  </si>
  <si>
    <t>※　劇場・音楽堂等のビジョン（あるべき将来像・中期目標/中期的な視点で実現させたいこと）を示し、ビジョン実現に向けた方針や戦略について、簡潔に説明してください。</t>
    <rPh sb="2" eb="4">
      <t>ゲキジョウ</t>
    </rPh>
    <rPh sb="5" eb="8">
      <t>オンガクドウ</t>
    </rPh>
    <rPh sb="8" eb="9">
      <t>トウ</t>
    </rPh>
    <rPh sb="19" eb="22">
      <t>ショウライゾウ</t>
    </rPh>
    <rPh sb="23" eb="25">
      <t>チュウキ</t>
    </rPh>
    <rPh sb="25" eb="27">
      <t>モクヒョウ</t>
    </rPh>
    <rPh sb="28" eb="31">
      <t>チュウキテキ</t>
    </rPh>
    <rPh sb="32" eb="34">
      <t>シテン</t>
    </rPh>
    <rPh sb="35" eb="37">
      <t>ジツゲン</t>
    </rPh>
    <rPh sb="45" eb="46">
      <t>シメ</t>
    </rPh>
    <rPh sb="52" eb="54">
      <t>ジツゲン</t>
    </rPh>
    <rPh sb="55" eb="56">
      <t>ム</t>
    </rPh>
    <rPh sb="58" eb="60">
      <t>ホウシン</t>
    </rPh>
    <rPh sb="68" eb="70">
      <t>カンケツ</t>
    </rPh>
    <phoneticPr fontId="1"/>
  </si>
  <si>
    <t>※　劇場・音楽堂等が設置されている地域の特性・ニーズ等について、必要に応じてデータを用いるなどして、簡潔に説明してください。</t>
    <rPh sb="2" eb="4">
      <t>ゲキジョウ</t>
    </rPh>
    <rPh sb="5" eb="8">
      <t>オンガクドウ</t>
    </rPh>
    <rPh sb="8" eb="9">
      <t>トウ</t>
    </rPh>
    <rPh sb="10" eb="12">
      <t>セッチ</t>
    </rPh>
    <rPh sb="17" eb="19">
      <t>チイキ</t>
    </rPh>
    <rPh sb="20" eb="22">
      <t>トクセイ</t>
    </rPh>
    <rPh sb="26" eb="27">
      <t>トウ</t>
    </rPh>
    <rPh sb="32" eb="34">
      <t>ヒツヨウ</t>
    </rPh>
    <rPh sb="35" eb="36">
      <t>オウ</t>
    </rPh>
    <rPh sb="42" eb="43">
      <t>モチ</t>
    </rPh>
    <rPh sb="50" eb="52">
      <t>カンケツ</t>
    </rPh>
    <rPh sb="53" eb="55">
      <t>セツメイ</t>
    </rPh>
    <phoneticPr fontId="1"/>
  </si>
  <si>
    <t>‐‐‐‐以下、①の設問において「有」と選択した場合、回答してください。‐‐‐‐</t>
    <rPh sb="4" eb="6">
      <t>イカ</t>
    </rPh>
    <rPh sb="9" eb="11">
      <t>セツモン</t>
    </rPh>
    <rPh sb="16" eb="17">
      <t>ユウ</t>
    </rPh>
    <rPh sb="19" eb="21">
      <t>センタク</t>
    </rPh>
    <rPh sb="23" eb="25">
      <t>バアイ</t>
    </rPh>
    <rPh sb="26" eb="28">
      <t>カイトウ</t>
    </rPh>
    <phoneticPr fontId="6"/>
  </si>
  <si>
    <t>①</t>
    <phoneticPr fontId="1"/>
  </si>
  <si>
    <t>設　　　問</t>
    <rPh sb="0" eb="1">
      <t>セツ</t>
    </rPh>
    <rPh sb="4" eb="5">
      <t>トイ</t>
    </rPh>
    <phoneticPr fontId="1"/>
  </si>
  <si>
    <t>回　　　答</t>
    <rPh sb="0" eb="1">
      <t>カイ</t>
    </rPh>
    <rPh sb="4" eb="5">
      <t>コタエ</t>
    </rPh>
    <phoneticPr fontId="1"/>
  </si>
  <si>
    <t>（１）　地域の特性・ニーズ等</t>
    <rPh sb="4" eb="6">
      <t>チイキ</t>
    </rPh>
    <rPh sb="7" eb="9">
      <t>トクセイ</t>
    </rPh>
    <rPh sb="13" eb="14">
      <t>トウ</t>
    </rPh>
    <phoneticPr fontId="1"/>
  </si>
  <si>
    <t>（２）　活動実績と施設の強み・特色</t>
    <rPh sb="4" eb="6">
      <t>カツドウ</t>
    </rPh>
    <rPh sb="6" eb="8">
      <t>ジッセキ</t>
    </rPh>
    <rPh sb="9" eb="11">
      <t>シセツ</t>
    </rPh>
    <rPh sb="12" eb="13">
      <t>ツヨ</t>
    </rPh>
    <rPh sb="15" eb="17">
      <t>トクショク</t>
    </rPh>
    <phoneticPr fontId="1"/>
  </si>
  <si>
    <t>(見込み）</t>
  </si>
  <si>
    <t>選択してください</t>
  </si>
  <si>
    <t>※　何らかの調査を行っている場合は記入して下さい。</t>
    <phoneticPr fontId="6"/>
  </si>
  <si>
    <t>※　他施設への職員派遣、他施設からの職員招へいによる研修や人材交流等の実施状況について記述してください。</t>
  </si>
  <si>
    <t>事 業 内 容</t>
    <rPh sb="0" eb="1">
      <t>コト</t>
    </rPh>
    <rPh sb="2" eb="3">
      <t>ギョウ</t>
    </rPh>
    <rPh sb="4" eb="5">
      <t>ナイ</t>
    </rPh>
    <rPh sb="6" eb="7">
      <t>カタチ</t>
    </rPh>
    <phoneticPr fontId="6"/>
  </si>
  <si>
    <t>（１）　ミッション（存在意義・社会的役割）</t>
    <rPh sb="0" eb="1">
      <t>ワリ</t>
    </rPh>
    <rPh sb="1" eb="2">
      <t>トウ</t>
    </rPh>
    <rPh sb="10" eb="12">
      <t>ソンザイ</t>
    </rPh>
    <rPh sb="12" eb="14">
      <t>イギ</t>
    </rPh>
    <phoneticPr fontId="6"/>
  </si>
  <si>
    <r>
      <rPr>
        <sz val="9"/>
        <rFont val="ＭＳ Ｐゴシック"/>
        <family val="3"/>
        <charset val="128"/>
      </rPr>
      <t>※　</t>
    </r>
    <r>
      <rPr>
        <sz val="9"/>
        <color theme="1"/>
        <rFont val="ＭＳ Ｐゴシック"/>
        <family val="3"/>
        <charset val="128"/>
      </rPr>
      <t>劇場・音楽堂等のミッション及びビジョンについて説明してください。図表を用いる場合は説明の補完としてください。</t>
    </r>
    <rPh sb="15" eb="16">
      <t>オヨ</t>
    </rPh>
    <rPh sb="25" eb="27">
      <t>セツメイ</t>
    </rPh>
    <rPh sb="40" eb="42">
      <t>バアイ</t>
    </rPh>
    <phoneticPr fontId="6"/>
  </si>
  <si>
    <t>※　劇場・音楽堂等のこれまでの活動実績及び、施設の強み・特色について、簡潔に説明してください。</t>
    <rPh sb="2" eb="4">
      <t>ゲキジョウ</t>
    </rPh>
    <rPh sb="5" eb="8">
      <t>オンガクドウ</t>
    </rPh>
    <rPh sb="8" eb="9">
      <t>トウ</t>
    </rPh>
    <rPh sb="15" eb="17">
      <t>カツドウ</t>
    </rPh>
    <rPh sb="17" eb="19">
      <t>ジッセキ</t>
    </rPh>
    <rPh sb="19" eb="20">
      <t>オヨ</t>
    </rPh>
    <rPh sb="22" eb="24">
      <t>シセツ</t>
    </rPh>
    <rPh sb="25" eb="26">
      <t>ツヨ</t>
    </rPh>
    <rPh sb="28" eb="30">
      <t>トクショク</t>
    </rPh>
    <rPh sb="35" eb="37">
      <t>カンケツ</t>
    </rPh>
    <rPh sb="38" eb="40">
      <t>セツメイ</t>
    </rPh>
    <phoneticPr fontId="1"/>
  </si>
  <si>
    <t>令和５年度
（見込み）</t>
    <rPh sb="0" eb="2">
      <t>レイワ</t>
    </rPh>
    <rPh sb="3" eb="5">
      <t>ネンド</t>
    </rPh>
    <rPh sb="4" eb="5">
      <t>ド</t>
    </rPh>
    <rPh sb="7" eb="9">
      <t>ミコ</t>
    </rPh>
    <phoneticPr fontId="6"/>
  </si>
  <si>
    <t>令和６年度
（目標）</t>
    <rPh sb="0" eb="2">
      <t>レイワ</t>
    </rPh>
    <rPh sb="3" eb="5">
      <t>ネンド</t>
    </rPh>
    <rPh sb="4" eb="5">
      <t>ド</t>
    </rPh>
    <rPh sb="7" eb="9">
      <t>モクヒョウ</t>
    </rPh>
    <phoneticPr fontId="6"/>
  </si>
  <si>
    <t>伝統
芸能</t>
    <rPh sb="0" eb="2">
      <t>デントウ</t>
    </rPh>
    <rPh sb="3" eb="5">
      <t>ゲイノウ</t>
    </rPh>
    <phoneticPr fontId="6"/>
  </si>
  <si>
    <r>
      <t>施設利用者数</t>
    </r>
    <r>
      <rPr>
        <sz val="9"/>
        <rFont val="ＭＳ Ｐゴシック"/>
        <family val="3"/>
        <charset val="128"/>
      </rPr>
      <t>（※２）</t>
    </r>
    <rPh sb="0" eb="2">
      <t>シセツ</t>
    </rPh>
    <rPh sb="2" eb="5">
      <t>リヨウシャ</t>
    </rPh>
    <rPh sb="5" eb="6">
      <t>カズ</t>
    </rPh>
    <phoneticPr fontId="1"/>
  </si>
  <si>
    <r>
      <t>年間事業本数</t>
    </r>
    <r>
      <rPr>
        <sz val="9"/>
        <rFont val="ＭＳ Ｐゴシック"/>
        <family val="3"/>
        <charset val="128"/>
      </rPr>
      <t>（※１）</t>
    </r>
    <rPh sb="0" eb="2">
      <t>ネンカン</t>
    </rPh>
    <rPh sb="2" eb="4">
      <t>ジギョウ</t>
    </rPh>
    <rPh sb="4" eb="6">
      <t>ホンスウ</t>
    </rPh>
    <phoneticPr fontId="6"/>
  </si>
  <si>
    <t>消費税等仕入控除税額計（C）
課税事業者の場合は｛小計（A）－課税対象外経費計｝×10 /110
課税事業者以外の場合は0</t>
    <rPh sb="15" eb="17">
      <t>カゼイ</t>
    </rPh>
    <rPh sb="17" eb="20">
      <t>ジギョウシャ</t>
    </rPh>
    <rPh sb="21" eb="23">
      <t>バアイ</t>
    </rPh>
    <rPh sb="49" eb="51">
      <t>カゼイ</t>
    </rPh>
    <rPh sb="51" eb="54">
      <t>ジギョウシャ</t>
    </rPh>
    <rPh sb="54" eb="56">
      <t>イガイ</t>
    </rPh>
    <rPh sb="57" eb="59">
      <t>バアイ</t>
    </rPh>
    <phoneticPr fontId="6"/>
  </si>
  <si>
    <t>助成対象経費計（D）
小計（A）－消費税等仕入控除税額計（C)</t>
    <phoneticPr fontId="6"/>
  </si>
  <si>
    <t>助成対象外経費計（B）
助成対象経費以外の経費</t>
    <rPh sb="4" eb="5">
      <t>ガイ</t>
    </rPh>
    <rPh sb="12" eb="14">
      <t>ジョセイ</t>
    </rPh>
    <rPh sb="14" eb="18">
      <t>タイショウケイヒ</t>
    </rPh>
    <rPh sb="18" eb="20">
      <t>イガイ</t>
    </rPh>
    <rPh sb="21" eb="23">
      <t>ケイヒ</t>
    </rPh>
    <phoneticPr fontId="6"/>
  </si>
  <si>
    <t>要望額※</t>
    <rPh sb="0" eb="2">
      <t>ヨウボウ</t>
    </rPh>
    <rPh sb="2" eb="3">
      <t>ガク</t>
    </rPh>
    <phoneticPr fontId="6"/>
  </si>
  <si>
    <t>企画意図
・目的</t>
    <rPh sb="0" eb="2">
      <t>キカク</t>
    </rPh>
    <rPh sb="2" eb="4">
      <t>イト</t>
    </rPh>
    <rPh sb="6" eb="8">
      <t>モクテキ</t>
    </rPh>
    <phoneticPr fontId="1"/>
  </si>
  <si>
    <t>観客・参加者等の拡大、認知度向上のための計画について</t>
    <rPh sb="0" eb="2">
      <t>カンキャク</t>
    </rPh>
    <rPh sb="3" eb="5">
      <t>サンカ</t>
    </rPh>
    <rPh sb="5" eb="6">
      <t>シャ</t>
    </rPh>
    <rPh sb="6" eb="7">
      <t>トウ</t>
    </rPh>
    <rPh sb="8" eb="10">
      <t>カクダイ</t>
    </rPh>
    <rPh sb="11" eb="14">
      <t>ニンチド</t>
    </rPh>
    <rPh sb="14" eb="16">
      <t>コウジョウ</t>
    </rPh>
    <rPh sb="20" eb="22">
      <t>ケイカク</t>
    </rPh>
    <phoneticPr fontId="6"/>
  </si>
  <si>
    <t>共催者・協賛者・後援者等クレジット</t>
    <rPh sb="0" eb="2">
      <t>キョウサイ</t>
    </rPh>
    <rPh sb="2" eb="3">
      <t>シャ</t>
    </rPh>
    <rPh sb="4" eb="6">
      <t>キョウサン</t>
    </rPh>
    <rPh sb="6" eb="7">
      <t>シャ</t>
    </rPh>
    <rPh sb="8" eb="10">
      <t>コウエン</t>
    </rPh>
    <rPh sb="10" eb="11">
      <t>シャ</t>
    </rPh>
    <rPh sb="11" eb="12">
      <t>トウ</t>
    </rPh>
    <phoneticPr fontId="6"/>
  </si>
  <si>
    <t>収益性向上のための計画について（券売数の増加、寄付金・協賛金、各種助成金の獲得等）</t>
    <rPh sb="0" eb="3">
      <t>シュウエキセイ</t>
    </rPh>
    <rPh sb="3" eb="5">
      <t>コウジョウ</t>
    </rPh>
    <rPh sb="9" eb="11">
      <t>ケイカク</t>
    </rPh>
    <rPh sb="16" eb="17">
      <t>ケン</t>
    </rPh>
    <rPh sb="18" eb="19">
      <t>スウ</t>
    </rPh>
    <rPh sb="23" eb="26">
      <t>キフキン</t>
    </rPh>
    <rPh sb="31" eb="33">
      <t>カクシュ</t>
    </rPh>
    <rPh sb="33" eb="36">
      <t>ジョセイキン</t>
    </rPh>
    <rPh sb="37" eb="39">
      <t>カクトク</t>
    </rPh>
    <phoneticPr fontId="6"/>
  </si>
  <si>
    <t>経営
責任者　　</t>
    <rPh sb="0" eb="2">
      <t>ケイエイ</t>
    </rPh>
    <rPh sb="3" eb="6">
      <t>セキニンシャ</t>
    </rPh>
    <phoneticPr fontId="6"/>
  </si>
  <si>
    <r>
      <t xml:space="preserve">舞台技術　　　　　スタッフ
</t>
    </r>
    <r>
      <rPr>
        <sz val="9"/>
        <rFont val="ＭＳ Ｐゴシック"/>
        <family val="3"/>
        <charset val="128"/>
      </rPr>
      <t>（責任者及び主な担当者）</t>
    </r>
    <r>
      <rPr>
        <sz val="10"/>
        <rFont val="ＭＳ Ｐゴシック"/>
        <family val="3"/>
        <charset val="128"/>
      </rPr>
      <t>　　　　</t>
    </r>
    <rPh sb="0" eb="2">
      <t>ブタイ</t>
    </rPh>
    <rPh sb="2" eb="4">
      <t>ギジュツ</t>
    </rPh>
    <rPh sb="15" eb="18">
      <t>セキニンシャ</t>
    </rPh>
    <rPh sb="18" eb="19">
      <t>オヨ</t>
    </rPh>
    <phoneticPr fontId="6"/>
  </si>
  <si>
    <t>会計
責任者</t>
    <rPh sb="0" eb="2">
      <t>カイケイ</t>
    </rPh>
    <rPh sb="3" eb="6">
      <t>セキニンシャ</t>
    </rPh>
    <phoneticPr fontId="6"/>
  </si>
  <si>
    <t>監査
責任者</t>
    <rPh sb="0" eb="2">
      <t>カンサ</t>
    </rPh>
    <rPh sb="3" eb="6">
      <t>セキニンシャ</t>
    </rPh>
    <phoneticPr fontId="6"/>
  </si>
  <si>
    <t>館長・支配人等</t>
    <rPh sb="0" eb="2">
      <t>カンチョウ</t>
    </rPh>
    <rPh sb="3" eb="6">
      <t>シハイニン</t>
    </rPh>
    <rPh sb="6" eb="7">
      <t>トウ</t>
    </rPh>
    <phoneticPr fontId="6"/>
  </si>
  <si>
    <t>　　　　　　　　　　　　　　　　　　　*人数は、実人数で記入してください（小数点以下は生じません）。</t>
    <phoneticPr fontId="6"/>
  </si>
  <si>
    <t>当該劇場・音楽堂等を創造拠点又は準拠点とする
実演芸術家団体・アーティストの有無：</t>
    <rPh sb="0" eb="2">
      <t>トウガイ</t>
    </rPh>
    <rPh sb="2" eb="4">
      <t>ゲキジョウ</t>
    </rPh>
    <rPh sb="5" eb="8">
      <t>オンガクドウ</t>
    </rPh>
    <rPh sb="8" eb="9">
      <t>ナド</t>
    </rPh>
    <rPh sb="10" eb="12">
      <t>ソウゾウ</t>
    </rPh>
    <rPh sb="12" eb="14">
      <t>キョテン</t>
    </rPh>
    <rPh sb="14" eb="15">
      <t>マタ</t>
    </rPh>
    <rPh sb="16" eb="17">
      <t>ジュン</t>
    </rPh>
    <rPh sb="17" eb="19">
      <t>キョテン</t>
    </rPh>
    <rPh sb="23" eb="25">
      <t>ジツエン</t>
    </rPh>
    <rPh sb="25" eb="28">
      <t>ゲイジュツカ</t>
    </rPh>
    <rPh sb="28" eb="30">
      <t>ダンタイ</t>
    </rPh>
    <rPh sb="38" eb="40">
      <t>ウム</t>
    </rPh>
    <phoneticPr fontId="6"/>
  </si>
  <si>
    <t>実演芸術家団体名・アーティスト名及び人数</t>
    <rPh sb="0" eb="2">
      <t>ジツエン</t>
    </rPh>
    <rPh sb="2" eb="5">
      <t>ゲイジュツカ</t>
    </rPh>
    <rPh sb="5" eb="7">
      <t>ダンタイ</t>
    </rPh>
    <rPh sb="7" eb="8">
      <t>メイ</t>
    </rPh>
    <rPh sb="15" eb="16">
      <t>メイ</t>
    </rPh>
    <rPh sb="16" eb="17">
      <t>オヨ</t>
    </rPh>
    <rPh sb="18" eb="20">
      <t>ニンズウ</t>
    </rPh>
    <phoneticPr fontId="6"/>
  </si>
  <si>
    <t>民間助成金 名称：</t>
    <rPh sb="0" eb="2">
      <t>ミンカン</t>
    </rPh>
    <rPh sb="2" eb="5">
      <t>ジョセイキン</t>
    </rPh>
    <rPh sb="6" eb="8">
      <t>メイショウ</t>
    </rPh>
    <phoneticPr fontId="6"/>
  </si>
  <si>
    <t>（芸術監督）芸術監督等、劇場運営の芸術面を統括する人材が配置されている。</t>
    <rPh sb="1" eb="5">
      <t>ゲイジュツカントク</t>
    </rPh>
    <rPh sb="6" eb="8">
      <t>ゲイジュツ</t>
    </rPh>
    <rPh sb="8" eb="10">
      <t>カントク</t>
    </rPh>
    <rPh sb="10" eb="11">
      <t>ナド</t>
    </rPh>
    <rPh sb="12" eb="14">
      <t>ゲキジョウ</t>
    </rPh>
    <rPh sb="14" eb="16">
      <t>ウンエイ</t>
    </rPh>
    <rPh sb="17" eb="19">
      <t>ゲイジュツ</t>
    </rPh>
    <rPh sb="19" eb="20">
      <t>メン</t>
    </rPh>
    <rPh sb="21" eb="23">
      <t>トウカツ</t>
    </rPh>
    <rPh sb="25" eb="27">
      <t>ジンザイ</t>
    </rPh>
    <rPh sb="28" eb="30">
      <t>ハイチ</t>
    </rPh>
    <phoneticPr fontId="1"/>
  </si>
  <si>
    <t>（長期的経営）長期的視点に立ち、劇場運営を統括する、経営実務者が配置されている。</t>
    <rPh sb="1" eb="4">
      <t>チョウキテキ</t>
    </rPh>
    <rPh sb="4" eb="6">
      <t>ケイエイ</t>
    </rPh>
    <rPh sb="7" eb="10">
      <t>チョウキテキ</t>
    </rPh>
    <rPh sb="10" eb="12">
      <t>シテン</t>
    </rPh>
    <rPh sb="13" eb="14">
      <t>タ</t>
    </rPh>
    <rPh sb="16" eb="18">
      <t>ゲキジョウ</t>
    </rPh>
    <rPh sb="18" eb="20">
      <t>ウンエイ</t>
    </rPh>
    <rPh sb="21" eb="23">
      <t>トウカツ</t>
    </rPh>
    <rPh sb="26" eb="28">
      <t>ケイエイ</t>
    </rPh>
    <rPh sb="28" eb="31">
      <t>ジツムシャ</t>
    </rPh>
    <rPh sb="32" eb="34">
      <t>ハイチ</t>
    </rPh>
    <phoneticPr fontId="1"/>
  </si>
  <si>
    <t>（ジェンダーバランス）女性管理職比率が30％以上である。あるいは、女性の管理職やリーダー職への登用に努めている。</t>
    <rPh sb="11" eb="13">
      <t>ジョセイ</t>
    </rPh>
    <rPh sb="13" eb="15">
      <t>カンリ</t>
    </rPh>
    <rPh sb="15" eb="16">
      <t>ショク</t>
    </rPh>
    <rPh sb="16" eb="18">
      <t>ヒリツ</t>
    </rPh>
    <rPh sb="22" eb="24">
      <t>イジョウ</t>
    </rPh>
    <rPh sb="33" eb="35">
      <t>ジョセイ</t>
    </rPh>
    <rPh sb="36" eb="39">
      <t>カンリショク</t>
    </rPh>
    <rPh sb="44" eb="45">
      <t>ショク</t>
    </rPh>
    <rPh sb="47" eb="49">
      <t>トウヨウ</t>
    </rPh>
    <rPh sb="50" eb="51">
      <t>ツト</t>
    </rPh>
    <phoneticPr fontId="1"/>
  </si>
  <si>
    <t>（専門人材の確保）今日的な劇場運営に必要な職能や専門性を踏まえ、運営体制が整備されている。あるいは専門人材の確保や育成に努めている。</t>
    <rPh sb="1" eb="5">
      <t>センモンジンザイ</t>
    </rPh>
    <rPh sb="6" eb="8">
      <t>カクホ</t>
    </rPh>
    <rPh sb="9" eb="11">
      <t>コンニチ</t>
    </rPh>
    <rPh sb="11" eb="12">
      <t>テキ</t>
    </rPh>
    <rPh sb="13" eb="15">
      <t>ゲキジョウ</t>
    </rPh>
    <rPh sb="15" eb="17">
      <t>ウンエイ</t>
    </rPh>
    <rPh sb="18" eb="20">
      <t>ヒツヨウ</t>
    </rPh>
    <rPh sb="21" eb="23">
      <t>ショクノウ</t>
    </rPh>
    <rPh sb="24" eb="27">
      <t>センモンセイ</t>
    </rPh>
    <rPh sb="28" eb="29">
      <t>フ</t>
    </rPh>
    <rPh sb="32" eb="34">
      <t>ウンエイ</t>
    </rPh>
    <rPh sb="34" eb="36">
      <t>タイセイ</t>
    </rPh>
    <rPh sb="37" eb="39">
      <t>セイビ</t>
    </rPh>
    <rPh sb="49" eb="51">
      <t>センモン</t>
    </rPh>
    <rPh sb="51" eb="53">
      <t>ジンザイ</t>
    </rPh>
    <rPh sb="54" eb="56">
      <t>カクホ</t>
    </rPh>
    <rPh sb="57" eb="59">
      <t>イクセイ</t>
    </rPh>
    <rPh sb="60" eb="61">
      <t>ツト</t>
    </rPh>
    <phoneticPr fontId="1"/>
  </si>
  <si>
    <t>（職制の整理）芸術監督、館長、支配人、プロデューサー、その他管理職の職位及び職能、一般職員の職務内容等が専門性を基に整理され、役割分担されている。</t>
    <rPh sb="1" eb="3">
      <t>ショクセイ</t>
    </rPh>
    <rPh sb="4" eb="6">
      <t>セイリ</t>
    </rPh>
    <rPh sb="7" eb="9">
      <t>ゲイジュツ</t>
    </rPh>
    <rPh sb="9" eb="11">
      <t>カントク</t>
    </rPh>
    <rPh sb="12" eb="14">
      <t>カンチョウ</t>
    </rPh>
    <rPh sb="15" eb="18">
      <t>シハイニン</t>
    </rPh>
    <rPh sb="29" eb="30">
      <t>ホカ</t>
    </rPh>
    <rPh sb="30" eb="33">
      <t>カンリショク</t>
    </rPh>
    <rPh sb="34" eb="36">
      <t>ショクイ</t>
    </rPh>
    <rPh sb="36" eb="37">
      <t>オヨ</t>
    </rPh>
    <rPh sb="38" eb="40">
      <t>ショクノウ</t>
    </rPh>
    <rPh sb="41" eb="43">
      <t>イッパン</t>
    </rPh>
    <rPh sb="43" eb="45">
      <t>ショクイン</t>
    </rPh>
    <rPh sb="46" eb="48">
      <t>ショクム</t>
    </rPh>
    <rPh sb="48" eb="50">
      <t>ナイヨウ</t>
    </rPh>
    <rPh sb="50" eb="51">
      <t>ナド</t>
    </rPh>
    <rPh sb="52" eb="55">
      <t>センモンセイ</t>
    </rPh>
    <rPh sb="56" eb="57">
      <t>モト</t>
    </rPh>
    <rPh sb="58" eb="60">
      <t>セイリ</t>
    </rPh>
    <rPh sb="63" eb="65">
      <t>ヤクワリ</t>
    </rPh>
    <rPh sb="65" eb="67">
      <t>ブンタン</t>
    </rPh>
    <phoneticPr fontId="1"/>
  </si>
  <si>
    <t>（世代間バランス）年齢バランスを考慮した人材確保を行っている（若年層の雇用に努めている）。</t>
    <rPh sb="1" eb="4">
      <t>セダイカン</t>
    </rPh>
    <rPh sb="9" eb="11">
      <t>ネンレイ</t>
    </rPh>
    <rPh sb="16" eb="18">
      <t>コウリョ</t>
    </rPh>
    <rPh sb="20" eb="22">
      <t>ジンザイ</t>
    </rPh>
    <rPh sb="22" eb="24">
      <t>カクホ</t>
    </rPh>
    <rPh sb="25" eb="26">
      <t>オコナ</t>
    </rPh>
    <rPh sb="31" eb="34">
      <t>ジャクネンソウ</t>
    </rPh>
    <rPh sb="35" eb="37">
      <t>コヨウ</t>
    </rPh>
    <rPh sb="38" eb="39">
      <t>ツト</t>
    </rPh>
    <phoneticPr fontId="1"/>
  </si>
  <si>
    <t>（ワークライフ・バランス）仕事と育児・介護等の両立支援制度を整備し、推進している。</t>
    <rPh sb="13" eb="15">
      <t>シゴト</t>
    </rPh>
    <rPh sb="16" eb="18">
      <t>イクジ</t>
    </rPh>
    <rPh sb="19" eb="21">
      <t>カイゴ</t>
    </rPh>
    <rPh sb="21" eb="22">
      <t>ナド</t>
    </rPh>
    <rPh sb="23" eb="25">
      <t>リョウリツ</t>
    </rPh>
    <rPh sb="25" eb="27">
      <t>シエン</t>
    </rPh>
    <rPh sb="27" eb="29">
      <t>セイド</t>
    </rPh>
    <rPh sb="30" eb="32">
      <t>セイビ</t>
    </rPh>
    <rPh sb="34" eb="36">
      <t>スイシン</t>
    </rPh>
    <phoneticPr fontId="1"/>
  </si>
  <si>
    <t>（１０）</t>
    <phoneticPr fontId="6"/>
  </si>
  <si>
    <t>（コンプライアンス順守）情報セキュリティをはじめ、各種コンプライアンスの順守規定を策定し、必要な研修を行っている。</t>
    <rPh sb="9" eb="11">
      <t>ジュンシュ</t>
    </rPh>
    <rPh sb="12" eb="14">
      <t>ジョウホウ</t>
    </rPh>
    <rPh sb="25" eb="27">
      <t>カクシュ</t>
    </rPh>
    <rPh sb="36" eb="38">
      <t>ジュンシュ</t>
    </rPh>
    <rPh sb="38" eb="40">
      <t>キテイ</t>
    </rPh>
    <rPh sb="41" eb="43">
      <t>サクテイ</t>
    </rPh>
    <rPh sb="45" eb="47">
      <t>ヒツヨウ</t>
    </rPh>
    <rPh sb="48" eb="50">
      <t>ケンシュウ</t>
    </rPh>
    <rPh sb="51" eb="52">
      <t>オコナ</t>
    </rPh>
    <phoneticPr fontId="1"/>
  </si>
  <si>
    <t>（ハラスメント防止対策）職場内及び創作現場におけるパワー・ハラスメント、セクシュアル・ハラスメント等防止のための指針等を策定・周知し、必要な研修を行っている。</t>
    <rPh sb="7" eb="9">
      <t>ボウシ</t>
    </rPh>
    <rPh sb="9" eb="11">
      <t>タイサク</t>
    </rPh>
    <rPh sb="12" eb="14">
      <t>ショクバ</t>
    </rPh>
    <rPh sb="14" eb="15">
      <t>ナイ</t>
    </rPh>
    <rPh sb="15" eb="16">
      <t>オヨ</t>
    </rPh>
    <rPh sb="17" eb="19">
      <t>ソウサク</t>
    </rPh>
    <rPh sb="19" eb="21">
      <t>ゲンバ</t>
    </rPh>
    <rPh sb="49" eb="50">
      <t>ナド</t>
    </rPh>
    <rPh sb="50" eb="52">
      <t>ボウシ</t>
    </rPh>
    <rPh sb="56" eb="58">
      <t>シシン</t>
    </rPh>
    <rPh sb="58" eb="59">
      <t>ナド</t>
    </rPh>
    <rPh sb="60" eb="62">
      <t>サクテイ</t>
    </rPh>
    <rPh sb="63" eb="65">
      <t>シュウチ</t>
    </rPh>
    <rPh sb="67" eb="69">
      <t>ヒツヨウ</t>
    </rPh>
    <rPh sb="70" eb="72">
      <t>ケンシュウ</t>
    </rPh>
    <rPh sb="73" eb="74">
      <t>オコナ</t>
    </rPh>
    <phoneticPr fontId="1"/>
  </si>
  <si>
    <t>「有」の場合の条例・計画等の名称及び制定年 ：</t>
    <rPh sb="1" eb="2">
      <t>ア</t>
    </rPh>
    <rPh sb="4" eb="6">
      <t>バアイ</t>
    </rPh>
    <rPh sb="7" eb="9">
      <t>ジョウレイ</t>
    </rPh>
    <rPh sb="10" eb="12">
      <t>ケイカク</t>
    </rPh>
    <rPh sb="12" eb="13">
      <t>トウ</t>
    </rPh>
    <rPh sb="14" eb="16">
      <t>メイショウ</t>
    </rPh>
    <rPh sb="16" eb="17">
      <t>オヨ</t>
    </rPh>
    <rPh sb="18" eb="19">
      <t>セイ</t>
    </rPh>
    <rPh sb="19" eb="21">
      <t>テイネン</t>
    </rPh>
    <phoneticPr fontId="6"/>
  </si>
  <si>
    <t>文化振興
条例・計画等</t>
    <rPh sb="0" eb="2">
      <t>ブンカ</t>
    </rPh>
    <rPh sb="2" eb="4">
      <t>シンコウ</t>
    </rPh>
    <rPh sb="5" eb="7">
      <t>ジョウレイ</t>
    </rPh>
    <rPh sb="8" eb="10">
      <t>ケイカク</t>
    </rPh>
    <rPh sb="10" eb="11">
      <t>ナド</t>
    </rPh>
    <phoneticPr fontId="1"/>
  </si>
  <si>
    <t>災害等非常時等を想定した訓練の実施状況（令和４年度）</t>
    <rPh sb="0" eb="2">
      <t>サイガイ</t>
    </rPh>
    <rPh sb="2" eb="3">
      <t>トウ</t>
    </rPh>
    <rPh sb="3" eb="5">
      <t>ヒジョウ</t>
    </rPh>
    <rPh sb="5" eb="6">
      <t>ジ</t>
    </rPh>
    <rPh sb="6" eb="7">
      <t>トウ</t>
    </rPh>
    <rPh sb="8" eb="10">
      <t>ソウテイ</t>
    </rPh>
    <rPh sb="12" eb="14">
      <t>クンレン</t>
    </rPh>
    <rPh sb="15" eb="17">
      <t>ジッシ</t>
    </rPh>
    <rPh sb="17" eb="19">
      <t>ジョウキョウ</t>
    </rPh>
    <rPh sb="20" eb="22">
      <t>レイワ</t>
    </rPh>
    <rPh sb="23" eb="25">
      <t>ネンドヘイネンド</t>
    </rPh>
    <phoneticPr fontId="6"/>
  </si>
  <si>
    <t>バリアフリーの対応状況</t>
    <rPh sb="7" eb="9">
      <t>タイオウ</t>
    </rPh>
    <rPh sb="9" eb="11">
      <t>ジョウキョウ</t>
    </rPh>
    <phoneticPr fontId="1"/>
  </si>
  <si>
    <t>施設における物理的バリアフリー化の状況、物理的対応が困難な場合の対応策、その他のアクセシビリティ向上の取り組みについて</t>
    <rPh sb="0" eb="2">
      <t>シセツ</t>
    </rPh>
    <rPh sb="6" eb="9">
      <t>ブツリテキ</t>
    </rPh>
    <rPh sb="15" eb="16">
      <t>カ</t>
    </rPh>
    <rPh sb="17" eb="19">
      <t>ジョウキョウ</t>
    </rPh>
    <rPh sb="20" eb="23">
      <t>ブツリテキ</t>
    </rPh>
    <rPh sb="23" eb="25">
      <t>タイオウ</t>
    </rPh>
    <rPh sb="26" eb="28">
      <t>コンナン</t>
    </rPh>
    <rPh sb="29" eb="31">
      <t>バアイ</t>
    </rPh>
    <rPh sb="32" eb="35">
      <t>タイオウサク</t>
    </rPh>
    <rPh sb="38" eb="39">
      <t>ホカ</t>
    </rPh>
    <rPh sb="48" eb="50">
      <t>コウジョウ</t>
    </rPh>
    <rPh sb="51" eb="52">
      <t>ト</t>
    </rPh>
    <rPh sb="53" eb="54">
      <t>ク</t>
    </rPh>
    <phoneticPr fontId="1"/>
  </si>
  <si>
    <t>※「障害者差別解消法」及び「障害者による文化芸術活動の推進に関する法律」を参照のこと</t>
    <rPh sb="2" eb="5">
      <t>ショウガイシャ</t>
    </rPh>
    <rPh sb="5" eb="7">
      <t>サベツ</t>
    </rPh>
    <rPh sb="7" eb="10">
      <t>カイショウホウ</t>
    </rPh>
    <rPh sb="11" eb="12">
      <t>オヨ</t>
    </rPh>
    <rPh sb="14" eb="17">
      <t>ショウガイシャ</t>
    </rPh>
    <rPh sb="20" eb="22">
      <t>ブンカ</t>
    </rPh>
    <rPh sb="22" eb="24">
      <t>ゲイジュツ</t>
    </rPh>
    <rPh sb="24" eb="26">
      <t>カツドウ</t>
    </rPh>
    <rPh sb="27" eb="29">
      <t>スイシン</t>
    </rPh>
    <rPh sb="30" eb="31">
      <t>カン</t>
    </rPh>
    <rPh sb="33" eb="35">
      <t>ホウリツ</t>
    </rPh>
    <rPh sb="37" eb="39">
      <t>サンショウ</t>
    </rPh>
    <phoneticPr fontId="6"/>
  </si>
  <si>
    <t>レジデント・カンパニー、レジデント・アーティストについて</t>
    <phoneticPr fontId="1"/>
  </si>
  <si>
    <t>３．組織体制</t>
    <rPh sb="2" eb="4">
      <t>ソシキ</t>
    </rPh>
    <rPh sb="4" eb="6">
      <t>タイセイ</t>
    </rPh>
    <phoneticPr fontId="6"/>
  </si>
  <si>
    <t>職名・雇用形態</t>
    <rPh sb="0" eb="2">
      <t>ショクメイ</t>
    </rPh>
    <rPh sb="3" eb="5">
      <t>コヨウ</t>
    </rPh>
    <rPh sb="5" eb="7">
      <t>ケイタイ</t>
    </rPh>
    <phoneticPr fontId="1"/>
  </si>
  <si>
    <t>人数*</t>
    <rPh sb="0" eb="2">
      <t>ニンズウ</t>
    </rPh>
    <phoneticPr fontId="6"/>
  </si>
  <si>
    <t>※　大学等からのインターンシップの受入や大学等への指導者・講師派遣等、当該施設職員以外の人材養成の取組について記述してください。</t>
    <phoneticPr fontId="1"/>
  </si>
  <si>
    <t>他の劇場・音楽堂等との連携・協力</t>
    <rPh sb="0" eb="1">
      <t>タ</t>
    </rPh>
    <rPh sb="2" eb="4">
      <t>ゲキジョウ</t>
    </rPh>
    <rPh sb="5" eb="9">
      <t>オンガクドウトウ</t>
    </rPh>
    <rPh sb="11" eb="13">
      <t>レンケイ</t>
    </rPh>
    <rPh sb="14" eb="16">
      <t>キョウリョク</t>
    </rPh>
    <phoneticPr fontId="6"/>
  </si>
  <si>
    <t>大学等教育機関との連携・協力</t>
    <rPh sb="0" eb="3">
      <t>ダイガクトウ</t>
    </rPh>
    <rPh sb="3" eb="5">
      <t>キョウイク</t>
    </rPh>
    <rPh sb="5" eb="7">
      <t>キカン</t>
    </rPh>
    <rPh sb="9" eb="11">
      <t>レンケイ</t>
    </rPh>
    <rPh sb="12" eb="14">
      <t>キョウリョク</t>
    </rPh>
    <phoneticPr fontId="6"/>
  </si>
  <si>
    <t>※　「３．組織体制」の　「（１）雇用状況」　及び今日的な劇場運営に必要な専門性・職能を見直し、専門的人材の育成及び確保に関する方針や長期的な計画について記述してください。また、具体的な取組み（職員の能力開発の仕組み、キャリアパスの構築等）についても記述してください。</t>
    <rPh sb="3" eb="6">
      <t>コンニチテキ</t>
    </rPh>
    <rPh sb="7" eb="9">
      <t>ゲキジョウ</t>
    </rPh>
    <rPh sb="9" eb="11">
      <t>ウンエイ</t>
    </rPh>
    <rPh sb="12" eb="14">
      <t>ヒツヨウ</t>
    </rPh>
    <rPh sb="15" eb="18">
      <t>センモンセイ</t>
    </rPh>
    <rPh sb="19" eb="21">
      <t>ミナオ</t>
    </rPh>
    <rPh sb="22" eb="23">
      <t>オヨ</t>
    </rPh>
    <rPh sb="26" eb="27">
      <t>オヨ</t>
    </rPh>
    <rPh sb="36" eb="37">
      <t>マタ</t>
    </rPh>
    <rPh sb="40" eb="42">
      <t>ショクノウ</t>
    </rPh>
    <rPh sb="47" eb="50">
      <t>センモンテキ</t>
    </rPh>
    <rPh sb="60" eb="62">
      <t>トリクミ</t>
    </rPh>
    <rPh sb="63" eb="65">
      <t>ショクイン</t>
    </rPh>
    <rPh sb="66" eb="69">
      <t>チョウキテキ</t>
    </rPh>
    <rPh sb="70" eb="72">
      <t>ケイカク</t>
    </rPh>
    <rPh sb="76" eb="78">
      <t>キジュツ</t>
    </rPh>
    <rPh sb="88" eb="90">
      <t>コウチク</t>
    </rPh>
    <rPh sb="90" eb="91">
      <t>トウ</t>
    </rPh>
    <phoneticPr fontId="6"/>
  </si>
  <si>
    <t>事業担当者（一般職）</t>
    <rPh sb="0" eb="2">
      <t>ジギョウ</t>
    </rPh>
    <rPh sb="2" eb="5">
      <t>タントウシャ</t>
    </rPh>
    <rPh sb="6" eb="9">
      <t>イッパンショク</t>
    </rPh>
    <phoneticPr fontId="6"/>
  </si>
  <si>
    <t>舞台技術者（一般職）</t>
    <rPh sb="0" eb="2">
      <t>ブタイ</t>
    </rPh>
    <rPh sb="2" eb="4">
      <t>ギジュツ</t>
    </rPh>
    <rPh sb="4" eb="5">
      <t>シャ</t>
    </rPh>
    <rPh sb="6" eb="9">
      <t>イッパンショク</t>
    </rPh>
    <phoneticPr fontId="6"/>
  </si>
  <si>
    <t>計</t>
    <rPh sb="0" eb="1">
      <t>ケイ</t>
    </rPh>
    <phoneticPr fontId="1"/>
  </si>
  <si>
    <t>芸術監督 等</t>
    <phoneticPr fontId="6"/>
  </si>
  <si>
    <t>プロデューサー 等</t>
    <rPh sb="8" eb="9">
      <t>トウ</t>
    </rPh>
    <phoneticPr fontId="1"/>
  </si>
  <si>
    <r>
      <t xml:space="preserve">事業系
専門人材
</t>
    </r>
    <r>
      <rPr>
        <sz val="9"/>
        <rFont val="ＭＳ Ｐゴシック"/>
        <family val="3"/>
        <charset val="128"/>
      </rPr>
      <t>（責任者及び主な担当者）</t>
    </r>
    <r>
      <rPr>
        <sz val="10"/>
        <rFont val="ＭＳ Ｐゴシック"/>
        <family val="3"/>
        <charset val="128"/>
      </rPr>
      <t>　　　　　　</t>
    </r>
    <rPh sb="0" eb="3">
      <t>ジギョウケイ</t>
    </rPh>
    <rPh sb="4" eb="6">
      <t>センモン</t>
    </rPh>
    <rPh sb="10" eb="13">
      <t>セキニンシャ</t>
    </rPh>
    <rPh sb="13" eb="14">
      <t>オヨ</t>
    </rPh>
    <rPh sb="15" eb="16">
      <t>オモ</t>
    </rPh>
    <rPh sb="17" eb="20">
      <t>タントウシャ</t>
    </rPh>
    <phoneticPr fontId="6"/>
  </si>
  <si>
    <t>劇場・音楽堂等 経営責任者</t>
    <rPh sb="0" eb="2">
      <t>ゲキジョウ</t>
    </rPh>
    <rPh sb="3" eb="7">
      <t>オンガクドウトウ</t>
    </rPh>
    <rPh sb="8" eb="10">
      <t>ケイエイ</t>
    </rPh>
    <rPh sb="10" eb="13">
      <t>セキニンシャ</t>
    </rPh>
    <phoneticPr fontId="1"/>
  </si>
  <si>
    <t>具体的な契約内容：</t>
    <rPh sb="0" eb="3">
      <t>グタイテキ</t>
    </rPh>
    <rPh sb="4" eb="6">
      <t>ケイヤク</t>
    </rPh>
    <rPh sb="6" eb="8">
      <t>ナイヨウ</t>
    </rPh>
    <phoneticPr fontId="6"/>
  </si>
  <si>
    <t>人</t>
    <rPh sb="0" eb="1">
      <t>ヒト</t>
    </rPh>
    <phoneticPr fontId="1"/>
  </si>
  <si>
    <t>※　複数施設を管理運営している場合は、「全体組織図」及び「当該施設を管理運営する組織体制」について記載してください。その場合、２枚になっても結構です。</t>
    <rPh sb="2" eb="4">
      <t>フクスウ</t>
    </rPh>
    <rPh sb="4" eb="6">
      <t>シセツ</t>
    </rPh>
    <rPh sb="7" eb="9">
      <t>カンリ</t>
    </rPh>
    <rPh sb="9" eb="11">
      <t>ウンエイ</t>
    </rPh>
    <rPh sb="15" eb="17">
      <t>バアイ</t>
    </rPh>
    <rPh sb="20" eb="22">
      <t>ゼンタイ</t>
    </rPh>
    <rPh sb="22" eb="24">
      <t>ソシキ</t>
    </rPh>
    <rPh sb="24" eb="25">
      <t>ズ</t>
    </rPh>
    <rPh sb="26" eb="27">
      <t>オヨ</t>
    </rPh>
    <rPh sb="29" eb="31">
      <t>トウガイ</t>
    </rPh>
    <rPh sb="31" eb="33">
      <t>シセツ</t>
    </rPh>
    <rPh sb="34" eb="36">
      <t>カンリ</t>
    </rPh>
    <rPh sb="36" eb="38">
      <t>ウンエイ</t>
    </rPh>
    <rPh sb="40" eb="42">
      <t>ソシキ</t>
    </rPh>
    <rPh sb="42" eb="44">
      <t>タイセイ</t>
    </rPh>
    <rPh sb="49" eb="51">
      <t>キサイ</t>
    </rPh>
    <rPh sb="60" eb="62">
      <t>バアイ</t>
    </rPh>
    <rPh sb="64" eb="65">
      <t>マイ</t>
    </rPh>
    <rPh sb="70" eb="72">
      <t>ケッコウ</t>
    </rPh>
    <phoneticPr fontId="1"/>
  </si>
  <si>
    <t>（１）　専門的人材の育成・確保及び資質の向上等について</t>
    <rPh sb="4" eb="7">
      <t>センモンテキ</t>
    </rPh>
    <rPh sb="7" eb="9">
      <t>ジンザイ</t>
    </rPh>
    <rPh sb="10" eb="12">
      <t>イクセイ</t>
    </rPh>
    <rPh sb="13" eb="15">
      <t>カクホ</t>
    </rPh>
    <rPh sb="15" eb="16">
      <t>オヨ</t>
    </rPh>
    <rPh sb="17" eb="19">
      <t>シシツ</t>
    </rPh>
    <rPh sb="20" eb="22">
      <t>コウジョウ</t>
    </rPh>
    <rPh sb="22" eb="23">
      <t>トウ</t>
    </rPh>
    <phoneticPr fontId="6"/>
  </si>
  <si>
    <t>９．持続可能性に関するチェックシート</t>
    <rPh sb="2" eb="4">
      <t>ジゾク</t>
    </rPh>
    <rPh sb="4" eb="7">
      <t>カノウセイ</t>
    </rPh>
    <rPh sb="8" eb="9">
      <t>カン</t>
    </rPh>
    <phoneticPr fontId="6"/>
  </si>
  <si>
    <t>８．事業評価に関する対応状況</t>
    <rPh sb="2" eb="4">
      <t>ジギョウ</t>
    </rPh>
    <rPh sb="4" eb="6">
      <t>ヒョウカ</t>
    </rPh>
    <rPh sb="7" eb="8">
      <t>カン</t>
    </rPh>
    <rPh sb="10" eb="12">
      <t>タイオウ</t>
    </rPh>
    <rPh sb="12" eb="14">
      <t>ジョウキョウ</t>
    </rPh>
    <phoneticPr fontId="6"/>
  </si>
  <si>
    <t>※　設置者による劇場・音楽堂等の事業評価、運営者による自己評価等を行っている場合は記述してください。</t>
    <rPh sb="2" eb="5">
      <t>セッチシャ</t>
    </rPh>
    <rPh sb="8" eb="10">
      <t>ゲキジョウ</t>
    </rPh>
    <rPh sb="11" eb="15">
      <t>オンガクドウトウ</t>
    </rPh>
    <rPh sb="16" eb="20">
      <t>ジギョウヒョウカ</t>
    </rPh>
    <rPh sb="21" eb="23">
      <t>ウンエイ</t>
    </rPh>
    <rPh sb="23" eb="24">
      <t>シャ</t>
    </rPh>
    <rPh sb="27" eb="31">
      <t>ジコヒョウカ</t>
    </rPh>
    <rPh sb="31" eb="32">
      <t>トウ</t>
    </rPh>
    <rPh sb="33" eb="34">
      <t>オコナ</t>
    </rPh>
    <rPh sb="38" eb="40">
      <t>バアイ</t>
    </rPh>
    <rPh sb="41" eb="43">
      <t>キジュツ</t>
    </rPh>
    <phoneticPr fontId="6"/>
  </si>
  <si>
    <t>※　実演芸術の動向、事業の効果、利用者等のニーズや評価等、なんらかの調査研究を行っている場合は記入してください。</t>
    <rPh sb="2" eb="4">
      <t>ジツエン</t>
    </rPh>
    <rPh sb="4" eb="6">
      <t>ゲイジュツ</t>
    </rPh>
    <rPh sb="7" eb="9">
      <t>ドウコウ</t>
    </rPh>
    <rPh sb="10" eb="12">
      <t>ジギョウ</t>
    </rPh>
    <rPh sb="13" eb="15">
      <t>コウカ</t>
    </rPh>
    <rPh sb="16" eb="19">
      <t>リヨウシャ</t>
    </rPh>
    <rPh sb="19" eb="20">
      <t>トウ</t>
    </rPh>
    <rPh sb="25" eb="27">
      <t>ヒョウカ</t>
    </rPh>
    <rPh sb="27" eb="28">
      <t>トウ</t>
    </rPh>
    <rPh sb="34" eb="38">
      <t>チョウサケンキュウ</t>
    </rPh>
    <rPh sb="39" eb="40">
      <t>オコナ</t>
    </rPh>
    <rPh sb="44" eb="46">
      <t>バアイ</t>
    </rPh>
    <rPh sb="47" eb="49">
      <t>キニュウ</t>
    </rPh>
    <phoneticPr fontId="6"/>
  </si>
  <si>
    <t>事業担当管理職</t>
    <rPh sb="0" eb="2">
      <t>ジギョウ</t>
    </rPh>
    <rPh sb="2" eb="4">
      <t>タントウ</t>
    </rPh>
    <rPh sb="4" eb="7">
      <t>カンリショク</t>
    </rPh>
    <phoneticPr fontId="1"/>
  </si>
  <si>
    <t>総務・管理担当管理職</t>
    <rPh sb="0" eb="2">
      <t>ソウム</t>
    </rPh>
    <rPh sb="3" eb="5">
      <t>カンリ</t>
    </rPh>
    <rPh sb="5" eb="7">
      <t>タントウ</t>
    </rPh>
    <rPh sb="7" eb="10">
      <t>カンリショク</t>
    </rPh>
    <phoneticPr fontId="1"/>
  </si>
  <si>
    <t>総務・管理担当者（一般職）</t>
    <rPh sb="0" eb="2">
      <t>ソウム</t>
    </rPh>
    <rPh sb="3" eb="5">
      <t>カンリ</t>
    </rPh>
    <rPh sb="5" eb="8">
      <t>タントウシャ</t>
    </rPh>
    <rPh sb="9" eb="12">
      <t>イッパンショク</t>
    </rPh>
    <phoneticPr fontId="6"/>
  </si>
  <si>
    <t>補助金・助成金</t>
    <rPh sb="0" eb="3">
      <t>ホジョキン</t>
    </rPh>
    <rPh sb="4" eb="7">
      <t>ジョセイキン</t>
    </rPh>
    <phoneticPr fontId="6"/>
  </si>
  <si>
    <t>その他　　名称：</t>
    <rPh sb="2" eb="3">
      <t>タ</t>
    </rPh>
    <rPh sb="5" eb="7">
      <t>メイショウ</t>
    </rPh>
    <phoneticPr fontId="6"/>
  </si>
  <si>
    <r>
      <t xml:space="preserve">（適正な契約事務）アーティストやスタッフと適正な契約書を交わしている。
</t>
    </r>
    <r>
      <rPr>
        <sz val="10"/>
        <rFont val="ＭＳ Ｐゴシック"/>
        <family val="3"/>
        <charset val="128"/>
      </rPr>
      <t>※文化庁「文化芸術分野の適正な契約関係構築に向けたガイドライン」（令和４年７月２７日 文化芸術分野の適正な契約関係構築に向けた検討会議）参照のこと</t>
    </r>
    <rPh sb="1" eb="3">
      <t>テキセイ</t>
    </rPh>
    <rPh sb="4" eb="6">
      <t>ケイヤク</t>
    </rPh>
    <rPh sb="6" eb="8">
      <t>ジム</t>
    </rPh>
    <rPh sb="21" eb="23">
      <t>テキセイ</t>
    </rPh>
    <rPh sb="24" eb="27">
      <t>ケイヤクショ</t>
    </rPh>
    <rPh sb="28" eb="29">
      <t>カ</t>
    </rPh>
    <phoneticPr fontId="1"/>
  </si>
  <si>
    <t>７．調査研究に関する対応状況</t>
    <rPh sb="2" eb="4">
      <t>チョウサ</t>
    </rPh>
    <rPh sb="4" eb="6">
      <t>ケンキュウ</t>
    </rPh>
    <rPh sb="7" eb="8">
      <t>カン</t>
    </rPh>
    <rPh sb="10" eb="12">
      <t>タイオウ</t>
    </rPh>
    <rPh sb="12" eb="14">
      <t>ジョウキョウ</t>
    </rPh>
    <phoneticPr fontId="6"/>
  </si>
  <si>
    <t>※「直営」「指定管理者制度」「その他」のいずれかを選択してください。</t>
  </si>
  <si>
    <t>（「その他」を選択した場合）</t>
    <rPh sb="6" eb="8">
      <t>センタク</t>
    </rPh>
    <rPh sb="10" eb="12">
      <t>バアイ</t>
    </rPh>
    <phoneticPr fontId="6"/>
  </si>
  <si>
    <t>指定管理期間　　　　　　　期目（現在の指定管理期間：平成・令和　　年　　月～令和　　年　　月　　　　年間）</t>
    <rPh sb="0" eb="4">
      <t>シテイカンリ</t>
    </rPh>
    <rPh sb="4" eb="6">
      <t>キカン</t>
    </rPh>
    <rPh sb="13" eb="15">
      <t>キメ</t>
    </rPh>
    <rPh sb="16" eb="18">
      <t>ゲンザイ</t>
    </rPh>
    <rPh sb="19" eb="21">
      <t>シテイ</t>
    </rPh>
    <rPh sb="21" eb="23">
      <t>カンリ</t>
    </rPh>
    <rPh sb="23" eb="25">
      <t>キカン</t>
    </rPh>
    <rPh sb="29" eb="31">
      <t>レイワ</t>
    </rPh>
    <rPh sb="38" eb="40">
      <t>レイワ</t>
    </rPh>
    <phoneticPr fontId="6"/>
  </si>
  <si>
    <t>実演芸術団体と上記の関係を開始した年</t>
    <rPh sb="0" eb="2">
      <t>ジツエン</t>
    </rPh>
    <rPh sb="2" eb="4">
      <t>ゲイジュツ</t>
    </rPh>
    <rPh sb="4" eb="6">
      <t>ダンタイ</t>
    </rPh>
    <rPh sb="7" eb="9">
      <t>ジョウキ</t>
    </rPh>
    <rPh sb="10" eb="12">
      <t>カンケイ</t>
    </rPh>
    <rPh sb="13" eb="15">
      <t>カイシ</t>
    </rPh>
    <rPh sb="17" eb="18">
      <t>トシ</t>
    </rPh>
    <phoneticPr fontId="1"/>
  </si>
  <si>
    <t>車椅子席：</t>
    <rPh sb="0" eb="1">
      <t>クルマ</t>
    </rPh>
    <rPh sb="1" eb="3">
      <t>イス</t>
    </rPh>
    <rPh sb="3" eb="4">
      <t>セキ</t>
    </rPh>
    <phoneticPr fontId="6"/>
  </si>
  <si>
    <t>可動席：</t>
    <rPh sb="0" eb="2">
      <t>カドウ</t>
    </rPh>
    <rPh sb="2" eb="3">
      <t>セキ</t>
    </rPh>
    <phoneticPr fontId="6"/>
  </si>
  <si>
    <t>消費税等仕入控除税額計（C）
課税事業者:｛小計（A）－課税対象外経費計｝×10 /110
課税事業者以外:0</t>
    <rPh sb="0" eb="3">
      <t>ショウヒゼイ</t>
    </rPh>
    <rPh sb="3" eb="4">
      <t>ナド</t>
    </rPh>
    <rPh sb="4" eb="6">
      <t>シイレ</t>
    </rPh>
    <rPh sb="6" eb="8">
      <t>コウジョ</t>
    </rPh>
    <rPh sb="8" eb="10">
      <t>ゼイガク</t>
    </rPh>
    <rPh sb="10" eb="11">
      <t>ケイ</t>
    </rPh>
    <rPh sb="15" eb="17">
      <t>カゼイ</t>
    </rPh>
    <rPh sb="17" eb="20">
      <t>ジギョウシャ</t>
    </rPh>
    <rPh sb="22" eb="24">
      <t>ショウケイ</t>
    </rPh>
    <rPh sb="28" eb="30">
      <t>カゼイ</t>
    </rPh>
    <rPh sb="30" eb="32">
      <t>タイショウ</t>
    </rPh>
    <rPh sb="32" eb="33">
      <t>ガイ</t>
    </rPh>
    <rPh sb="33" eb="35">
      <t>ケイヒ</t>
    </rPh>
    <rPh sb="35" eb="36">
      <t>ケイ</t>
    </rPh>
    <rPh sb="46" eb="48">
      <t>カゼイ</t>
    </rPh>
    <rPh sb="48" eb="51">
      <t>ジギョウシャ</t>
    </rPh>
    <rPh sb="51" eb="53">
      <t>イガイ</t>
    </rPh>
    <phoneticPr fontId="6"/>
  </si>
  <si>
    <t>助成対象経費計（D)  
小計（A）ー消費税等仕入控除税額計（C)</t>
    <rPh sb="0" eb="2">
      <t>ジョセイ</t>
    </rPh>
    <rPh sb="2" eb="4">
      <t>タイショウ</t>
    </rPh>
    <rPh sb="4" eb="6">
      <t>ケイヒ</t>
    </rPh>
    <rPh sb="6" eb="7">
      <t>ケイ</t>
    </rPh>
    <phoneticPr fontId="6"/>
  </si>
  <si>
    <t>友の会会費収入</t>
    <rPh sb="0" eb="1">
      <t>トモ</t>
    </rPh>
    <rPh sb="2" eb="3">
      <t>カイ</t>
    </rPh>
    <rPh sb="3" eb="5">
      <t>カイヒ</t>
    </rPh>
    <rPh sb="5" eb="7">
      <t>シュウニュウ</t>
    </rPh>
    <phoneticPr fontId="6"/>
  </si>
  <si>
    <t>【１枚】</t>
    <rPh sb="2" eb="3">
      <t>マイ</t>
    </rPh>
    <phoneticPr fontId="1"/>
  </si>
  <si>
    <t>企画意図・経緯、事業目的・内容、地域の実情やニーズ、対象者 等</t>
    <rPh sb="0" eb="2">
      <t>キカク</t>
    </rPh>
    <rPh sb="2" eb="4">
      <t>イト</t>
    </rPh>
    <rPh sb="5" eb="7">
      <t>ケイイ</t>
    </rPh>
    <rPh sb="8" eb="10">
      <t>ジギョウ</t>
    </rPh>
    <rPh sb="10" eb="12">
      <t>モクテキ</t>
    </rPh>
    <rPh sb="13" eb="15">
      <t>ナイヨウ</t>
    </rPh>
    <rPh sb="16" eb="18">
      <t>チイキ</t>
    </rPh>
    <rPh sb="19" eb="21">
      <t>ジツジョウ</t>
    </rPh>
    <rPh sb="26" eb="29">
      <t>タイショウシャ</t>
    </rPh>
    <rPh sb="30" eb="31">
      <t>トウ</t>
    </rPh>
    <phoneticPr fontId="6"/>
  </si>
  <si>
    <t>②</t>
  </si>
  <si>
    <t>③</t>
  </si>
  <si>
    <t>④</t>
  </si>
  <si>
    <t>⑤</t>
  </si>
  <si>
    <t>団体・アーティスト
その１</t>
    <rPh sb="0" eb="2">
      <t>ダンタイ</t>
    </rPh>
    <phoneticPr fontId="1"/>
  </si>
  <si>
    <t>団体・アーティスト
その２</t>
    <rPh sb="0" eb="2">
      <t>ダンタイ</t>
    </rPh>
    <phoneticPr fontId="1"/>
  </si>
  <si>
    <t>団体・アーティスト
その３</t>
    <rPh sb="0" eb="2">
      <t>ダンタイ</t>
    </rPh>
    <phoneticPr fontId="1"/>
  </si>
  <si>
    <t>※なお、複数の実演芸術家団体・アーティストがいる場合は、それぞれ記入してください。</t>
    <rPh sb="4" eb="6">
      <t>フクスウ</t>
    </rPh>
    <rPh sb="7" eb="9">
      <t>ジツエン</t>
    </rPh>
    <rPh sb="9" eb="12">
      <t>ゲイジュツカ</t>
    </rPh>
    <rPh sb="12" eb="14">
      <t>ダンタイ</t>
    </rPh>
    <rPh sb="24" eb="26">
      <t>バアイ</t>
    </rPh>
    <rPh sb="32" eb="34">
      <t>キニュウ</t>
    </rPh>
    <phoneticPr fontId="6"/>
  </si>
  <si>
    <t>実演芸術家団体等との契約先及び名称
（専属・提携・フランチャイズ等）</t>
    <rPh sb="0" eb="2">
      <t>ジツエン</t>
    </rPh>
    <rPh sb="2" eb="5">
      <t>ゲイジュツカ</t>
    </rPh>
    <rPh sb="5" eb="7">
      <t>ダンタイ</t>
    </rPh>
    <rPh sb="7" eb="8">
      <t>トウ</t>
    </rPh>
    <rPh sb="10" eb="13">
      <t>ケイヤクサキ</t>
    </rPh>
    <rPh sb="13" eb="14">
      <t>オヨ</t>
    </rPh>
    <rPh sb="15" eb="17">
      <t>メイショウ</t>
    </rPh>
    <rPh sb="19" eb="21">
      <t>センゾク</t>
    </rPh>
    <rPh sb="22" eb="24">
      <t>テイケイ</t>
    </rPh>
    <rPh sb="32" eb="33">
      <t>トウ</t>
    </rPh>
    <phoneticPr fontId="6"/>
  </si>
  <si>
    <t>レジデント・カンパニー付きスタッフなど、他に分類できない場合には「その他」に計上し、「補足説明」欄に内容を記述してください。</t>
    <phoneticPr fontId="1"/>
  </si>
  <si>
    <r>
      <t>※各事業ごとに作成し、A４サイズ１枚以内に収めてください。</t>
    </r>
    <r>
      <rPr>
        <u/>
        <sz val="10"/>
        <rFont val="ＭＳ Ｐゴシック"/>
        <family val="3"/>
        <charset val="128"/>
      </rPr>
      <t>内訳はできるだけ詳細・明確に記入してください。</t>
    </r>
    <phoneticPr fontId="1"/>
  </si>
  <si>
    <t>【事業概要】</t>
    <phoneticPr fontId="6"/>
  </si>
  <si>
    <t>【収支予算積算内訳（個表）】</t>
    <phoneticPr fontId="6"/>
  </si>
  <si>
    <r>
      <t>実施日程、実施会場、実施回数　</t>
    </r>
    <r>
      <rPr>
        <sz val="9"/>
        <rFont val="ＭＳ Ｐゴシック"/>
        <family val="3"/>
        <charset val="128"/>
      </rPr>
      <t>※日程等が未定の場合は必ず決定時期を記述してください。</t>
    </r>
    <rPh sb="0" eb="2">
      <t>ジッシ</t>
    </rPh>
    <rPh sb="2" eb="4">
      <t>ニッテイ</t>
    </rPh>
    <rPh sb="5" eb="7">
      <t>ジッシ</t>
    </rPh>
    <rPh sb="7" eb="9">
      <t>カイジョウ</t>
    </rPh>
    <rPh sb="10" eb="12">
      <t>ジッシ</t>
    </rPh>
    <rPh sb="12" eb="14">
      <t>カイスウ</t>
    </rPh>
    <rPh sb="16" eb="18">
      <t>ニッテイ</t>
    </rPh>
    <rPh sb="18" eb="19">
      <t>ナド</t>
    </rPh>
    <rPh sb="20" eb="22">
      <t>ミテイ</t>
    </rPh>
    <rPh sb="23" eb="25">
      <t>バアイ</t>
    </rPh>
    <rPh sb="26" eb="27">
      <t>カナラ</t>
    </rPh>
    <rPh sb="28" eb="30">
      <t>ケッテイ</t>
    </rPh>
    <rPh sb="30" eb="32">
      <t>ジキ</t>
    </rPh>
    <rPh sb="33" eb="35">
      <t>キジュツ</t>
    </rPh>
    <phoneticPr fontId="6"/>
  </si>
  <si>
    <t>出演者・スタッフ、料金設定　等</t>
    <rPh sb="0" eb="3">
      <t>シュツエンシャ</t>
    </rPh>
    <rPh sb="9" eb="11">
      <t>リョウキン</t>
    </rPh>
    <rPh sb="11" eb="13">
      <t>セッテイ</t>
    </rPh>
    <rPh sb="14" eb="15">
      <t>トウ</t>
    </rPh>
    <phoneticPr fontId="6"/>
  </si>
  <si>
    <t>公演事業</t>
    <rPh sb="0" eb="4">
      <t>コウエンジギョウ</t>
    </rPh>
    <phoneticPr fontId="1"/>
  </si>
  <si>
    <t>人材養成事業</t>
    <rPh sb="0" eb="6">
      <t>ジンザイヨウセイジギョウ</t>
    </rPh>
    <phoneticPr fontId="1"/>
  </si>
  <si>
    <t>普及啓発事業</t>
    <rPh sb="0" eb="6">
      <t>フキュウケイハツジギョウ</t>
    </rPh>
    <phoneticPr fontId="1"/>
  </si>
  <si>
    <t>公-1</t>
    <rPh sb="0" eb="1">
      <t>コウ</t>
    </rPh>
    <phoneticPr fontId="1"/>
  </si>
  <si>
    <t>公-2</t>
    <rPh sb="0" eb="1">
      <t>コウ</t>
    </rPh>
    <phoneticPr fontId="1"/>
  </si>
  <si>
    <t>公-3</t>
    <rPh sb="0" eb="1">
      <t>コウ</t>
    </rPh>
    <phoneticPr fontId="1"/>
  </si>
  <si>
    <t>公-4</t>
    <rPh sb="0" eb="1">
      <t>コウ</t>
    </rPh>
    <phoneticPr fontId="1"/>
  </si>
  <si>
    <t>公-5</t>
    <rPh sb="0" eb="1">
      <t>コウ</t>
    </rPh>
    <phoneticPr fontId="1"/>
  </si>
  <si>
    <t>公-6</t>
    <rPh sb="0" eb="1">
      <t>コウ</t>
    </rPh>
    <phoneticPr fontId="1"/>
  </si>
  <si>
    <t>公-7</t>
    <rPh sb="0" eb="1">
      <t>コウ</t>
    </rPh>
    <phoneticPr fontId="1"/>
  </si>
  <si>
    <t>公-8</t>
    <rPh sb="0" eb="1">
      <t>コウ</t>
    </rPh>
    <phoneticPr fontId="1"/>
  </si>
  <si>
    <t>公-9</t>
    <rPh sb="0" eb="1">
      <t>コウ</t>
    </rPh>
    <phoneticPr fontId="1"/>
  </si>
  <si>
    <t>公-10</t>
    <rPh sb="0" eb="1">
      <t>コウ</t>
    </rPh>
    <phoneticPr fontId="1"/>
  </si>
  <si>
    <t>公-11</t>
    <rPh sb="0" eb="1">
      <t>コウ</t>
    </rPh>
    <phoneticPr fontId="1"/>
  </si>
  <si>
    <t>公-12</t>
    <rPh sb="0" eb="1">
      <t>コウ</t>
    </rPh>
    <phoneticPr fontId="1"/>
  </si>
  <si>
    <t>公-13</t>
    <rPh sb="0" eb="1">
      <t>コウ</t>
    </rPh>
    <phoneticPr fontId="1"/>
  </si>
  <si>
    <t>公-14</t>
    <rPh sb="0" eb="1">
      <t>コウ</t>
    </rPh>
    <phoneticPr fontId="1"/>
  </si>
  <si>
    <t>公-15</t>
    <rPh sb="0" eb="1">
      <t>コウ</t>
    </rPh>
    <phoneticPr fontId="1"/>
  </si>
  <si>
    <t>人-1</t>
    <rPh sb="0" eb="1">
      <t>ヒト</t>
    </rPh>
    <phoneticPr fontId="1"/>
  </si>
  <si>
    <t>人-2</t>
    <rPh sb="0" eb="1">
      <t>ヒト</t>
    </rPh>
    <phoneticPr fontId="1"/>
  </si>
  <si>
    <t>人-3</t>
    <rPh sb="0" eb="1">
      <t>ヒト</t>
    </rPh>
    <phoneticPr fontId="1"/>
  </si>
  <si>
    <t>人-4</t>
    <rPh sb="0" eb="1">
      <t>ヒト</t>
    </rPh>
    <phoneticPr fontId="1"/>
  </si>
  <si>
    <t>人-5</t>
    <rPh sb="0" eb="1">
      <t>ヒト</t>
    </rPh>
    <phoneticPr fontId="1"/>
  </si>
  <si>
    <t>人-6</t>
    <rPh sb="0" eb="1">
      <t>ヒト</t>
    </rPh>
    <phoneticPr fontId="1"/>
  </si>
  <si>
    <t>人-7</t>
    <rPh sb="0" eb="1">
      <t>ヒト</t>
    </rPh>
    <phoneticPr fontId="1"/>
  </si>
  <si>
    <t>人-8</t>
    <rPh sb="0" eb="1">
      <t>ヒト</t>
    </rPh>
    <phoneticPr fontId="1"/>
  </si>
  <si>
    <t>人-9</t>
    <rPh sb="0" eb="1">
      <t>ヒト</t>
    </rPh>
    <phoneticPr fontId="1"/>
  </si>
  <si>
    <t>人-10</t>
    <rPh sb="0" eb="1">
      <t>ヒト</t>
    </rPh>
    <phoneticPr fontId="1"/>
  </si>
  <si>
    <t>人-11</t>
    <rPh sb="0" eb="1">
      <t>ヒト</t>
    </rPh>
    <phoneticPr fontId="1"/>
  </si>
  <si>
    <t>人-12</t>
    <rPh sb="0" eb="1">
      <t>ヒト</t>
    </rPh>
    <phoneticPr fontId="1"/>
  </si>
  <si>
    <t>人-13</t>
    <rPh sb="0" eb="1">
      <t>ヒト</t>
    </rPh>
    <phoneticPr fontId="1"/>
  </si>
  <si>
    <t>人-14</t>
    <rPh sb="0" eb="1">
      <t>ヒト</t>
    </rPh>
    <phoneticPr fontId="1"/>
  </si>
  <si>
    <t>人-15</t>
    <rPh sb="0" eb="1">
      <t>ヒト</t>
    </rPh>
    <phoneticPr fontId="1"/>
  </si>
  <si>
    <t>普-1</t>
    <rPh sb="0" eb="1">
      <t>フ</t>
    </rPh>
    <phoneticPr fontId="1"/>
  </si>
  <si>
    <t>普-2</t>
    <rPh sb="0" eb="1">
      <t>フ</t>
    </rPh>
    <phoneticPr fontId="1"/>
  </si>
  <si>
    <t>普-3</t>
    <rPh sb="0" eb="1">
      <t>フ</t>
    </rPh>
    <phoneticPr fontId="1"/>
  </si>
  <si>
    <t>普-4</t>
    <rPh sb="0" eb="1">
      <t>フ</t>
    </rPh>
    <phoneticPr fontId="1"/>
  </si>
  <si>
    <t>普-5</t>
    <rPh sb="0" eb="1">
      <t>フ</t>
    </rPh>
    <phoneticPr fontId="1"/>
  </si>
  <si>
    <t>普-6</t>
    <rPh sb="0" eb="1">
      <t>フ</t>
    </rPh>
    <phoneticPr fontId="1"/>
  </si>
  <si>
    <t>普-7</t>
    <rPh sb="0" eb="1">
      <t>フ</t>
    </rPh>
    <phoneticPr fontId="1"/>
  </si>
  <si>
    <t>普-8</t>
    <rPh sb="0" eb="1">
      <t>フ</t>
    </rPh>
    <phoneticPr fontId="1"/>
  </si>
  <si>
    <t>普-9</t>
    <rPh sb="0" eb="1">
      <t>フ</t>
    </rPh>
    <phoneticPr fontId="1"/>
  </si>
  <si>
    <t>普-10</t>
    <rPh sb="0" eb="1">
      <t>フ</t>
    </rPh>
    <phoneticPr fontId="1"/>
  </si>
  <si>
    <t>普-11</t>
    <rPh sb="0" eb="1">
      <t>フ</t>
    </rPh>
    <phoneticPr fontId="1"/>
  </si>
  <si>
    <t>普-12</t>
    <rPh sb="0" eb="1">
      <t>フ</t>
    </rPh>
    <phoneticPr fontId="1"/>
  </si>
  <si>
    <t>普-13</t>
    <rPh sb="0" eb="1">
      <t>フ</t>
    </rPh>
    <phoneticPr fontId="1"/>
  </si>
  <si>
    <t>普-14</t>
    <rPh sb="0" eb="1">
      <t>フ</t>
    </rPh>
    <phoneticPr fontId="1"/>
  </si>
  <si>
    <t>普-15</t>
    <rPh sb="0" eb="1">
      <t>フ</t>
    </rPh>
    <phoneticPr fontId="1"/>
  </si>
  <si>
    <t>公-16</t>
    <rPh sb="0" eb="1">
      <t>コウ</t>
    </rPh>
    <phoneticPr fontId="1"/>
  </si>
  <si>
    <t>公-17</t>
    <rPh sb="0" eb="1">
      <t>コウ</t>
    </rPh>
    <phoneticPr fontId="1"/>
  </si>
  <si>
    <t>公-18</t>
    <rPh sb="0" eb="1">
      <t>コウ</t>
    </rPh>
    <phoneticPr fontId="1"/>
  </si>
  <si>
    <t>公-19</t>
    <rPh sb="0" eb="1">
      <t>コウ</t>
    </rPh>
    <phoneticPr fontId="1"/>
  </si>
  <si>
    <t>公-20</t>
    <rPh sb="0" eb="1">
      <t>コウ</t>
    </rPh>
    <phoneticPr fontId="1"/>
  </si>
  <si>
    <t>人-16</t>
    <rPh sb="0" eb="1">
      <t>ヒト</t>
    </rPh>
    <phoneticPr fontId="1"/>
  </si>
  <si>
    <t>人-17</t>
    <rPh sb="0" eb="1">
      <t>ヒト</t>
    </rPh>
    <phoneticPr fontId="1"/>
  </si>
  <si>
    <t>人-18</t>
    <rPh sb="0" eb="1">
      <t>ヒト</t>
    </rPh>
    <phoneticPr fontId="1"/>
  </si>
  <si>
    <t>人-19</t>
    <rPh sb="0" eb="1">
      <t>ヒト</t>
    </rPh>
    <phoneticPr fontId="1"/>
  </si>
  <si>
    <t>人-20</t>
    <rPh sb="0" eb="1">
      <t>ヒト</t>
    </rPh>
    <phoneticPr fontId="1"/>
  </si>
  <si>
    <t>普-16</t>
    <rPh sb="0" eb="1">
      <t>フ</t>
    </rPh>
    <phoneticPr fontId="1"/>
  </si>
  <si>
    <t>普-17</t>
    <rPh sb="0" eb="1">
      <t>フ</t>
    </rPh>
    <phoneticPr fontId="1"/>
  </si>
  <si>
    <t>普-18</t>
    <rPh sb="0" eb="1">
      <t>フ</t>
    </rPh>
    <phoneticPr fontId="1"/>
  </si>
  <si>
    <t>普-19</t>
    <rPh sb="0" eb="1">
      <t>フ</t>
    </rPh>
    <phoneticPr fontId="1"/>
  </si>
  <si>
    <t>普-20</t>
    <rPh sb="0" eb="1">
      <t>フ</t>
    </rPh>
    <phoneticPr fontId="1"/>
  </si>
  <si>
    <r>
      <t>他の劇場・音楽堂等／関係機関との連携・協力について　</t>
    </r>
    <r>
      <rPr>
        <sz val="9"/>
        <rFont val="ＭＳ Ｐゴシック"/>
        <family val="3"/>
        <charset val="128"/>
      </rPr>
      <t>※クレジットの有無に関わらず、連携・協力内容を記入してください。</t>
    </r>
    <rPh sb="0" eb="1">
      <t>タ</t>
    </rPh>
    <rPh sb="2" eb="4">
      <t>ゲキジョウ</t>
    </rPh>
    <rPh sb="5" eb="9">
      <t>オンガクドウトウ</t>
    </rPh>
    <rPh sb="10" eb="14">
      <t>カンケイキカン</t>
    </rPh>
    <rPh sb="16" eb="18">
      <t>レンケイ</t>
    </rPh>
    <rPh sb="19" eb="21">
      <t>キョウリョク</t>
    </rPh>
    <rPh sb="33" eb="35">
      <t>ウム</t>
    </rPh>
    <rPh sb="41" eb="43">
      <t>レンケイ</t>
    </rPh>
    <rPh sb="44" eb="46">
      <t>キョウリョク</t>
    </rPh>
    <rPh sb="46" eb="48">
      <t>ナイヨウ</t>
    </rPh>
    <rPh sb="49" eb="51">
      <t>キニュウ</t>
    </rPh>
    <phoneticPr fontId="6"/>
  </si>
  <si>
    <t>要 　望　 額</t>
    <rPh sb="0" eb="1">
      <t>ヨウ</t>
    </rPh>
    <rPh sb="3" eb="4">
      <t>ノゾミ</t>
    </rPh>
    <rPh sb="6" eb="7">
      <t>ガク</t>
    </rPh>
    <phoneticPr fontId="6"/>
  </si>
  <si>
    <t>本体事業</t>
    <rPh sb="0" eb="4">
      <t>ホンタイジギョウ</t>
    </rPh>
    <phoneticPr fontId="6"/>
  </si>
  <si>
    <t>※バリアフリー・多言語対応のみ</t>
    <rPh sb="8" eb="13">
      <t>タゲンゴタイオウ</t>
    </rPh>
    <phoneticPr fontId="6"/>
  </si>
  <si>
    <t>公演事業</t>
    <rPh sb="0" eb="4">
      <t>コウエンジギョウ</t>
    </rPh>
    <phoneticPr fontId="6"/>
  </si>
  <si>
    <t>総合支援 要望額</t>
    <rPh sb="0" eb="2">
      <t>ソウゴウ</t>
    </rPh>
    <rPh sb="2" eb="4">
      <t>シエン</t>
    </rPh>
    <rPh sb="5" eb="7">
      <t>ヨウボウ</t>
    </rPh>
    <rPh sb="7" eb="8">
      <t>ガク</t>
    </rPh>
    <phoneticPr fontId="6"/>
  </si>
  <si>
    <t>地域の中核
要望額</t>
    <rPh sb="0" eb="2">
      <t>チイキ</t>
    </rPh>
    <rPh sb="3" eb="5">
      <t>チュウカク</t>
    </rPh>
    <rPh sb="6" eb="8">
      <t>ヨウボウ</t>
    </rPh>
    <rPh sb="8" eb="9">
      <t>ガク</t>
    </rPh>
    <phoneticPr fontId="6"/>
  </si>
  <si>
    <t>公演事業 【バリアフリー・多言語対応】 要望額合計</t>
    <rPh sb="0" eb="4">
      <t>コウエンジギョウ</t>
    </rPh>
    <rPh sb="13" eb="18">
      <t>タゲンゴタイオウ</t>
    </rPh>
    <rPh sb="20" eb="25">
      <t>ヨウボウガクゴウケイ</t>
    </rPh>
    <phoneticPr fontId="1"/>
  </si>
  <si>
    <t>公演事業 【本体事業】 要望額合計</t>
    <rPh sb="0" eb="4">
      <t>コウエンジギョウ</t>
    </rPh>
    <rPh sb="6" eb="10">
      <t>ホンタイジギョウ</t>
    </rPh>
    <rPh sb="12" eb="17">
      <t>ヨウボウガクゴウケイ</t>
    </rPh>
    <phoneticPr fontId="1"/>
  </si>
  <si>
    <t>人材養成事業 【本体事業】 要望額合計</t>
    <rPh sb="0" eb="2">
      <t>ジンザイ</t>
    </rPh>
    <rPh sb="2" eb="4">
      <t>ヨウセイ</t>
    </rPh>
    <rPh sb="4" eb="6">
      <t>ジギョウ</t>
    </rPh>
    <rPh sb="8" eb="12">
      <t>ホンタイジギョウ</t>
    </rPh>
    <rPh sb="14" eb="19">
      <t>ヨウボウガクゴウケイ</t>
    </rPh>
    <phoneticPr fontId="1"/>
  </si>
  <si>
    <t>人材養成事業 【バリアフリー・多言語対応】 要望額合計</t>
    <rPh sb="0" eb="2">
      <t>ジンザイ</t>
    </rPh>
    <rPh sb="2" eb="4">
      <t>ヨウセイ</t>
    </rPh>
    <rPh sb="4" eb="6">
      <t>ジギョウ</t>
    </rPh>
    <rPh sb="15" eb="20">
      <t>タゲンゴタイオウ</t>
    </rPh>
    <rPh sb="22" eb="27">
      <t>ヨウボウガクゴウケイ</t>
    </rPh>
    <phoneticPr fontId="1"/>
  </si>
  <si>
    <t>事業
本数</t>
    <rPh sb="0" eb="2">
      <t>ジギョウ</t>
    </rPh>
    <rPh sb="3" eb="4">
      <t>ホン</t>
    </rPh>
    <rPh sb="4" eb="5">
      <t>スウ</t>
    </rPh>
    <phoneticPr fontId="6"/>
  </si>
  <si>
    <t>公演
回数</t>
    <rPh sb="0" eb="2">
      <t>コウエン</t>
    </rPh>
    <rPh sb="3" eb="4">
      <t>カイ</t>
    </rPh>
    <rPh sb="4" eb="5">
      <t>スウ</t>
    </rPh>
    <phoneticPr fontId="6"/>
  </si>
  <si>
    <t>事業本数内訳</t>
    <rPh sb="0" eb="2">
      <t>ジギョウ</t>
    </rPh>
    <rPh sb="2" eb="4">
      <t>ホンスウ</t>
    </rPh>
    <rPh sb="4" eb="6">
      <t>ウチワケ</t>
    </rPh>
    <phoneticPr fontId="6"/>
  </si>
  <si>
    <t>総合
（※４）</t>
    <rPh sb="0" eb="2">
      <t>ソウゴウ</t>
    </rPh>
    <phoneticPr fontId="6"/>
  </si>
  <si>
    <t>貸館公演（※３）</t>
    <rPh sb="0" eb="2">
      <t>カシカン</t>
    </rPh>
    <rPh sb="2" eb="4">
      <t>コウエン</t>
    </rPh>
    <phoneticPr fontId="6"/>
  </si>
  <si>
    <t>人材養成事業</t>
    <rPh sb="0" eb="4">
      <t>ジンザイヨウセイ</t>
    </rPh>
    <rPh sb="4" eb="6">
      <t>ジギョウ</t>
    </rPh>
    <phoneticPr fontId="1"/>
  </si>
  <si>
    <t>　※各事業ごとに作成し、A４サイズ１枚以内に収めてください。文字サイズは原則9ポイント以上としてください。</t>
    <phoneticPr fontId="1"/>
  </si>
  <si>
    <t>　非表示となっている行を表示して記載してください。</t>
    <rPh sb="10" eb="11">
      <t>ギョウ</t>
    </rPh>
    <rPh sb="12" eb="14">
      <t>ヒョウジ</t>
    </rPh>
    <rPh sb="16" eb="18">
      <t>キサイ</t>
    </rPh>
    <phoneticPr fontId="6"/>
  </si>
  <si>
    <t>普及啓発事業 【バリアフリー・多言語対応】 要望額合計</t>
    <rPh sb="0" eb="4">
      <t>フキュウケイハツ</t>
    </rPh>
    <rPh sb="4" eb="6">
      <t>ジギョウ</t>
    </rPh>
    <rPh sb="15" eb="20">
      <t>タゲンゴタイオウ</t>
    </rPh>
    <rPh sb="22" eb="27">
      <t>ヨウボウガクゴウケイ</t>
    </rPh>
    <phoneticPr fontId="1"/>
  </si>
  <si>
    <t>普及啓発養成事業 【本体事業】 要望額合計</t>
    <rPh sb="0" eb="4">
      <t>フキュウケイハツ</t>
    </rPh>
    <rPh sb="4" eb="6">
      <t>ヨウセイ</t>
    </rPh>
    <rPh sb="6" eb="8">
      <t>ジギョウ</t>
    </rPh>
    <rPh sb="10" eb="14">
      <t>ホンタイジギョウ</t>
    </rPh>
    <rPh sb="16" eb="21">
      <t>ヨウボウガクゴウケイ</t>
    </rPh>
    <phoneticPr fontId="1"/>
  </si>
  <si>
    <t>普及啓発事業</t>
    <rPh sb="0" eb="4">
      <t>フキュウケイハツ</t>
    </rPh>
    <rPh sb="4" eb="6">
      <t>ジギョウ</t>
    </rPh>
    <phoneticPr fontId="1"/>
  </si>
  <si>
    <t>併願：</t>
    <rPh sb="0" eb="2">
      <t>ヘイガン</t>
    </rPh>
    <phoneticPr fontId="6"/>
  </si>
  <si>
    <t>人材養成事業</t>
    <rPh sb="0" eb="6">
      <t>ジンザイヨウセイジギョウ</t>
    </rPh>
    <phoneticPr fontId="6"/>
  </si>
  <si>
    <t>普及啓発事業</t>
    <rPh sb="0" eb="4">
      <t>フキュウケイハツ</t>
    </rPh>
    <rPh sb="4" eb="6">
      <t>ジギョウ</t>
    </rPh>
    <phoneticPr fontId="6"/>
  </si>
  <si>
    <t>地域のみ：</t>
    <rPh sb="0" eb="2">
      <t>チイキ</t>
    </rPh>
    <phoneticPr fontId="6"/>
  </si>
  <si>
    <t>総合のみ：</t>
    <rPh sb="0" eb="2">
      <t>ソウゴウ</t>
    </rPh>
    <phoneticPr fontId="6"/>
  </si>
  <si>
    <t>)の各事業要望額</t>
    <rPh sb="2" eb="8">
      <t>カクジギョウヨウボウガク</t>
    </rPh>
    <phoneticPr fontId="6"/>
  </si>
  <si>
    <t>（4,000万円以下の場合はそのままの要望額）</t>
    <rPh sb="7" eb="8">
      <t>エン</t>
    </rPh>
    <rPh sb="8" eb="10">
      <t>イカ</t>
    </rPh>
    <rPh sb="11" eb="13">
      <t>バアイ</t>
    </rPh>
    <rPh sb="19" eb="22">
      <t>ヨウボウガク</t>
    </rPh>
    <phoneticPr fontId="6"/>
  </si>
  <si>
    <t>地域のみor併願かつ要望額4,000万円を超える場合(</t>
    <rPh sb="0" eb="2">
      <t>チイキ</t>
    </rPh>
    <rPh sb="6" eb="8">
      <t>ヘイガン</t>
    </rPh>
    <rPh sb="10" eb="12">
      <t>ヨウボウ</t>
    </rPh>
    <rPh sb="12" eb="13">
      <t>ガク</t>
    </rPh>
    <rPh sb="18" eb="19">
      <t>マン</t>
    </rPh>
    <rPh sb="19" eb="20">
      <t>エン</t>
    </rPh>
    <rPh sb="21" eb="22">
      <t>コ</t>
    </rPh>
    <rPh sb="24" eb="26">
      <t>バアイ</t>
    </rPh>
    <phoneticPr fontId="6"/>
  </si>
  <si>
    <t>（7000万円以下の場合はそのままの要望額）</t>
    <phoneticPr fontId="6"/>
  </si>
  <si>
    <t>＜本体事業＞</t>
    <rPh sb="1" eb="5">
      <t>ホンタイジギョウ</t>
    </rPh>
    <phoneticPr fontId="6"/>
  </si>
  <si>
    <t>総合の上限額　要望額7,000万円以上：</t>
    <rPh sb="0" eb="2">
      <t>ソウゴウ</t>
    </rPh>
    <rPh sb="3" eb="6">
      <t>ジョウゲンガク</t>
    </rPh>
    <rPh sb="7" eb="9">
      <t>ヨウボウ</t>
    </rPh>
    <rPh sb="9" eb="10">
      <t>ガク</t>
    </rPh>
    <rPh sb="15" eb="16">
      <t>マン</t>
    </rPh>
    <rPh sb="16" eb="17">
      <t>エン</t>
    </rPh>
    <rPh sb="17" eb="19">
      <t>イジョウ</t>
    </rPh>
    <phoneticPr fontId="6"/>
  </si>
  <si>
    <t>地域の上限額　要望額4,000万円以上：</t>
    <rPh sb="0" eb="2">
      <t>チイキ</t>
    </rPh>
    <rPh sb="3" eb="6">
      <t>ジョウゲンガク</t>
    </rPh>
    <rPh sb="7" eb="9">
      <t>ヨウボウ</t>
    </rPh>
    <rPh sb="9" eb="10">
      <t>ガク</t>
    </rPh>
    <rPh sb="15" eb="16">
      <t>マン</t>
    </rPh>
    <rPh sb="16" eb="17">
      <t>エン</t>
    </rPh>
    <rPh sb="17" eb="19">
      <t>イジョウ</t>
    </rPh>
    <phoneticPr fontId="6"/>
  </si>
  <si>
    <t>＜バリアフリー・多言語対応＞</t>
    <rPh sb="8" eb="13">
      <t>タゲンゴタイオウ</t>
    </rPh>
    <phoneticPr fontId="6"/>
  </si>
  <si>
    <t>総合の上限額　要望額200万円以上：</t>
    <rPh sb="0" eb="2">
      <t>ソウゴウ</t>
    </rPh>
    <rPh sb="3" eb="6">
      <t>ジョウゲンガク</t>
    </rPh>
    <rPh sb="7" eb="9">
      <t>ヨウボウ</t>
    </rPh>
    <rPh sb="9" eb="10">
      <t>ガク</t>
    </rPh>
    <rPh sb="13" eb="14">
      <t>マン</t>
    </rPh>
    <rPh sb="14" eb="15">
      <t>エン</t>
    </rPh>
    <rPh sb="15" eb="17">
      <t>イジョウ</t>
    </rPh>
    <phoneticPr fontId="6"/>
  </si>
  <si>
    <t>（200万円以下の場合はそのままの要望額）</t>
    <phoneticPr fontId="6"/>
  </si>
  <si>
    <t>地域の上限額　要望額50万円以上：</t>
    <rPh sb="0" eb="2">
      <t>チイキ</t>
    </rPh>
    <rPh sb="3" eb="6">
      <t>ジョウゲンガク</t>
    </rPh>
    <rPh sb="7" eb="9">
      <t>ヨウボウ</t>
    </rPh>
    <rPh sb="9" eb="10">
      <t>ガク</t>
    </rPh>
    <rPh sb="12" eb="13">
      <t>マン</t>
    </rPh>
    <rPh sb="13" eb="14">
      <t>エン</t>
    </rPh>
    <rPh sb="14" eb="16">
      <t>イジョウ</t>
    </rPh>
    <phoneticPr fontId="6"/>
  </si>
  <si>
    <t>地域のみor併願かつ要望額50万円を超える場合(</t>
    <rPh sb="0" eb="2">
      <t>チイキ</t>
    </rPh>
    <rPh sb="6" eb="8">
      <t>ヘイガン</t>
    </rPh>
    <rPh sb="10" eb="12">
      <t>ヨウボウ</t>
    </rPh>
    <rPh sb="12" eb="13">
      <t>ガク</t>
    </rPh>
    <rPh sb="15" eb="16">
      <t>マン</t>
    </rPh>
    <rPh sb="16" eb="17">
      <t>エン</t>
    </rPh>
    <rPh sb="18" eb="19">
      <t>コ</t>
    </rPh>
    <rPh sb="21" eb="23">
      <t>バアイ</t>
    </rPh>
    <phoneticPr fontId="6"/>
  </si>
  <si>
    <t>（50万円以下の場合はそのままの要望額）</t>
    <rPh sb="4" eb="5">
      <t>エン</t>
    </rPh>
    <rPh sb="5" eb="7">
      <t>イカ</t>
    </rPh>
    <rPh sb="8" eb="10">
      <t>バアイ</t>
    </rPh>
    <rPh sb="16" eb="19">
      <t>ヨウボウガク</t>
    </rPh>
    <phoneticPr fontId="6"/>
  </si>
  <si>
    <t>要望額計算用（配布時非表示）</t>
    <rPh sb="0" eb="6">
      <t>ヨウボウガクケイサンヨウ</t>
    </rPh>
    <rPh sb="7" eb="13">
      <t>ハイフジヒヒョウジ</t>
    </rPh>
    <phoneticPr fontId="6"/>
  </si>
  <si>
    <t>総合のみor併願かつ要望額7,000万円を超える場合の総合支援要望額：</t>
    <rPh sb="0" eb="2">
      <t>ソウゴウ</t>
    </rPh>
    <rPh sb="6" eb="8">
      <t>ヘイガン</t>
    </rPh>
    <rPh sb="10" eb="13">
      <t>ヨウボウガク</t>
    </rPh>
    <rPh sb="19" eb="20">
      <t>エン</t>
    </rPh>
    <rPh sb="21" eb="22">
      <t>コ</t>
    </rPh>
    <rPh sb="24" eb="26">
      <t>バアイ</t>
    </rPh>
    <rPh sb="27" eb="34">
      <t>ソウゴウシエンヨウボウガク</t>
    </rPh>
    <phoneticPr fontId="6"/>
  </si>
  <si>
    <t>総合のみor併願かつ要望額200万円を超える場合の総合支援要望額：</t>
    <rPh sb="0" eb="2">
      <t>ソウゴウ</t>
    </rPh>
    <rPh sb="6" eb="8">
      <t>ヘイガン</t>
    </rPh>
    <rPh sb="10" eb="13">
      <t>ヨウボウガク</t>
    </rPh>
    <rPh sb="17" eb="18">
      <t>エン</t>
    </rPh>
    <rPh sb="19" eb="20">
      <t>コ</t>
    </rPh>
    <rPh sb="22" eb="24">
      <t>バアイ</t>
    </rPh>
    <rPh sb="25" eb="32">
      <t>ソウゴウシエンヨウボウガク</t>
    </rPh>
    <phoneticPr fontId="6"/>
  </si>
  <si>
    <r>
      <rPr>
        <sz val="11"/>
        <color rgb="FF000000"/>
        <rFont val="ＭＳ Ｐゴシック"/>
        <family val="3"/>
        <charset val="128"/>
      </rPr>
      <t>①　これまでの実績及び数値</t>
    </r>
    <r>
      <rPr>
        <sz val="11"/>
        <color indexed="8"/>
        <rFont val="ＭＳ Ｐゴシック"/>
        <family val="3"/>
        <charset val="128"/>
      </rPr>
      <t>目標 〔基礎データ〕</t>
    </r>
    <rPh sb="7" eb="9">
      <t>ジッセキ</t>
    </rPh>
    <rPh sb="9" eb="10">
      <t>オヨ</t>
    </rPh>
    <rPh sb="11" eb="12">
      <t>カズ</t>
    </rPh>
    <rPh sb="12" eb="13">
      <t>アタイ</t>
    </rPh>
    <rPh sb="13" eb="15">
      <t>モクヒョウ</t>
    </rPh>
    <rPh sb="17" eb="19">
      <t>キソ</t>
    </rPh>
    <phoneticPr fontId="6"/>
  </si>
  <si>
    <t>※　令和６年度については、数値目標を記入してください。</t>
    <rPh sb="2" eb="4">
      <t>レイワ</t>
    </rPh>
    <rPh sb="5" eb="7">
      <t>ネンド</t>
    </rPh>
    <rPh sb="13" eb="15">
      <t>スウチ</t>
    </rPh>
    <rPh sb="15" eb="17">
      <t>モクヒョウ</t>
    </rPh>
    <rPh sb="18" eb="20">
      <t>キニュウ</t>
    </rPh>
    <phoneticPr fontId="1"/>
  </si>
  <si>
    <t>【開館日数・事業本数・貸館日数】</t>
    <rPh sb="1" eb="3">
      <t>カイカン</t>
    </rPh>
    <rPh sb="3" eb="5">
      <t>ニッスウ</t>
    </rPh>
    <rPh sb="6" eb="8">
      <t>ジギョウ</t>
    </rPh>
    <rPh sb="8" eb="10">
      <t>ホンスウ</t>
    </rPh>
    <rPh sb="11" eb="13">
      <t>カシカン</t>
    </rPh>
    <rPh sb="13" eb="15">
      <t>ニッスウ</t>
    </rPh>
    <phoneticPr fontId="1"/>
  </si>
  <si>
    <t>令和２年度</t>
    <rPh sb="0" eb="2">
      <t>レイワ</t>
    </rPh>
    <rPh sb="3" eb="5">
      <t>ネンド</t>
    </rPh>
    <phoneticPr fontId="1"/>
  </si>
  <si>
    <t>（内、本助成対象事業本数）</t>
    <rPh sb="1" eb="2">
      <t>ウチ</t>
    </rPh>
    <rPh sb="3" eb="4">
      <t>ホン</t>
    </rPh>
    <rPh sb="4" eb="6">
      <t>ジョセイ</t>
    </rPh>
    <rPh sb="6" eb="8">
      <t>タイショウ</t>
    </rPh>
    <rPh sb="8" eb="10">
      <t>ジギョウ</t>
    </rPh>
    <rPh sb="10" eb="12">
      <t>ホンスウ</t>
    </rPh>
    <phoneticPr fontId="1"/>
  </si>
  <si>
    <t>（内、本助成対象事業本数）</t>
    <phoneticPr fontId="1"/>
  </si>
  <si>
    <t>記入してください</t>
    <phoneticPr fontId="1"/>
  </si>
  <si>
    <t>※１  事業の延べ実施回数ではなく、事業本数を記入してください。</t>
    <phoneticPr fontId="1"/>
  </si>
  <si>
    <t>【施設利用者数・利用率】</t>
    <rPh sb="1" eb="3">
      <t>シセツ</t>
    </rPh>
    <rPh sb="3" eb="7">
      <t>リヨウシャスウ</t>
    </rPh>
    <rPh sb="8" eb="11">
      <t>リヨウリツ</t>
    </rPh>
    <phoneticPr fontId="1"/>
  </si>
  <si>
    <t>項　　目</t>
    <rPh sb="0" eb="1">
      <t>コウ</t>
    </rPh>
    <rPh sb="3" eb="4">
      <t>メ</t>
    </rPh>
    <phoneticPr fontId="1"/>
  </si>
  <si>
    <r>
      <t xml:space="preserve">平成31年度
</t>
    </r>
    <r>
      <rPr>
        <sz val="8"/>
        <rFont val="ＭＳ Ｐゴシック"/>
        <family val="3"/>
        <charset val="128"/>
      </rPr>
      <t>（令和元年度）</t>
    </r>
    <rPh sb="0" eb="2">
      <t>ヘイセイ</t>
    </rPh>
    <rPh sb="4" eb="6">
      <t>ネンド</t>
    </rPh>
    <rPh sb="8" eb="10">
      <t>レイワ</t>
    </rPh>
    <rPh sb="10" eb="13">
      <t>ガンネンド</t>
    </rPh>
    <phoneticPr fontId="1"/>
  </si>
  <si>
    <t>令和４年度</t>
    <rPh sb="0" eb="2">
      <t>レイワ</t>
    </rPh>
    <rPh sb="3" eb="5">
      <t>ネンド</t>
    </rPh>
    <phoneticPr fontId="1"/>
  </si>
  <si>
    <r>
      <rPr>
        <sz val="10"/>
        <rFont val="ＭＳ Ｐゴシック"/>
        <family val="3"/>
        <charset val="128"/>
      </rPr>
      <t>令和５年度</t>
    </r>
    <r>
      <rPr>
        <sz val="8"/>
        <rFont val="ＭＳ Ｐゴシック"/>
        <family val="3"/>
        <charset val="128"/>
      </rPr>
      <t xml:space="preserve">
（見込み）</t>
    </r>
    <rPh sb="0" eb="2">
      <t>レイワ</t>
    </rPh>
    <rPh sb="3" eb="5">
      <t>ネンド</t>
    </rPh>
    <rPh sb="7" eb="9">
      <t>ミコ</t>
    </rPh>
    <phoneticPr fontId="1"/>
  </si>
  <si>
    <r>
      <rPr>
        <sz val="10"/>
        <rFont val="ＭＳ Ｐゴシック"/>
        <family val="3"/>
        <charset val="128"/>
      </rPr>
      <t>令和６年度</t>
    </r>
    <r>
      <rPr>
        <sz val="8"/>
        <rFont val="ＭＳ Ｐゴシック"/>
        <family val="3"/>
        <charset val="128"/>
      </rPr>
      <t xml:space="preserve">
（目標）</t>
    </r>
    <rPh sb="0" eb="2">
      <t>レイワ</t>
    </rPh>
    <rPh sb="3" eb="5">
      <t>ネンド</t>
    </rPh>
    <rPh sb="7" eb="9">
      <t>モクヒョウ</t>
    </rPh>
    <phoneticPr fontId="1"/>
  </si>
  <si>
    <t>※２　実演芸術の公演等を鑑賞する者、ワークショップ等に参加する者、その他の劇場・音楽堂等の事業を利用する者の延べ人数を記入してください。劇場・音楽堂等のスタッフや、併設施設（美術館、図書館等）のみへの入場者数は除きます。</t>
    <rPh sb="3" eb="5">
      <t>ジツエン</t>
    </rPh>
    <rPh sb="5" eb="7">
      <t>ゲイジュツ</t>
    </rPh>
    <rPh sb="8" eb="11">
      <t>コウエントウ</t>
    </rPh>
    <rPh sb="12" eb="14">
      <t>カンショウ</t>
    </rPh>
    <rPh sb="16" eb="17">
      <t>シャ</t>
    </rPh>
    <rPh sb="25" eb="26">
      <t>トウ</t>
    </rPh>
    <rPh sb="27" eb="29">
      <t>サンカ</t>
    </rPh>
    <rPh sb="31" eb="32">
      <t>シャ</t>
    </rPh>
    <rPh sb="35" eb="36">
      <t>タ</t>
    </rPh>
    <rPh sb="37" eb="39">
      <t>ゲキジョウ</t>
    </rPh>
    <rPh sb="40" eb="43">
      <t>オンガクドウ</t>
    </rPh>
    <rPh sb="43" eb="44">
      <t>トウ</t>
    </rPh>
    <rPh sb="45" eb="47">
      <t>ジギョウ</t>
    </rPh>
    <rPh sb="48" eb="50">
      <t>リヨウ</t>
    </rPh>
    <rPh sb="52" eb="53">
      <t>シャ</t>
    </rPh>
    <rPh sb="54" eb="55">
      <t>ノ</t>
    </rPh>
    <rPh sb="56" eb="58">
      <t>ニンスウ</t>
    </rPh>
    <rPh sb="59" eb="61">
      <t>キニュウ</t>
    </rPh>
    <rPh sb="68" eb="70">
      <t>ゲキジョウ</t>
    </rPh>
    <rPh sb="71" eb="74">
      <t>オンガクドウ</t>
    </rPh>
    <rPh sb="74" eb="75">
      <t>トウ</t>
    </rPh>
    <rPh sb="82" eb="84">
      <t>ヘイセツ</t>
    </rPh>
    <rPh sb="84" eb="86">
      <t>シセツ</t>
    </rPh>
    <rPh sb="87" eb="90">
      <t>ビジュツカン</t>
    </rPh>
    <rPh sb="91" eb="94">
      <t>トショカン</t>
    </rPh>
    <rPh sb="94" eb="95">
      <t>トウ</t>
    </rPh>
    <rPh sb="100" eb="103">
      <t>ニュウジョウシャ</t>
    </rPh>
    <rPh sb="103" eb="104">
      <t>スウ</t>
    </rPh>
    <rPh sb="105" eb="106">
      <t>ノゾ</t>
    </rPh>
    <phoneticPr fontId="6"/>
  </si>
  <si>
    <t>※１　名義主催は除きます。
※２　名義共催を含みます。
※３　「貸館公演」における「入場者・参加者数」及び「入場者・参加者率」は概算で構いません。
※４　「総合」には、フェスティバル等における事業数を記入してください。</t>
    <rPh sb="3" eb="5">
      <t>メイギ</t>
    </rPh>
    <rPh sb="5" eb="7">
      <t>シュサイ</t>
    </rPh>
    <rPh sb="8" eb="9">
      <t>ノゾ</t>
    </rPh>
    <rPh sb="17" eb="19">
      <t>メイギ</t>
    </rPh>
    <rPh sb="19" eb="21">
      <t>キョウサイ</t>
    </rPh>
    <rPh sb="22" eb="23">
      <t>フク</t>
    </rPh>
    <phoneticPr fontId="6"/>
  </si>
  <si>
    <t>※　令和６年度については、数値目標を記入してください。</t>
    <phoneticPr fontId="1"/>
  </si>
  <si>
    <t>舞台技術担当管理職</t>
    <rPh sb="0" eb="2">
      <t>ブタイ</t>
    </rPh>
    <rPh sb="2" eb="4">
      <t>ギジュツ</t>
    </rPh>
    <rPh sb="4" eb="6">
      <t>タントウ</t>
    </rPh>
    <rPh sb="6" eb="8">
      <t>カンリ</t>
    </rPh>
    <rPh sb="8" eb="9">
      <t>ショク</t>
    </rPh>
    <phoneticPr fontId="1"/>
  </si>
  <si>
    <t>６．経営の安定化に関する対応について（ファンドレイズの取組等）</t>
    <rPh sb="2" eb="4">
      <t>ケイエイ</t>
    </rPh>
    <rPh sb="5" eb="8">
      <t>アンテイカ</t>
    </rPh>
    <rPh sb="9" eb="10">
      <t>カン</t>
    </rPh>
    <rPh sb="12" eb="14">
      <t>タイオウ</t>
    </rPh>
    <rPh sb="29" eb="30">
      <t>トウ</t>
    </rPh>
    <phoneticPr fontId="6"/>
  </si>
  <si>
    <t>※　５．財務状況を踏まえて、助成金（補助金）や協賛金、賛助会費、寄付金等の外部資金の獲得に向けた取組について、また、設置者との連携協力関係の維持強化に向けて、今後の計画や方針を具体的に記述してください。</t>
    <rPh sb="4" eb="6">
      <t>ザイム</t>
    </rPh>
    <rPh sb="6" eb="8">
      <t>ジョウキョウ</t>
    </rPh>
    <rPh sb="9" eb="10">
      <t>フ</t>
    </rPh>
    <rPh sb="14" eb="16">
      <t>ジョセイ</t>
    </rPh>
    <rPh sb="16" eb="17">
      <t>キン</t>
    </rPh>
    <rPh sb="18" eb="21">
      <t>ホジョキン</t>
    </rPh>
    <rPh sb="23" eb="26">
      <t>キョウサンキン</t>
    </rPh>
    <rPh sb="27" eb="29">
      <t>サンジョ</t>
    </rPh>
    <rPh sb="29" eb="31">
      <t>カイヒ</t>
    </rPh>
    <rPh sb="32" eb="35">
      <t>キフキン</t>
    </rPh>
    <rPh sb="35" eb="36">
      <t>トウ</t>
    </rPh>
    <rPh sb="37" eb="39">
      <t>ガイブ</t>
    </rPh>
    <rPh sb="39" eb="41">
      <t>シキン</t>
    </rPh>
    <rPh sb="42" eb="44">
      <t>カクトク</t>
    </rPh>
    <rPh sb="45" eb="46">
      <t>ム</t>
    </rPh>
    <rPh sb="48" eb="50">
      <t>トリクミ</t>
    </rPh>
    <rPh sb="58" eb="61">
      <t>セッチシャ</t>
    </rPh>
    <rPh sb="63" eb="65">
      <t>レンケイ</t>
    </rPh>
    <rPh sb="65" eb="67">
      <t>キョウリョク</t>
    </rPh>
    <rPh sb="67" eb="69">
      <t>カンケイ</t>
    </rPh>
    <rPh sb="70" eb="72">
      <t>イジ</t>
    </rPh>
    <rPh sb="72" eb="74">
      <t>キョウカ</t>
    </rPh>
    <rPh sb="75" eb="76">
      <t>ム</t>
    </rPh>
    <rPh sb="79" eb="81">
      <t>コンゴ</t>
    </rPh>
    <rPh sb="82" eb="84">
      <t>ケイカク</t>
    </rPh>
    <rPh sb="85" eb="87">
      <t>ホウシン</t>
    </rPh>
    <rPh sb="88" eb="91">
      <t>グタイテキ</t>
    </rPh>
    <rPh sb="92" eb="94">
      <t>キジュツ</t>
    </rPh>
    <phoneticPr fontId="6"/>
  </si>
  <si>
    <t>令和６年度　要望事業一覧</t>
    <rPh sb="0" eb="2">
      <t>レイワ</t>
    </rPh>
    <rPh sb="3" eb="5">
      <t>ネンド</t>
    </rPh>
    <rPh sb="6" eb="8">
      <t>ヨウボウ</t>
    </rPh>
    <rPh sb="8" eb="10">
      <t>ジギョウ</t>
    </rPh>
    <rPh sb="10" eb="12">
      <t>イチラン</t>
    </rPh>
    <phoneticPr fontId="6"/>
  </si>
  <si>
    <t>［入場料等収入］</t>
    <rPh sb="1" eb="4">
      <t>ニュウジョウリョウ</t>
    </rPh>
    <rPh sb="4" eb="5">
      <t>トウ</t>
    </rPh>
    <rPh sb="5" eb="7">
      <t>シュウニュウ</t>
    </rPh>
    <phoneticPr fontId="1"/>
  </si>
  <si>
    <t>［補助金・助成金］</t>
    <rPh sb="1" eb="4">
      <t>ホジョキン</t>
    </rPh>
    <rPh sb="5" eb="7">
      <t>ジョセイ</t>
    </rPh>
    <rPh sb="7" eb="8">
      <t>キン</t>
    </rPh>
    <phoneticPr fontId="1"/>
  </si>
  <si>
    <t>［寄付金・協賛金］</t>
    <rPh sb="1" eb="4">
      <t>キフキン</t>
    </rPh>
    <rPh sb="5" eb="8">
      <t>キョウサンキン</t>
    </rPh>
    <phoneticPr fontId="1"/>
  </si>
  <si>
    <t>［プログラム等の売上収入］</t>
    <rPh sb="6" eb="7">
      <t>トウ</t>
    </rPh>
    <rPh sb="8" eb="10">
      <t>ウリアゲ</t>
    </rPh>
    <rPh sb="10" eb="12">
      <t>シュウニュウ</t>
    </rPh>
    <phoneticPr fontId="1"/>
  </si>
  <si>
    <t>［出演費・音楽費・文芸費］</t>
    <rPh sb="5" eb="7">
      <t>オンガク</t>
    </rPh>
    <rPh sb="7" eb="8">
      <t>ヒ</t>
    </rPh>
    <rPh sb="9" eb="11">
      <t>ブンゲイ</t>
    </rPh>
    <rPh sb="11" eb="12">
      <t>ヒ</t>
    </rPh>
    <phoneticPr fontId="1"/>
  </si>
  <si>
    <t>［舞台費・会場費］</t>
    <phoneticPr fontId="6"/>
  </si>
  <si>
    <t>［旅費・運搬費］</t>
    <rPh sb="4" eb="7">
      <t>ウンパンヒ</t>
    </rPh>
    <phoneticPr fontId="6"/>
  </si>
  <si>
    <t>［宣伝費・印刷費］</t>
    <rPh sb="1" eb="4">
      <t>センデンヒ</t>
    </rPh>
    <rPh sb="5" eb="8">
      <t>インサツヒ</t>
    </rPh>
    <phoneticPr fontId="6"/>
  </si>
  <si>
    <t>［謝金・諸経費］</t>
    <phoneticPr fontId="6"/>
  </si>
  <si>
    <t>小計（A）</t>
    <rPh sb="0" eb="2">
      <t>ショウケイ</t>
    </rPh>
    <phoneticPr fontId="1"/>
  </si>
  <si>
    <t>助成対象経費計（D）
小計（A）－消費税等仕入控除税額計（C）</t>
    <phoneticPr fontId="6"/>
  </si>
  <si>
    <t>出演費・音楽費・文芸費</t>
    <rPh sb="4" eb="6">
      <t>オンガク</t>
    </rPh>
    <rPh sb="6" eb="7">
      <t>ヒ</t>
    </rPh>
    <rPh sb="8" eb="10">
      <t>ブンゲイ</t>
    </rPh>
    <rPh sb="10" eb="11">
      <t>ヒ</t>
    </rPh>
    <phoneticPr fontId="1"/>
  </si>
  <si>
    <t>舞台費・会場費</t>
    <phoneticPr fontId="6"/>
  </si>
  <si>
    <t>謝金・諸経費</t>
    <phoneticPr fontId="6"/>
  </si>
  <si>
    <t>小計（A）
小計（a）＋小計（b）</t>
    <rPh sb="0" eb="2">
      <t>ショウケイ</t>
    </rPh>
    <rPh sb="6" eb="8">
      <t>ショウケイ</t>
    </rPh>
    <rPh sb="12" eb="14">
      <t>ショウケイ</t>
    </rPh>
    <phoneticPr fontId="6"/>
  </si>
  <si>
    <t>公-1</t>
    <phoneticPr fontId="1"/>
  </si>
  <si>
    <t>人-1</t>
    <phoneticPr fontId="1"/>
  </si>
  <si>
    <t>普-1</t>
    <phoneticPr fontId="1"/>
  </si>
  <si>
    <t>←複数の団体名の記載が必要な場合は、</t>
    <rPh sb="1" eb="3">
      <t>フクスウ</t>
    </rPh>
    <rPh sb="4" eb="6">
      <t>ダンタイ</t>
    </rPh>
    <rPh sb="6" eb="7">
      <t>メイ</t>
    </rPh>
    <rPh sb="8" eb="10">
      <t>キサイ</t>
    </rPh>
    <rPh sb="11" eb="13">
      <t>ヒツヨウ</t>
    </rPh>
    <rPh sb="14" eb="16">
      <t>バアイ</t>
    </rPh>
    <phoneticPr fontId="6"/>
  </si>
  <si>
    <t>BF</t>
    <phoneticPr fontId="6"/>
  </si>
  <si>
    <t>本体</t>
    <rPh sb="0" eb="2">
      <t>ホンタイ</t>
    </rPh>
    <phoneticPr fontId="6"/>
  </si>
  <si>
    <t>合計</t>
    <rPh sb="0" eb="2">
      <t>ゴウケイ</t>
    </rPh>
    <phoneticPr fontId="6"/>
  </si>
  <si>
    <t>要望事業一覧の合計</t>
    <rPh sb="0" eb="2">
      <t>ヨウボウ</t>
    </rPh>
    <rPh sb="2" eb="4">
      <t>ジギョウ</t>
    </rPh>
    <rPh sb="4" eb="6">
      <t>イチラン</t>
    </rPh>
    <rPh sb="7" eb="9">
      <t>ゴウケイ</t>
    </rPh>
    <phoneticPr fontId="6"/>
  </si>
  <si>
    <t>総合支援の要望額</t>
    <rPh sb="0" eb="2">
      <t>ソウゴウ</t>
    </rPh>
    <rPh sb="2" eb="4">
      <t>シエン</t>
    </rPh>
    <rPh sb="5" eb="8">
      <t>ヨウボウガク</t>
    </rPh>
    <phoneticPr fontId="6"/>
  </si>
  <si>
    <t>地域の要望額</t>
    <rPh sb="0" eb="2">
      <t>チイキ</t>
    </rPh>
    <rPh sb="3" eb="6">
      <t>ヨウボウガク</t>
    </rPh>
    <phoneticPr fontId="6"/>
  </si>
  <si>
    <t>最低額可否</t>
    <rPh sb="0" eb="3">
      <t>サイテイガク</t>
    </rPh>
    <rPh sb="3" eb="5">
      <t>カヒ</t>
    </rPh>
    <phoneticPr fontId="6"/>
  </si>
  <si>
    <t>調整額</t>
    <rPh sb="0" eb="2">
      <t>チョウセイ</t>
    </rPh>
    <rPh sb="2" eb="3">
      <t>ガク</t>
    </rPh>
    <phoneticPr fontId="1"/>
  </si>
  <si>
    <r>
      <t xml:space="preserve">②　公演事業における評価指標 </t>
    </r>
    <r>
      <rPr>
        <b/>
        <sz val="11"/>
        <rFont val="ＭＳ Ｐゴシック"/>
        <family val="3"/>
        <charset val="128"/>
      </rPr>
      <t>〔必須データ〕</t>
    </r>
    <rPh sb="2" eb="4">
      <t>コウエン</t>
    </rPh>
    <rPh sb="4" eb="6">
      <t>ジギョウ</t>
    </rPh>
    <rPh sb="10" eb="12">
      <t>ヒョウカ</t>
    </rPh>
    <rPh sb="12" eb="14">
      <t>シヒョウ</t>
    </rPh>
    <phoneticPr fontId="1"/>
  </si>
  <si>
    <t>※8</t>
    <phoneticPr fontId="1"/>
  </si>
  <si>
    <t>ジェンダーバランスの対応状況を把握するために男女の人数の記載を求めています。</t>
    <rPh sb="10" eb="12">
      <t>タイオウ</t>
    </rPh>
    <rPh sb="12" eb="14">
      <t>ジョウキョウ</t>
    </rPh>
    <rPh sb="15" eb="17">
      <t>ハアク</t>
    </rPh>
    <rPh sb="22" eb="24">
      <t>ダンジョ</t>
    </rPh>
    <rPh sb="25" eb="27">
      <t>ニンズウ</t>
    </rPh>
    <rPh sb="28" eb="30">
      <t>キサイ</t>
    </rPh>
    <rPh sb="31" eb="32">
      <t>モト</t>
    </rPh>
    <phoneticPr fontId="1"/>
  </si>
  <si>
    <t>対応
検討中</t>
    <phoneticPr fontId="1"/>
  </si>
  <si>
    <t>※「いいえ」「対応検討中」にチェックとした項目について、問題意識や今後の取組予定があれば、記述してください。</t>
    <phoneticPr fontId="1"/>
  </si>
  <si>
    <t>併願時
選択</t>
    <rPh sb="0" eb="2">
      <t>ヘイガン</t>
    </rPh>
    <rPh sb="2" eb="3">
      <t>ジ</t>
    </rPh>
    <rPh sb="4" eb="6">
      <t>センタク</t>
    </rPh>
    <phoneticPr fontId="6"/>
  </si>
  <si>
    <t>併願時
選択分
要望額</t>
    <rPh sb="0" eb="3">
      <t>ヘイガンジ</t>
    </rPh>
    <rPh sb="4" eb="7">
      <t>センタクブン</t>
    </rPh>
    <rPh sb="8" eb="11">
      <t>ヨウボウガク</t>
    </rPh>
    <phoneticPr fontId="1"/>
  </si>
  <si>
    <t>併願時
選択</t>
    <rPh sb="0" eb="3">
      <t>ヘイガンジ</t>
    </rPh>
    <rPh sb="4" eb="6">
      <t>センタク</t>
    </rPh>
    <phoneticPr fontId="1"/>
  </si>
  <si>
    <t>(</t>
    <phoneticPr fontId="1"/>
  </si>
  <si>
    <t>)</t>
    <phoneticPr fontId="1"/>
  </si>
  <si>
    <t>予算額
(下段：選択分）</t>
    <rPh sb="0" eb="3">
      <t>ヨサンガク</t>
    </rPh>
    <rPh sb="5" eb="6">
      <t>シタ</t>
    </rPh>
    <rPh sb="6" eb="7">
      <t>ダン</t>
    </rPh>
    <rPh sb="8" eb="10">
      <t>センタク</t>
    </rPh>
    <rPh sb="10" eb="11">
      <t>ブン</t>
    </rPh>
    <phoneticPr fontId="6"/>
  </si>
  <si>
    <t>小計
(下段：選択分）</t>
    <rPh sb="0" eb="2">
      <t>ショウケイ</t>
    </rPh>
    <rPh sb="4" eb="5">
      <t>シタ</t>
    </rPh>
    <rPh sb="5" eb="6">
      <t>ダン</t>
    </rPh>
    <rPh sb="7" eb="9">
      <t>センタク</t>
    </rPh>
    <rPh sb="9" eb="10">
      <t>ブン</t>
    </rPh>
    <phoneticPr fontId="6"/>
  </si>
  <si>
    <t>要望額
（下段：選択分）</t>
    <rPh sb="0" eb="2">
      <t>ヨウボウ</t>
    </rPh>
    <rPh sb="2" eb="3">
      <t>ガク</t>
    </rPh>
    <rPh sb="5" eb="6">
      <t>シタ</t>
    </rPh>
    <rPh sb="6" eb="7">
      <t>ダン</t>
    </rPh>
    <rPh sb="8" eb="10">
      <t>センタク</t>
    </rPh>
    <rPh sb="10" eb="11">
      <t>ブン</t>
    </rPh>
    <phoneticPr fontId="6"/>
  </si>
  <si>
    <t>本体（選択分）</t>
    <rPh sb="0" eb="2">
      <t>ホンタイ</t>
    </rPh>
    <rPh sb="3" eb="5">
      <t>センタク</t>
    </rPh>
    <rPh sb="5" eb="6">
      <t>ブン</t>
    </rPh>
    <phoneticPr fontId="6"/>
  </si>
  <si>
    <t>BF（選択分）</t>
    <rPh sb="3" eb="6">
      <t>センタクブン</t>
    </rPh>
    <phoneticPr fontId="6"/>
  </si>
  <si>
    <t>地域単体の要望額</t>
    <rPh sb="0" eb="2">
      <t>チイキ</t>
    </rPh>
    <rPh sb="2" eb="4">
      <t>タンタイ</t>
    </rPh>
    <rPh sb="5" eb="8">
      <t>ヨウボウガク</t>
    </rPh>
    <phoneticPr fontId="6"/>
  </si>
  <si>
    <t>併願時の地域の要望額</t>
    <rPh sb="0" eb="2">
      <t>ヘイガン</t>
    </rPh>
    <rPh sb="2" eb="3">
      <t>ジ</t>
    </rPh>
    <rPh sb="4" eb="6">
      <t>チイキ</t>
    </rPh>
    <rPh sb="7" eb="10">
      <t>ヨウボウガク</t>
    </rPh>
    <phoneticPr fontId="6"/>
  </si>
  <si>
    <t>公-2</t>
    <phoneticPr fontId="1"/>
  </si>
  <si>
    <t>公-3</t>
    <phoneticPr fontId="1"/>
  </si>
  <si>
    <t>公-4</t>
    <phoneticPr fontId="1"/>
  </si>
  <si>
    <t>公-5</t>
    <phoneticPr fontId="1"/>
  </si>
  <si>
    <t>公-6</t>
    <phoneticPr fontId="1"/>
  </si>
  <si>
    <t>公-7</t>
    <phoneticPr fontId="1"/>
  </si>
  <si>
    <t>公-8</t>
    <phoneticPr fontId="1"/>
  </si>
  <si>
    <t>公-9</t>
    <phoneticPr fontId="1"/>
  </si>
  <si>
    <t>公-10</t>
    <phoneticPr fontId="1"/>
  </si>
  <si>
    <t>公-11</t>
    <phoneticPr fontId="1"/>
  </si>
  <si>
    <t>公-12</t>
    <phoneticPr fontId="1"/>
  </si>
  <si>
    <t>公-13</t>
    <phoneticPr fontId="1"/>
  </si>
  <si>
    <t>公-14</t>
    <phoneticPr fontId="1"/>
  </si>
  <si>
    <t>公-15</t>
    <phoneticPr fontId="1"/>
  </si>
  <si>
    <t>公-16</t>
    <phoneticPr fontId="1"/>
  </si>
  <si>
    <t>公-17</t>
    <phoneticPr fontId="1"/>
  </si>
  <si>
    <t>公-18</t>
    <phoneticPr fontId="1"/>
  </si>
  <si>
    <t>公-19</t>
    <phoneticPr fontId="1"/>
  </si>
  <si>
    <t>公-20</t>
    <phoneticPr fontId="1"/>
  </si>
  <si>
    <t>人-2</t>
    <phoneticPr fontId="1"/>
  </si>
  <si>
    <t>人-3</t>
    <phoneticPr fontId="1"/>
  </si>
  <si>
    <t>人-4</t>
    <phoneticPr fontId="1"/>
  </si>
  <si>
    <t>人-5</t>
    <phoneticPr fontId="1"/>
  </si>
  <si>
    <t>人-6</t>
    <phoneticPr fontId="1"/>
  </si>
  <si>
    <t>人-7</t>
    <phoneticPr fontId="1"/>
  </si>
  <si>
    <t>人-8</t>
    <phoneticPr fontId="1"/>
  </si>
  <si>
    <t>人-9</t>
    <phoneticPr fontId="1"/>
  </si>
  <si>
    <t>人-10</t>
    <phoneticPr fontId="1"/>
  </si>
  <si>
    <t>人-11</t>
    <phoneticPr fontId="1"/>
  </si>
  <si>
    <t>人-12</t>
    <phoneticPr fontId="1"/>
  </si>
  <si>
    <t>人-13</t>
    <phoneticPr fontId="1"/>
  </si>
  <si>
    <t>人-14</t>
    <phoneticPr fontId="1"/>
  </si>
  <si>
    <t>人-15</t>
    <phoneticPr fontId="1"/>
  </si>
  <si>
    <t>人-16</t>
    <phoneticPr fontId="1"/>
  </si>
  <si>
    <t>人-17</t>
    <phoneticPr fontId="1"/>
  </si>
  <si>
    <t>人-18</t>
    <phoneticPr fontId="1"/>
  </si>
  <si>
    <t>人-19</t>
    <phoneticPr fontId="1"/>
  </si>
  <si>
    <t>人-20</t>
    <phoneticPr fontId="1"/>
  </si>
  <si>
    <t>普-2</t>
    <phoneticPr fontId="1"/>
  </si>
  <si>
    <t>普-3</t>
    <phoneticPr fontId="1"/>
  </si>
  <si>
    <t>普-4</t>
    <phoneticPr fontId="1"/>
  </si>
  <si>
    <t>普-5</t>
    <phoneticPr fontId="1"/>
  </si>
  <si>
    <t>普-6</t>
    <phoneticPr fontId="1"/>
  </si>
  <si>
    <t>普-7</t>
    <phoneticPr fontId="1"/>
  </si>
  <si>
    <t>普-8</t>
    <phoneticPr fontId="1"/>
  </si>
  <si>
    <t>普-9</t>
    <phoneticPr fontId="1"/>
  </si>
  <si>
    <t>普-10</t>
    <phoneticPr fontId="1"/>
  </si>
  <si>
    <t>普-11</t>
    <phoneticPr fontId="1"/>
  </si>
  <si>
    <t>普-12</t>
    <phoneticPr fontId="1"/>
  </si>
  <si>
    <t>普-13</t>
    <phoneticPr fontId="1"/>
  </si>
  <si>
    <t>普-14</t>
    <phoneticPr fontId="1"/>
  </si>
  <si>
    <t>普-15</t>
    <phoneticPr fontId="1"/>
  </si>
  <si>
    <t>普-16</t>
    <phoneticPr fontId="1"/>
  </si>
  <si>
    <t>普-17</t>
    <phoneticPr fontId="1"/>
  </si>
  <si>
    <t>普-18</t>
    <phoneticPr fontId="1"/>
  </si>
  <si>
    <t>普-19</t>
    <phoneticPr fontId="1"/>
  </si>
  <si>
    <t>普-20</t>
    <phoneticPr fontId="1"/>
  </si>
  <si>
    <t>　</t>
  </si>
  <si>
    <t>←左の青色箇所のプルダウンメニューから、</t>
    <rPh sb="1" eb="2">
      <t>ヒダリ</t>
    </rPh>
    <rPh sb="3" eb="5">
      <t>アオイロ</t>
    </rPh>
    <rPh sb="5" eb="7">
      <t>カショ</t>
    </rPh>
    <phoneticPr fontId="1"/>
  </si>
  <si>
    <t>　対象となる事業番号を選択し、内訳・金額を記入してください。</t>
    <rPh sb="1" eb="3">
      <t>タイショウ</t>
    </rPh>
    <rPh sb="6" eb="10">
      <t>ジギョウバンゴウ</t>
    </rPh>
    <rPh sb="11" eb="13">
      <t>センタク</t>
    </rPh>
    <rPh sb="15" eb="17">
      <t>ウチワケ</t>
    </rPh>
    <rPh sb="18" eb="20">
      <t>キンガク</t>
    </rPh>
    <rPh sb="21" eb="23">
      <t>キニュウ</t>
    </rPh>
    <phoneticPr fontId="1"/>
  </si>
  <si>
    <r>
      <rPr>
        <b/>
        <sz val="10"/>
        <rFont val="ＭＳ Ｐゴシック"/>
        <family val="3"/>
        <charset val="128"/>
      </rPr>
      <t>【収支予算積算内訳（公演事業）　バリアフリー・多言語対応】　</t>
    </r>
    <r>
      <rPr>
        <sz val="10"/>
        <rFont val="ＭＳ Ｐゴシック"/>
        <family val="3"/>
        <charset val="128"/>
      </rPr>
      <t>※A４サイズ２枚以内に収めてください。</t>
    </r>
    <rPh sb="1" eb="3">
      <t>シュウシ</t>
    </rPh>
    <rPh sb="3" eb="5">
      <t>ヨサン</t>
    </rPh>
    <rPh sb="5" eb="7">
      <t>セキサン</t>
    </rPh>
    <rPh sb="7" eb="9">
      <t>ウチワケ</t>
    </rPh>
    <rPh sb="10" eb="12">
      <t>コウエン</t>
    </rPh>
    <rPh sb="12" eb="14">
      <t>ジギョウ</t>
    </rPh>
    <rPh sb="23" eb="26">
      <t>タゲンゴ</t>
    </rPh>
    <rPh sb="26" eb="28">
      <t>タイオウ</t>
    </rPh>
    <phoneticPr fontId="6"/>
  </si>
  <si>
    <r>
      <rPr>
        <b/>
        <sz val="10"/>
        <rFont val="ＭＳ Ｐゴシック"/>
        <family val="3"/>
        <charset val="128"/>
      </rPr>
      <t>【収支予算積算内訳（人材養成事業）　バリアフリー・多言語対応】　</t>
    </r>
    <r>
      <rPr>
        <sz val="10"/>
        <rFont val="ＭＳ Ｐゴシック"/>
        <family val="3"/>
        <charset val="128"/>
      </rPr>
      <t>※A４サイズ２枚以内に収めてください。</t>
    </r>
    <rPh sb="1" eb="3">
      <t>シュウシ</t>
    </rPh>
    <rPh sb="3" eb="5">
      <t>ヨサン</t>
    </rPh>
    <rPh sb="5" eb="7">
      <t>セキサン</t>
    </rPh>
    <rPh sb="7" eb="9">
      <t>ウチワケ</t>
    </rPh>
    <rPh sb="10" eb="12">
      <t>ジンザイ</t>
    </rPh>
    <rPh sb="12" eb="14">
      <t>ヨウセイ</t>
    </rPh>
    <rPh sb="14" eb="16">
      <t>ジギョウ</t>
    </rPh>
    <rPh sb="25" eb="28">
      <t>タゲンゴ</t>
    </rPh>
    <rPh sb="28" eb="30">
      <t>タイオウ</t>
    </rPh>
    <phoneticPr fontId="6"/>
  </si>
  <si>
    <r>
      <rPr>
        <b/>
        <sz val="10"/>
        <rFont val="ＭＳ Ｐゴシック"/>
        <family val="3"/>
        <charset val="128"/>
      </rPr>
      <t>【収支予算積算内訳（普及啓発事業）　バリアフリー・多言語対応】　</t>
    </r>
    <r>
      <rPr>
        <sz val="10"/>
        <rFont val="ＭＳ Ｐゴシック"/>
        <family val="3"/>
        <charset val="128"/>
      </rPr>
      <t>※A４サイズ２枚以内に収めてください。</t>
    </r>
    <rPh sb="1" eb="3">
      <t>シュウシ</t>
    </rPh>
    <rPh sb="3" eb="5">
      <t>ヨサン</t>
    </rPh>
    <rPh sb="5" eb="7">
      <t>セキサン</t>
    </rPh>
    <rPh sb="7" eb="9">
      <t>ウチワケ</t>
    </rPh>
    <rPh sb="14" eb="16">
      <t>ジギョウ</t>
    </rPh>
    <rPh sb="25" eb="28">
      <t>タゲンゴ</t>
    </rPh>
    <rPh sb="28" eb="30">
      <t>タイオウ</t>
    </rPh>
    <phoneticPr fontId="6"/>
  </si>
  <si>
    <t/>
  </si>
  <si>
    <t>※　ミッションは、自治体が定める設置目的や運営方針、または、劇場・音楽堂等を運営する管理運営団体の使命・目標等に即しつつ、劇場・音楽堂等の存在意義の観点*から、当該劇場の果たすべき社会的役割について簡潔に説明してください。　　
＊　「劇場，音楽堂等の事業の活性化のための取組に関する指針（平成25年文部科学省告示第60号）」の前文をご参照ください。</t>
    <phoneticPr fontId="1"/>
  </si>
  <si>
    <t>（３）　令和６年度事業の評価指標</t>
    <rPh sb="4" eb="6">
      <t>レイワ</t>
    </rPh>
    <rPh sb="7" eb="9">
      <t>ネンド</t>
    </rPh>
    <rPh sb="9" eb="11">
      <t>ジギョウ</t>
    </rPh>
    <rPh sb="12" eb="14">
      <t>ヒョウカ</t>
    </rPh>
    <rPh sb="14" eb="16">
      <t>シヒョウ</t>
    </rPh>
    <phoneticPr fontId="6"/>
  </si>
  <si>
    <t>※　事業数に合わせて不要な行を「非表示」にし、全体を1ページに収めてください。
　　 事業数が多く1ページに収めるのが困難な場合は、2ページに収めてください。</t>
    <rPh sb="2" eb="4">
      <t>ジギョウ</t>
    </rPh>
    <rPh sb="4" eb="5">
      <t>カズ</t>
    </rPh>
    <rPh sb="6" eb="7">
      <t>ア</t>
    </rPh>
    <rPh sb="10" eb="12">
      <t>フヨウ</t>
    </rPh>
    <rPh sb="13" eb="14">
      <t>ギョウ</t>
    </rPh>
    <rPh sb="16" eb="19">
      <t>ヒヒョウジ</t>
    </rPh>
    <rPh sb="23" eb="25">
      <t>ゼンタイ</t>
    </rPh>
    <rPh sb="31" eb="32">
      <t>オサ</t>
    </rPh>
    <rPh sb="43" eb="45">
      <t>ジギョウ</t>
    </rPh>
    <rPh sb="45" eb="46">
      <t>カズ</t>
    </rPh>
    <rPh sb="47" eb="48">
      <t>オオ</t>
    </rPh>
    <rPh sb="54" eb="55">
      <t>オサ</t>
    </rPh>
    <rPh sb="59" eb="61">
      <t>コンナン</t>
    </rPh>
    <rPh sb="62" eb="64">
      <t>バアイ</t>
    </rPh>
    <rPh sb="71" eb="72">
      <t>オサ</t>
    </rPh>
    <phoneticPr fontId="6"/>
  </si>
  <si>
    <t>←総合支援と地域の中核を併願する団体は、</t>
    <rPh sb="1" eb="3">
      <t>ソウゴウ</t>
    </rPh>
    <rPh sb="3" eb="5">
      <t>シエン</t>
    </rPh>
    <rPh sb="6" eb="8">
      <t>チイキ</t>
    </rPh>
    <rPh sb="9" eb="11">
      <t>チュウカク</t>
    </rPh>
    <rPh sb="12" eb="14">
      <t>ヘイガン</t>
    </rPh>
    <rPh sb="16" eb="18">
      <t>ダンタイ</t>
    </rPh>
    <phoneticPr fontId="1"/>
  </si>
  <si>
    <t>　地域の中核になった場合に助成対象としたい活動を選択してください。</t>
    <phoneticPr fontId="1"/>
  </si>
  <si>
    <t>※　ビジョン実現に向けた応募事業全体の計画について、審査基準  ①創造性・企画性、②国際性（「地域の中核」については任意）、③地域文化拠点機能、④多様性とアクセシビリティ、⑤実現性を踏まえて、簡潔に記述してください。
※　応募事業以外にビジョン実現に向けて不可欠な事業がある場合は、審査の参考にしますので、同様に各審査基準を踏まえて記述してください。
※　応募事業には、個表の事業番号を付してください。例：「●●事業（公－１）」</t>
    <rPh sb="12" eb="14">
      <t>オウボ</t>
    </rPh>
    <rPh sb="111" eb="113">
      <t>オウボ</t>
    </rPh>
    <rPh sb="178" eb="180">
      <t>オウボ</t>
    </rPh>
    <phoneticPr fontId="1"/>
  </si>
  <si>
    <t>※　ビジョン実現に向けた５年間の事業計画（特に令和７年度～１０年度について）の概要を、審査基準 ①創造性・企画性、②国際性、③地域文化拠点機能、④多様性とアクセシビリティ、⑤実現性を踏まえて、簡潔に記述してください。
※　応募予定に関わらず、ビジョン実現に向けて不可欠な事業について、各審査基準を踏まえて記述してください。</t>
    <rPh sb="6" eb="8">
      <t>ジツゲン</t>
    </rPh>
    <rPh sb="9" eb="10">
      <t>ム</t>
    </rPh>
    <rPh sb="13" eb="15">
      <t>ネンカン</t>
    </rPh>
    <rPh sb="39" eb="41">
      <t>ガイヨウ</t>
    </rPh>
    <rPh sb="69" eb="71">
      <t>キノウ</t>
    </rPh>
    <rPh sb="91" eb="92">
      <t>フ</t>
    </rPh>
    <rPh sb="96" eb="98">
      <t>カンケツ</t>
    </rPh>
    <rPh sb="111" eb="113">
      <t>オウボ</t>
    </rPh>
    <rPh sb="113" eb="115">
      <t>ヨテイ</t>
    </rPh>
    <rPh sb="116" eb="117">
      <t>カカ</t>
    </rPh>
    <phoneticPr fontId="1"/>
  </si>
  <si>
    <r>
      <t>（２）　　５年間の事業計画（概要）　</t>
    </r>
    <r>
      <rPr>
        <sz val="10"/>
        <color rgb="FFFF0000"/>
        <rFont val="ＭＳ Ｐゴシック"/>
        <family val="3"/>
        <charset val="128"/>
      </rPr>
      <t>※「総合支援事業」へ応募する団体のみ</t>
    </r>
    <rPh sb="6" eb="8">
      <t>ネンカン</t>
    </rPh>
    <rPh sb="9" eb="11">
      <t>ジギョウ</t>
    </rPh>
    <rPh sb="11" eb="13">
      <t>ケイカク</t>
    </rPh>
    <rPh sb="14" eb="16">
      <t>ガイヨウ</t>
    </rPh>
    <rPh sb="20" eb="22">
      <t>ソウゴウ</t>
    </rPh>
    <rPh sb="22" eb="24">
      <t>シエン</t>
    </rPh>
    <rPh sb="24" eb="26">
      <t>ジギョウ</t>
    </rPh>
    <rPh sb="28" eb="30">
      <t>オウボ</t>
    </rPh>
    <rPh sb="32" eb="34">
      <t>ダンタイ</t>
    </rPh>
    <phoneticPr fontId="6"/>
  </si>
  <si>
    <t>※　審査項目「①創造性・企画性」に関する評価指標を、応募する各公演事業ごとに設定してください。
※　原則として、観客・聴衆満足度等、受益者による評価の把握は必須とします。また、各公演事業に相応しいその他の評価指標（根拠データや実績等で測定可能なもの。必要に応じて、数値以外の定性的評価も可）を選定してください。
※　現時点で数値目標の設定が可能であれば、目標値も記入してください。
※　独自データについては、採択決定後、助成金交付申請書提出時に提出を求めます。</t>
    <rPh sb="26" eb="28">
      <t>オウボ</t>
    </rPh>
    <rPh sb="30" eb="31">
      <t>カク</t>
    </rPh>
    <rPh sb="33" eb="35">
      <t>ジギョウ</t>
    </rPh>
    <rPh sb="91" eb="93">
      <t>ジギョウ</t>
    </rPh>
    <phoneticPr fontId="1"/>
  </si>
  <si>
    <t>□</t>
  </si>
  <si>
    <t>以下の設問に対し、当該劇場・音楽堂等の管理運営団体における状況について、「はい」「いいえ」「対応検討中」のいずれかにチェック☑をつけてください。（プルダウンメニューから選択してください。）</t>
    <rPh sb="0" eb="2">
      <t>イカ</t>
    </rPh>
    <rPh sb="3" eb="5">
      <t>セツモン</t>
    </rPh>
    <rPh sb="6" eb="7">
      <t>タイ</t>
    </rPh>
    <rPh sb="9" eb="11">
      <t>トウガイ</t>
    </rPh>
    <rPh sb="11" eb="13">
      <t>ゲキジョウ</t>
    </rPh>
    <rPh sb="14" eb="18">
      <t>オンガクドウトウ</t>
    </rPh>
    <rPh sb="19" eb="21">
      <t>カンリ</t>
    </rPh>
    <rPh sb="21" eb="23">
      <t>ウンエイ</t>
    </rPh>
    <rPh sb="23" eb="25">
      <t>ダンタイ</t>
    </rPh>
    <rPh sb="29" eb="31">
      <t>ジョウキョウ</t>
    </rPh>
    <rPh sb="46" eb="48">
      <t>タイオウ</t>
    </rPh>
    <rPh sb="48" eb="50">
      <t>ケントウ</t>
    </rPh>
    <rPh sb="50" eb="51">
      <t>チュウ</t>
    </rPh>
    <rPh sb="84" eb="86">
      <t>センタク</t>
    </rPh>
    <phoneticPr fontId="1"/>
  </si>
  <si>
    <t>□常勤（任期なし）</t>
  </si>
  <si>
    <t>□非常勤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</si>
</sst>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 "/>
    <numFmt numFmtId="178" formatCode="#,##0_ ;[Red]\-#,##0\ "/>
    <numFmt numFmtId="179" formatCode="0.0%"/>
    <numFmt numFmtId="180" formatCode="#,##0_);\(#,##0\)"/>
    <numFmt numFmtId="181" formatCode="#,##0;&quot;△ &quot;#,##0"/>
    <numFmt numFmtId="182" formatCode="0_);[Red]\(0\)"/>
    <numFmt numFmtId="183" formatCode="0.0\P"/>
    <numFmt numFmtId="184" formatCode="#,##0.0_ "/>
  </numFmts>
  <fonts count="72">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明朝"/>
      <family val="1"/>
      <charset val="128"/>
    </font>
    <font>
      <sz val="11"/>
      <color rgb="FFFF0000"/>
      <name val="ＭＳ Ｐゴシック"/>
      <family val="3"/>
      <charset val="128"/>
    </font>
    <font>
      <sz val="9"/>
      <color indexed="81"/>
      <name val="MS P ゴシック"/>
      <family val="3"/>
      <charset val="128"/>
    </font>
    <font>
      <sz val="11"/>
      <color theme="1"/>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1"/>
      <color indexed="10"/>
      <name val="ＭＳ Ｐゴシック"/>
      <family val="3"/>
      <charset val="128"/>
    </font>
    <font>
      <sz val="9"/>
      <name val="ＭＳ Ｐゴシック"/>
      <family val="3"/>
      <charset val="128"/>
    </font>
    <font>
      <sz val="9"/>
      <color theme="1"/>
      <name val="ＭＳ Ｐゴシック"/>
      <family val="3"/>
      <charset val="128"/>
    </font>
    <font>
      <sz val="11"/>
      <color theme="0" tint="-0.499984740745262"/>
      <name val="ＭＳ Ｐゴシック"/>
      <family val="3"/>
      <charset val="128"/>
    </font>
    <font>
      <b/>
      <sz val="9"/>
      <color rgb="FFFF0000"/>
      <name val="ＭＳ Ｐゴシック"/>
      <family val="3"/>
      <charset val="128"/>
    </font>
    <font>
      <sz val="11"/>
      <color indexed="8"/>
      <name val="ＭＳ Ｐゴシック"/>
      <family val="3"/>
      <charset val="128"/>
    </font>
    <font>
      <sz val="14"/>
      <color theme="1"/>
      <name val="ＭＳ Ｐゴシック"/>
      <family val="3"/>
      <charset val="128"/>
    </font>
    <font>
      <sz val="14"/>
      <color indexed="10"/>
      <name val="ＭＳ Ｐゴシック"/>
      <family val="3"/>
      <charset val="128"/>
    </font>
    <font>
      <sz val="9"/>
      <color indexed="10"/>
      <name val="ＭＳ Ｐゴシック"/>
      <family val="3"/>
      <charset val="128"/>
    </font>
    <font>
      <sz val="9"/>
      <color indexed="8"/>
      <name val="ＭＳ Ｐゴシック"/>
      <family val="3"/>
      <charset val="128"/>
    </font>
    <font>
      <sz val="12"/>
      <name val="ＭＳ Ｐゴシック"/>
      <family val="3"/>
      <charset val="128"/>
    </font>
    <font>
      <sz val="8"/>
      <name val="ＭＳ Ｐゴシック"/>
      <family val="3"/>
      <charset val="128"/>
    </font>
    <font>
      <sz val="11"/>
      <color indexed="8"/>
      <name val="HG丸ｺﾞｼｯｸM-PRO"/>
      <family val="3"/>
      <charset val="128"/>
    </font>
    <font>
      <sz val="9"/>
      <color indexed="8"/>
      <name val="HG丸ｺﾞｼｯｸM-PRO"/>
      <family val="3"/>
      <charset val="128"/>
    </font>
    <font>
      <sz val="15"/>
      <name val="ＭＳ Ｐゴシック"/>
      <family val="3"/>
      <charset val="128"/>
    </font>
    <font>
      <sz val="14"/>
      <color theme="0"/>
      <name val="ＭＳ Ｐゴシック"/>
      <family val="3"/>
      <charset val="128"/>
    </font>
    <font>
      <b/>
      <sz val="18"/>
      <color theme="0" tint="-0.34998626667073579"/>
      <name val="ＭＳ Ｐゴシック"/>
      <family val="3"/>
      <charset val="128"/>
    </font>
    <font>
      <sz val="9"/>
      <color rgb="FFFF0000"/>
      <name val="ＭＳ Ｐゴシック"/>
      <family val="3"/>
      <charset val="128"/>
    </font>
    <font>
      <sz val="10.5"/>
      <name val="MS Gothic"/>
      <family val="3"/>
      <charset val="128"/>
    </font>
    <font>
      <b/>
      <sz val="12"/>
      <color theme="0"/>
      <name val="ＭＳ Ｐゴシック"/>
      <family val="3"/>
      <charset val="128"/>
    </font>
    <font>
      <sz val="12"/>
      <color theme="1"/>
      <name val="ＭＳ Ｐゴシック"/>
      <family val="3"/>
      <charset val="128"/>
    </font>
    <font>
      <sz val="10"/>
      <color theme="1"/>
      <name val="ＭＳ Ｐゴシック"/>
      <family val="3"/>
      <charset val="128"/>
    </font>
    <font>
      <u/>
      <sz val="10"/>
      <name val="ＭＳ Ｐゴシック"/>
      <family val="3"/>
      <charset val="128"/>
    </font>
    <font>
      <sz val="8"/>
      <color indexed="81"/>
      <name val="MS P ゴシック"/>
      <family val="3"/>
      <charset val="128"/>
    </font>
    <font>
      <b/>
      <sz val="10"/>
      <name val="ＭＳ Ｐゴシック"/>
      <family val="3"/>
      <charset val="128"/>
    </font>
    <font>
      <b/>
      <sz val="9"/>
      <color indexed="81"/>
      <name val="MS P ゴシック"/>
      <family val="3"/>
      <charset val="128"/>
    </font>
    <font>
      <sz val="9"/>
      <color theme="1"/>
      <name val="游ゴシック"/>
      <family val="2"/>
      <charset val="128"/>
      <scheme val="minor"/>
    </font>
    <font>
      <sz val="12"/>
      <color indexed="8"/>
      <name val="ＭＳ Ｐゴシック"/>
      <family val="3"/>
      <charset val="128"/>
    </font>
    <font>
      <b/>
      <sz val="14"/>
      <color indexed="8"/>
      <name val="ＭＳ Ｐゴシック"/>
      <family val="3"/>
      <charset val="128"/>
    </font>
    <font>
      <b/>
      <sz val="14"/>
      <name val="ＭＳ Ｐゴシック"/>
      <family val="3"/>
      <charset val="128"/>
    </font>
    <font>
      <sz val="10"/>
      <color rgb="FFFF0000"/>
      <name val="ＭＳ Ｐゴシック"/>
      <family val="3"/>
      <charset val="128"/>
    </font>
    <font>
      <sz val="12"/>
      <color rgb="FFFF0000"/>
      <name val="ＭＳ Ｐゴシック"/>
      <family val="3"/>
      <charset val="128"/>
    </font>
    <font>
      <sz val="14"/>
      <color indexed="9"/>
      <name val="ＭＳ Ｐゴシック"/>
      <family val="3"/>
      <charset val="128"/>
    </font>
    <font>
      <sz val="9"/>
      <color indexed="9"/>
      <name val="ＭＳ Ｐゴシック"/>
      <family val="3"/>
      <charset val="128"/>
    </font>
    <font>
      <u/>
      <sz val="9"/>
      <color rgb="FFFFFFFF"/>
      <name val="ＭＳ Ｐゴシック"/>
      <family val="3"/>
      <charset val="128"/>
    </font>
    <font>
      <u/>
      <sz val="9"/>
      <color indexed="8"/>
      <name val="ＭＳ Ｐゴシック"/>
      <family val="3"/>
      <charset val="128"/>
    </font>
    <font>
      <u/>
      <sz val="11"/>
      <color indexed="8"/>
      <name val="ＭＳ Ｐゴシック"/>
      <family val="3"/>
      <charset val="128"/>
    </font>
    <font>
      <sz val="10"/>
      <color indexed="8"/>
      <name val="ＭＳ Ｐゴシック"/>
      <family val="3"/>
      <charset val="128"/>
    </font>
    <font>
      <sz val="10"/>
      <color indexed="10"/>
      <name val="ＭＳ Ｐゴシック"/>
      <family val="3"/>
      <charset val="128"/>
    </font>
    <font>
      <b/>
      <sz val="14"/>
      <color theme="0"/>
      <name val="ＭＳ Ｐゴシック"/>
      <family val="3"/>
      <charset val="128"/>
    </font>
    <font>
      <b/>
      <sz val="9"/>
      <color theme="0"/>
      <name val="ＭＳ Ｐゴシック"/>
      <family val="3"/>
      <charset val="128"/>
    </font>
    <font>
      <sz val="20"/>
      <name val="ＭＳ Ｐゴシック"/>
      <family val="3"/>
      <charset val="128"/>
    </font>
    <font>
      <sz val="10"/>
      <color theme="1"/>
      <name val="游ゴシック"/>
      <family val="2"/>
      <charset val="128"/>
      <scheme val="minor"/>
    </font>
    <font>
      <b/>
      <sz val="10"/>
      <color rgb="FFFF0000"/>
      <name val="ＭＳ Ｐゴシック"/>
      <family val="3"/>
      <charset val="128"/>
    </font>
    <font>
      <sz val="10"/>
      <name val="游ゴシック"/>
      <family val="2"/>
      <charset val="128"/>
      <scheme val="minor"/>
    </font>
    <font>
      <b/>
      <sz val="10"/>
      <color theme="0"/>
      <name val="ＭＳ ゴシック"/>
      <family val="3"/>
      <charset val="128"/>
    </font>
    <font>
      <sz val="11"/>
      <name val="游ゴシック"/>
      <family val="2"/>
      <charset val="128"/>
      <scheme val="minor"/>
    </font>
    <font>
      <b/>
      <sz val="11"/>
      <color rgb="FF0070C0"/>
      <name val="ＭＳ Ｐゴシック"/>
      <family val="3"/>
      <charset val="128"/>
    </font>
    <font>
      <b/>
      <sz val="10"/>
      <color rgb="FF0070C0"/>
      <name val="ＭＳ Ｐゴシック"/>
      <family val="3"/>
      <charset val="128"/>
    </font>
    <font>
      <sz val="11"/>
      <color rgb="FF000000"/>
      <name val="ＭＳ Ｐゴシック"/>
      <family val="3"/>
      <charset val="128"/>
    </font>
    <font>
      <sz val="12"/>
      <color theme="0" tint="-0.34998626667073579"/>
      <name val="ＭＳ Ｐゴシック"/>
      <family val="3"/>
      <charset val="128"/>
    </font>
    <font>
      <sz val="9"/>
      <color theme="0" tint="-0.34998626667073579"/>
      <name val="ＭＳ Ｐゴシック"/>
      <family val="3"/>
      <charset val="128"/>
    </font>
    <font>
      <b/>
      <sz val="11"/>
      <name val="ＭＳ Ｐゴシック"/>
      <family val="3"/>
      <charset val="128"/>
    </font>
    <font>
      <b/>
      <sz val="10"/>
      <color rgb="FF0070C0"/>
      <name val="游ゴシック"/>
      <family val="3"/>
      <charset val="128"/>
      <scheme val="minor"/>
    </font>
    <font>
      <b/>
      <sz val="11"/>
      <color rgb="FF0070C0"/>
      <name val="游ゴシック"/>
      <family val="3"/>
      <charset val="128"/>
      <scheme val="minor"/>
    </font>
    <font>
      <b/>
      <sz val="9"/>
      <color rgb="FF0070C0"/>
      <name val="ＭＳ Ｐゴシック"/>
      <family val="3"/>
      <charset val="128"/>
    </font>
    <font>
      <sz val="9"/>
      <color theme="1"/>
      <name val="游ゴシック"/>
      <family val="3"/>
      <charset val="128"/>
      <scheme val="minor"/>
    </font>
    <font>
      <sz val="9"/>
      <name val="游ゴシック"/>
      <family val="2"/>
      <charset val="128"/>
      <scheme val="minor"/>
    </font>
  </fonts>
  <fills count="18">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0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bottom style="dotted">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top/>
      <bottom style="dotted">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style="hair">
        <color indexed="64"/>
      </top>
      <bottom/>
      <diagonal/>
    </border>
    <border>
      <left/>
      <right/>
      <top style="medium">
        <color indexed="64"/>
      </top>
      <bottom style="dotted">
        <color indexed="64"/>
      </bottom>
      <diagonal/>
    </border>
    <border>
      <left style="hair">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hair">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double">
        <color indexed="64"/>
      </top>
      <bottom style="thin">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uble">
        <color indexed="64"/>
      </top>
      <bottom/>
      <diagonal/>
    </border>
    <border>
      <left/>
      <right style="dotted">
        <color indexed="64"/>
      </right>
      <top/>
      <bottom/>
      <diagonal/>
    </border>
    <border>
      <left/>
      <right style="dotted">
        <color indexed="64"/>
      </right>
      <top style="hair">
        <color indexed="64"/>
      </top>
      <bottom style="hair">
        <color indexed="64"/>
      </bottom>
      <diagonal/>
    </border>
    <border>
      <left style="dotted">
        <color indexed="64"/>
      </left>
      <right/>
      <top/>
      <bottom style="hair">
        <color indexed="64"/>
      </bottom>
      <diagonal/>
    </border>
    <border>
      <left style="thin">
        <color indexed="64"/>
      </left>
      <right style="dotted">
        <color indexed="64"/>
      </right>
      <top/>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style="dotted">
        <color indexed="64"/>
      </left>
      <right/>
      <top style="thin">
        <color indexed="64"/>
      </top>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medium">
        <color indexed="64"/>
      </right>
      <top/>
      <bottom/>
      <diagonal/>
    </border>
    <border>
      <left style="thin">
        <color indexed="64"/>
      </left>
      <right style="medium">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right style="medium">
        <color indexed="64"/>
      </right>
      <top style="medium">
        <color auto="1"/>
      </top>
      <bottom style="thin">
        <color auto="1"/>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diagonal/>
    </border>
    <border>
      <left style="hair">
        <color indexed="64"/>
      </left>
      <right/>
      <top/>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dotted">
        <color indexed="64"/>
      </bottom>
      <diagonal/>
    </border>
  </borders>
  <cellStyleXfs count="17">
    <xf numFmtId="0" fontId="0" fillId="0" borderId="0">
      <alignment vertical="center"/>
    </xf>
    <xf numFmtId="0" fontId="4" fillId="0" borderId="0"/>
    <xf numFmtId="0" fontId="3" fillId="0" borderId="0">
      <alignment vertical="center"/>
    </xf>
    <xf numFmtId="0" fontId="2" fillId="0" borderId="0">
      <alignment vertical="center"/>
    </xf>
    <xf numFmtId="0" fontId="10"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38" fontId="4" fillId="0" borderId="0" applyFont="0" applyFill="0" applyBorder="0" applyAlignment="0" applyProtection="0"/>
    <xf numFmtId="0" fontId="3" fillId="0" borderId="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0" fontId="32" fillId="0" borderId="0"/>
    <xf numFmtId="0" fontId="4" fillId="0" borderId="0"/>
  </cellStyleXfs>
  <cellXfs count="1715">
    <xf numFmtId="0" fontId="0" fillId="0" borderId="0" xfId="0">
      <alignment vertical="center"/>
    </xf>
    <xf numFmtId="0" fontId="5" fillId="0" borderId="0" xfId="1" applyFont="1" applyAlignment="1">
      <alignment horizontal="left" vertical="center"/>
    </xf>
    <xf numFmtId="0" fontId="4" fillId="0" borderId="0" xfId="1"/>
    <xf numFmtId="0" fontId="4" fillId="0" borderId="0" xfId="1" applyAlignment="1">
      <alignment horizontal="center"/>
    </xf>
    <xf numFmtId="0" fontId="4" fillId="2" borderId="1" xfId="1" applyFill="1" applyBorder="1" applyAlignment="1">
      <alignment horizontal="left" vertical="center"/>
    </xf>
    <xf numFmtId="0" fontId="4" fillId="0" borderId="1" xfId="1" applyBorder="1" applyAlignment="1" applyProtection="1">
      <alignment horizontal="left" vertical="center"/>
      <protection locked="0"/>
    </xf>
    <xf numFmtId="0" fontId="4" fillId="3" borderId="1" xfId="1" applyFill="1" applyBorder="1" applyAlignment="1" applyProtection="1">
      <alignment horizontal="left" vertical="center"/>
      <protection locked="0"/>
    </xf>
    <xf numFmtId="0" fontId="4" fillId="4" borderId="1" xfId="1" applyFill="1" applyBorder="1" applyAlignment="1">
      <alignment horizontal="left" vertical="center"/>
    </xf>
    <xf numFmtId="0" fontId="4" fillId="5" borderId="1" xfId="1" applyFill="1" applyBorder="1" applyAlignment="1">
      <alignment horizontal="left" vertical="center"/>
    </xf>
    <xf numFmtId="0" fontId="4" fillId="6" borderId="4" xfId="2" applyFont="1" applyFill="1" applyBorder="1" applyAlignment="1">
      <alignment vertical="center" wrapText="1"/>
    </xf>
    <xf numFmtId="0" fontId="4" fillId="0" borderId="1" xfId="3" applyFont="1" applyBorder="1" applyProtection="1">
      <alignment vertical="center"/>
      <protection locked="0"/>
    </xf>
    <xf numFmtId="0" fontId="7" fillId="0" borderId="0" xfId="2" applyFont="1" applyAlignment="1">
      <alignment vertical="center" wrapText="1"/>
    </xf>
    <xf numFmtId="0" fontId="8" fillId="0" borderId="0" xfId="3" applyFont="1">
      <alignment vertical="center"/>
    </xf>
    <xf numFmtId="0" fontId="4" fillId="7" borderId="1" xfId="2" applyFont="1" applyFill="1" applyBorder="1" applyAlignment="1">
      <alignment vertical="center" wrapText="1"/>
    </xf>
    <xf numFmtId="0" fontId="4" fillId="7" borderId="1" xfId="2" applyFont="1" applyFill="1" applyBorder="1" applyAlignment="1">
      <alignment horizontal="right" vertical="center" wrapText="1"/>
    </xf>
    <xf numFmtId="0" fontId="8" fillId="0" borderId="0" xfId="1" applyFont="1" applyAlignment="1">
      <alignment vertical="center"/>
    </xf>
    <xf numFmtId="0" fontId="13" fillId="0" borderId="0" xfId="4" applyFont="1" applyAlignment="1">
      <alignment vertical="top" wrapText="1"/>
    </xf>
    <xf numFmtId="0" fontId="13" fillId="0" borderId="0" xfId="4" applyFont="1" applyAlignment="1">
      <alignment vertical="center" wrapText="1"/>
    </xf>
    <xf numFmtId="0" fontId="14" fillId="0" borderId="0" xfId="4" applyFont="1">
      <alignment vertical="center"/>
    </xf>
    <xf numFmtId="0" fontId="10" fillId="0" borderId="0" xfId="4">
      <alignment vertical="center"/>
    </xf>
    <xf numFmtId="0" fontId="15" fillId="0" borderId="0" xfId="4" applyFont="1" applyAlignment="1">
      <alignment vertical="center" wrapText="1"/>
    </xf>
    <xf numFmtId="0" fontId="15" fillId="0" borderId="0" xfId="4" applyFont="1" applyAlignment="1">
      <alignment horizontal="center" vertical="top" wrapText="1"/>
    </xf>
    <xf numFmtId="0" fontId="15" fillId="0" borderId="0" xfId="4" applyFont="1">
      <alignment vertical="center"/>
    </xf>
    <xf numFmtId="49" fontId="15" fillId="0" borderId="0" xfId="5" applyNumberFormat="1" applyFont="1" applyAlignment="1" applyProtection="1">
      <alignment horizontal="center" vertical="center" wrapText="1"/>
      <protection locked="0"/>
    </xf>
    <xf numFmtId="0" fontId="15" fillId="0" borderId="0" xfId="5" applyFont="1">
      <alignment vertical="center"/>
    </xf>
    <xf numFmtId="0" fontId="16" fillId="0" borderId="0" xfId="4" applyFont="1">
      <alignment vertical="center"/>
    </xf>
    <xf numFmtId="0" fontId="15" fillId="0" borderId="0" xfId="4" applyFont="1" applyAlignment="1">
      <alignment horizontal="left" vertical="center" wrapText="1"/>
    </xf>
    <xf numFmtId="0" fontId="15" fillId="0" borderId="0" xfId="4" applyFont="1" applyAlignment="1">
      <alignment horizontal="center" vertical="center"/>
    </xf>
    <xf numFmtId="0" fontId="14" fillId="0" borderId="0" xfId="5" applyFont="1">
      <alignment vertical="center"/>
    </xf>
    <xf numFmtId="0" fontId="4" fillId="0" borderId="0" xfId="5">
      <alignment vertical="center"/>
    </xf>
    <xf numFmtId="0" fontId="17" fillId="0" borderId="0" xfId="5" applyFont="1">
      <alignment vertical="center"/>
    </xf>
    <xf numFmtId="0" fontId="15" fillId="0" borderId="0" xfId="4" applyFont="1" applyAlignment="1">
      <alignment horizontal="right" vertical="center"/>
    </xf>
    <xf numFmtId="0" fontId="18" fillId="0" borderId="0" xfId="5" applyFont="1">
      <alignment vertical="center"/>
    </xf>
    <xf numFmtId="38" fontId="15" fillId="0" borderId="0" xfId="8" applyFont="1" applyBorder="1" applyAlignment="1">
      <alignment horizontal="left" vertical="center" wrapText="1"/>
    </xf>
    <xf numFmtId="38" fontId="15" fillId="0" borderId="0" xfId="8" applyFont="1" applyBorder="1">
      <alignment vertical="center"/>
    </xf>
    <xf numFmtId="0" fontId="4" fillId="0" borderId="0" xfId="4" applyFont="1">
      <alignment vertical="center"/>
    </xf>
    <xf numFmtId="0" fontId="20" fillId="0" borderId="0" xfId="0" applyFont="1">
      <alignment vertical="center"/>
    </xf>
    <xf numFmtId="0" fontId="21" fillId="0" borderId="0" xfId="0" applyFont="1">
      <alignment vertical="center"/>
    </xf>
    <xf numFmtId="0" fontId="14" fillId="0" borderId="0" xfId="0" applyFont="1">
      <alignment vertical="center"/>
    </xf>
    <xf numFmtId="0" fontId="15" fillId="0" borderId="3" xfId="0" applyFont="1" applyBorder="1" applyAlignment="1">
      <alignment vertical="center" wrapText="1"/>
    </xf>
    <xf numFmtId="0" fontId="16" fillId="0" borderId="0" xfId="0" applyFont="1">
      <alignment vertical="center"/>
    </xf>
    <xf numFmtId="0" fontId="22" fillId="0" borderId="0" xfId="0" applyFont="1">
      <alignment vertical="center"/>
    </xf>
    <xf numFmtId="0" fontId="23" fillId="0" borderId="0" xfId="0" applyFont="1">
      <alignment vertical="center"/>
    </xf>
    <xf numFmtId="0" fontId="15" fillId="0" borderId="0" xfId="0" applyFont="1" applyAlignment="1">
      <alignment horizontal="left" vertical="center"/>
    </xf>
    <xf numFmtId="0" fontId="23" fillId="0" borderId="0" xfId="0" applyFont="1" applyAlignment="1">
      <alignment horizontal="left" vertical="center"/>
    </xf>
    <xf numFmtId="0" fontId="4" fillId="0" borderId="0" xfId="0" applyFont="1">
      <alignment vertical="center"/>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4" fillId="0" borderId="3" xfId="0" applyFont="1" applyBorder="1">
      <alignment vertical="center"/>
    </xf>
    <xf numFmtId="0" fontId="4" fillId="0" borderId="21" xfId="0" applyFont="1" applyBorder="1">
      <alignment vertical="center"/>
    </xf>
    <xf numFmtId="0" fontId="12" fillId="8" borderId="7" xfId="0" applyFont="1" applyFill="1" applyBorder="1">
      <alignment vertical="center"/>
    </xf>
    <xf numFmtId="0" fontId="19" fillId="9" borderId="7" xfId="0" applyFont="1" applyFill="1" applyBorder="1">
      <alignment vertical="center"/>
    </xf>
    <xf numFmtId="0" fontId="12" fillId="3" borderId="10" xfId="0" applyFont="1" applyFill="1" applyBorder="1">
      <alignment vertical="center"/>
    </xf>
    <xf numFmtId="0" fontId="19" fillId="0" borderId="0" xfId="0" applyFont="1" applyAlignment="1">
      <alignment vertical="top"/>
    </xf>
    <xf numFmtId="0" fontId="26" fillId="0" borderId="0" xfId="0" applyFont="1" applyAlignment="1">
      <alignment vertical="top"/>
    </xf>
    <xf numFmtId="0" fontId="27" fillId="0" borderId="0" xfId="0" applyFont="1">
      <alignment vertical="center"/>
    </xf>
    <xf numFmtId="0" fontId="16" fillId="0" borderId="0" xfId="0" applyFont="1" applyAlignment="1">
      <alignment horizontal="left" vertical="center"/>
    </xf>
    <xf numFmtId="0" fontId="15" fillId="0" borderId="21" xfId="0"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15" fillId="0" borderId="21" xfId="0" applyFont="1" applyBorder="1" applyAlignment="1">
      <alignment horizontal="left" vertical="center" wrapText="1"/>
    </xf>
    <xf numFmtId="0" fontId="15" fillId="0" borderId="5" xfId="0" applyFont="1" applyBorder="1" applyAlignment="1">
      <alignment horizontal="left" vertical="center"/>
    </xf>
    <xf numFmtId="0" fontId="15" fillId="0" borderId="12" xfId="0" applyFont="1" applyBorder="1" applyAlignment="1">
      <alignment horizontal="left" vertical="center"/>
    </xf>
    <xf numFmtId="0" fontId="28" fillId="8" borderId="4" xfId="0" applyFont="1" applyFill="1" applyBorder="1">
      <alignment vertical="center"/>
    </xf>
    <xf numFmtId="0" fontId="12" fillId="8" borderId="8" xfId="0" applyFont="1" applyFill="1" applyBorder="1">
      <alignment vertical="center"/>
    </xf>
    <xf numFmtId="0" fontId="29" fillId="0" borderId="0" xfId="0" applyFont="1">
      <alignment vertical="center"/>
    </xf>
    <xf numFmtId="0" fontId="15" fillId="0" borderId="19" xfId="0" applyFont="1" applyBorder="1" applyAlignment="1">
      <alignment vertical="center" shrinkToFit="1"/>
    </xf>
    <xf numFmtId="0" fontId="15" fillId="0" borderId="20" xfId="0" applyFont="1" applyBorder="1" applyAlignment="1">
      <alignment vertical="center" shrinkToFit="1"/>
    </xf>
    <xf numFmtId="0" fontId="15" fillId="0" borderId="21" xfId="0" applyFont="1" applyBorder="1" applyAlignment="1">
      <alignment vertical="center" wrapText="1"/>
    </xf>
    <xf numFmtId="0" fontId="4" fillId="0" borderId="3" xfId="0" applyFont="1" applyBorder="1" applyAlignment="1">
      <alignment horizontal="left" vertical="center"/>
    </xf>
    <xf numFmtId="0" fontId="15" fillId="0" borderId="21" xfId="0" applyFont="1" applyBorder="1" applyAlignment="1">
      <alignment vertical="top" wrapText="1"/>
    </xf>
    <xf numFmtId="176" fontId="15" fillId="0" borderId="0" xfId="15" applyNumberFormat="1" applyFont="1"/>
    <xf numFmtId="0" fontId="15" fillId="0" borderId="0" xfId="0" applyFont="1" applyAlignment="1">
      <alignment horizontal="right"/>
    </xf>
    <xf numFmtId="0" fontId="24" fillId="0" borderId="0" xfId="0" applyFont="1">
      <alignment vertical="center"/>
    </xf>
    <xf numFmtId="0" fontId="34" fillId="0" borderId="0" xfId="0" applyFont="1">
      <alignment vertical="center"/>
    </xf>
    <xf numFmtId="0" fontId="15" fillId="0" borderId="0" xfId="0" applyFont="1" applyAlignment="1">
      <alignment vertical="top"/>
    </xf>
    <xf numFmtId="0" fontId="15" fillId="0" borderId="0" xfId="0" applyFont="1" applyAlignment="1">
      <alignment horizontal="center" vertical="center"/>
    </xf>
    <xf numFmtId="0" fontId="15" fillId="0" borderId="0" xfId="0" applyFont="1">
      <alignment vertical="center"/>
    </xf>
    <xf numFmtId="177" fontId="11" fillId="0" borderId="26" xfId="0" applyNumberFormat="1" applyFont="1" applyBorder="1" applyAlignment="1" applyProtection="1">
      <alignment horizontal="center" vertical="center"/>
      <protection locked="0"/>
    </xf>
    <xf numFmtId="0" fontId="15" fillId="0" borderId="0" xfId="0" applyFont="1" applyAlignment="1">
      <alignment horizontal="center" vertical="center" wrapText="1"/>
    </xf>
    <xf numFmtId="38" fontId="11" fillId="0" borderId="0" xfId="10" applyFont="1" applyAlignment="1" applyProtection="1">
      <alignment horizontal="left" vertical="center"/>
    </xf>
    <xf numFmtId="0" fontId="15" fillId="0" borderId="0" xfId="1" applyFont="1"/>
    <xf numFmtId="0" fontId="25" fillId="0" borderId="0" xfId="1" applyFont="1"/>
    <xf numFmtId="0" fontId="11" fillId="0" borderId="13" xfId="1" applyFont="1" applyBorder="1" applyAlignment="1">
      <alignment vertical="center"/>
    </xf>
    <xf numFmtId="0" fontId="11" fillId="0" borderId="15" xfId="1" applyFont="1" applyBorder="1" applyAlignment="1">
      <alignment vertical="center"/>
    </xf>
    <xf numFmtId="0" fontId="11" fillId="0" borderId="51" xfId="1" applyFont="1" applyBorder="1" applyAlignment="1">
      <alignment vertical="center"/>
    </xf>
    <xf numFmtId="180" fontId="11" fillId="0" borderId="52" xfId="10" applyNumberFormat="1" applyFont="1" applyFill="1" applyBorder="1" applyAlignment="1" applyProtection="1">
      <alignment horizontal="right" vertical="center"/>
    </xf>
    <xf numFmtId="180" fontId="11" fillId="0" borderId="43" xfId="10" applyNumberFormat="1" applyFont="1" applyFill="1" applyBorder="1" applyAlignment="1" applyProtection="1">
      <alignment horizontal="right" vertical="center"/>
    </xf>
    <xf numFmtId="180" fontId="11" fillId="0" borderId="3" xfId="10" applyNumberFormat="1" applyFont="1" applyFill="1" applyBorder="1" applyAlignment="1" applyProtection="1">
      <alignment horizontal="right" vertical="center"/>
    </xf>
    <xf numFmtId="180" fontId="11" fillId="0" borderId="52" xfId="1" applyNumberFormat="1" applyFont="1" applyBorder="1" applyAlignment="1">
      <alignment horizontal="right" vertical="center"/>
    </xf>
    <xf numFmtId="0" fontId="11" fillId="0" borderId="43" xfId="1" applyFont="1" applyBorder="1" applyAlignment="1">
      <alignment vertical="center"/>
    </xf>
    <xf numFmtId="38" fontId="11" fillId="0" borderId="16" xfId="10" applyFont="1" applyFill="1" applyBorder="1" applyAlignment="1" applyProtection="1">
      <alignment vertical="center"/>
      <protection locked="0"/>
    </xf>
    <xf numFmtId="38" fontId="11" fillId="0" borderId="18" xfId="10" applyFont="1" applyFill="1" applyBorder="1" applyAlignment="1" applyProtection="1">
      <alignment vertical="center"/>
      <protection locked="0"/>
    </xf>
    <xf numFmtId="0" fontId="11" fillId="0" borderId="18" xfId="0" applyFont="1" applyBorder="1" applyProtection="1">
      <alignment vertical="center"/>
      <protection locked="0"/>
    </xf>
    <xf numFmtId="0" fontId="11" fillId="0" borderId="53" xfId="0" applyFont="1" applyBorder="1" applyProtection="1">
      <alignment vertical="center"/>
      <protection locked="0"/>
    </xf>
    <xf numFmtId="180" fontId="11" fillId="0" borderId="54" xfId="1" applyNumberFormat="1" applyFont="1" applyBorder="1" applyAlignment="1" applyProtection="1">
      <alignment horizontal="right" vertical="center"/>
      <protection locked="0"/>
    </xf>
    <xf numFmtId="180" fontId="11" fillId="0" borderId="25" xfId="10" applyNumberFormat="1" applyFont="1" applyFill="1" applyBorder="1" applyAlignment="1" applyProtection="1">
      <alignment horizontal="right" vertical="center"/>
    </xf>
    <xf numFmtId="177" fontId="11" fillId="0" borderId="3" xfId="10" applyNumberFormat="1" applyFont="1" applyFill="1" applyBorder="1" applyAlignment="1" applyProtection="1">
      <alignment vertical="center"/>
      <protection locked="0"/>
    </xf>
    <xf numFmtId="0" fontId="11" fillId="0" borderId="18" xfId="1" applyFont="1" applyBorder="1" applyAlignment="1" applyProtection="1">
      <alignment vertical="center"/>
      <protection locked="0"/>
    </xf>
    <xf numFmtId="0" fontId="11" fillId="0" borderId="25" xfId="0" applyFont="1" applyBorder="1">
      <alignment vertical="center"/>
    </xf>
    <xf numFmtId="38" fontId="11" fillId="0" borderId="3" xfId="10" applyFont="1" applyFill="1" applyBorder="1" applyAlignment="1" applyProtection="1">
      <alignment vertical="center"/>
      <protection locked="0"/>
    </xf>
    <xf numFmtId="38" fontId="11" fillId="0" borderId="0" xfId="10" applyFont="1" applyFill="1" applyBorder="1" applyAlignment="1" applyProtection="1">
      <alignment vertical="center"/>
      <protection locked="0"/>
    </xf>
    <xf numFmtId="0" fontId="11" fillId="0" borderId="0" xfId="0" applyFont="1" applyProtection="1">
      <alignment vertical="center"/>
      <protection locked="0"/>
    </xf>
    <xf numFmtId="0" fontId="11" fillId="0" borderId="55" xfId="0" applyFont="1" applyBorder="1" applyProtection="1">
      <alignment vertical="center"/>
      <protection locked="0"/>
    </xf>
    <xf numFmtId="180" fontId="11" fillId="0" borderId="25" xfId="1" applyNumberFormat="1" applyFont="1" applyBorder="1" applyAlignment="1">
      <alignment horizontal="right" vertical="center"/>
    </xf>
    <xf numFmtId="180" fontId="11" fillId="0" borderId="3" xfId="1" applyNumberFormat="1" applyFont="1" applyBorder="1" applyAlignment="1">
      <alignment vertical="center"/>
    </xf>
    <xf numFmtId="180" fontId="11" fillId="0" borderId="25" xfId="0" applyNumberFormat="1" applyFont="1" applyBorder="1">
      <alignment vertical="center"/>
    </xf>
    <xf numFmtId="180" fontId="11" fillId="0" borderId="25" xfId="10" quotePrefix="1" applyNumberFormat="1" applyFont="1" applyFill="1" applyBorder="1" applyAlignment="1" applyProtection="1">
      <alignment horizontal="right" vertical="center"/>
    </xf>
    <xf numFmtId="180" fontId="11" fillId="0" borderId="3" xfId="10" quotePrefix="1" applyNumberFormat="1" applyFont="1" applyFill="1" applyBorder="1" applyAlignment="1" applyProtection="1">
      <alignment vertical="center"/>
    </xf>
    <xf numFmtId="0" fontId="11" fillId="0" borderId="5" xfId="0" applyFont="1" applyBorder="1" applyProtection="1">
      <alignment vertical="center"/>
      <protection locked="0"/>
    </xf>
    <xf numFmtId="0" fontId="11" fillId="0" borderId="56" xfId="0" applyFont="1" applyBorder="1" applyProtection="1">
      <alignment vertical="center"/>
      <protection locked="0"/>
    </xf>
    <xf numFmtId="180" fontId="11" fillId="0" borderId="3" xfId="10" applyNumberFormat="1" applyFont="1" applyFill="1" applyBorder="1" applyAlignment="1" applyProtection="1">
      <alignment vertical="center"/>
    </xf>
    <xf numFmtId="0" fontId="11" fillId="0" borderId="29" xfId="0" applyFont="1" applyBorder="1">
      <alignment vertical="center"/>
    </xf>
    <xf numFmtId="177" fontId="11" fillId="0" borderId="2" xfId="10" applyNumberFormat="1" applyFont="1" applyFill="1" applyBorder="1" applyAlignment="1" applyProtection="1">
      <alignment vertical="center"/>
      <protection locked="0"/>
    </xf>
    <xf numFmtId="0" fontId="11" fillId="0" borderId="5" xfId="1" applyFont="1" applyBorder="1" applyAlignment="1" applyProtection="1">
      <alignment vertical="center"/>
      <protection locked="0"/>
    </xf>
    <xf numFmtId="0" fontId="11" fillId="0" borderId="15" xfId="1" applyFont="1" applyBorder="1" applyAlignment="1" applyProtection="1">
      <alignment vertical="center"/>
      <protection locked="0"/>
    </xf>
    <xf numFmtId="0" fontId="11" fillId="0" borderId="15" xfId="0" applyFont="1" applyBorder="1" applyProtection="1">
      <alignment vertical="center"/>
      <protection locked="0"/>
    </xf>
    <xf numFmtId="0" fontId="11" fillId="0" borderId="51" xfId="0" applyFont="1" applyBorder="1" applyProtection="1">
      <alignment vertical="center"/>
      <protection locked="0"/>
    </xf>
    <xf numFmtId="180" fontId="11" fillId="0" borderId="52" xfId="1" applyNumberFormat="1" applyFont="1" applyBorder="1" applyAlignment="1" applyProtection="1">
      <alignment horizontal="right" vertical="center"/>
      <protection locked="0"/>
    </xf>
    <xf numFmtId="0" fontId="11" fillId="0" borderId="43" xfId="0" applyFont="1" applyBorder="1">
      <alignment vertical="center"/>
    </xf>
    <xf numFmtId="180" fontId="11" fillId="0" borderId="52" xfId="10" applyNumberFormat="1" applyFont="1" applyFill="1" applyBorder="1" applyAlignment="1" applyProtection="1">
      <alignment vertical="center"/>
      <protection locked="0"/>
    </xf>
    <xf numFmtId="177" fontId="11" fillId="0" borderId="43" xfId="0" applyNumberFormat="1" applyFont="1" applyBorder="1">
      <alignment vertical="center"/>
    </xf>
    <xf numFmtId="0" fontId="11" fillId="0" borderId="59" xfId="1" applyFont="1" applyBorder="1" applyAlignment="1">
      <alignment vertical="center"/>
    </xf>
    <xf numFmtId="0" fontId="11" fillId="0" borderId="60" xfId="1" applyFont="1" applyBorder="1" applyAlignment="1">
      <alignment vertical="center"/>
    </xf>
    <xf numFmtId="0" fontId="11" fillId="0" borderId="61" xfId="1" applyFont="1" applyBorder="1" applyAlignment="1">
      <alignment vertical="center"/>
    </xf>
    <xf numFmtId="180" fontId="11" fillId="0" borderId="62" xfId="10" applyNumberFormat="1" applyFont="1" applyFill="1" applyBorder="1" applyAlignment="1" applyProtection="1">
      <alignment horizontal="right" vertical="center"/>
    </xf>
    <xf numFmtId="180" fontId="11" fillId="0" borderId="63" xfId="10" applyNumberFormat="1" applyFont="1" applyFill="1" applyBorder="1" applyAlignment="1" applyProtection="1">
      <alignment horizontal="right" vertical="center"/>
    </xf>
    <xf numFmtId="180" fontId="11" fillId="0" borderId="29" xfId="10" applyNumberFormat="1" applyFont="1" applyFill="1" applyBorder="1" applyAlignment="1" applyProtection="1">
      <alignment horizontal="right" vertical="center"/>
    </xf>
    <xf numFmtId="38" fontId="11" fillId="0" borderId="0" xfId="10" applyFont="1" applyFill="1" applyBorder="1" applyAlignment="1" applyProtection="1">
      <alignment horizontal="left" vertical="center"/>
    </xf>
    <xf numFmtId="38" fontId="11" fillId="0" borderId="0" xfId="10" applyFont="1" applyFill="1" applyBorder="1" applyAlignment="1" applyProtection="1">
      <alignment horizontal="center" vertical="center"/>
    </xf>
    <xf numFmtId="180" fontId="11" fillId="0" borderId="0" xfId="10" applyNumberFormat="1" applyFont="1" applyFill="1" applyBorder="1" applyAlignment="1" applyProtection="1">
      <alignment vertical="center"/>
    </xf>
    <xf numFmtId="0" fontId="11" fillId="0" borderId="0" xfId="0" applyFont="1">
      <alignment vertical="center"/>
    </xf>
    <xf numFmtId="180" fontId="11" fillId="0" borderId="1" xfId="10" applyNumberFormat="1" applyFont="1" applyFill="1" applyBorder="1" applyAlignment="1" applyProtection="1">
      <alignment horizontal="center"/>
    </xf>
    <xf numFmtId="180" fontId="11" fillId="0" borderId="0" xfId="1" applyNumberFormat="1" applyFont="1" applyAlignment="1">
      <alignment vertical="center"/>
    </xf>
    <xf numFmtId="180" fontId="11" fillId="11" borderId="1" xfId="10" applyNumberFormat="1" applyFont="1" applyFill="1" applyBorder="1" applyAlignment="1" applyProtection="1">
      <alignment horizontal="center" vertical="center"/>
    </xf>
    <xf numFmtId="181" fontId="11" fillId="0" borderId="1" xfId="10" applyNumberFormat="1" applyFont="1" applyFill="1" applyBorder="1" applyAlignment="1" applyProtection="1">
      <alignment horizontal="right" vertical="center"/>
      <protection locked="0"/>
    </xf>
    <xf numFmtId="180" fontId="11" fillId="0" borderId="0" xfId="10" applyNumberFormat="1" applyFont="1" applyFill="1" applyBorder="1" applyAlignment="1" applyProtection="1">
      <alignment horizontal="right" vertical="center"/>
    </xf>
    <xf numFmtId="0" fontId="11" fillId="0" borderId="30" xfId="0" applyFont="1" applyBorder="1">
      <alignment vertical="center"/>
    </xf>
    <xf numFmtId="177" fontId="11" fillId="0" borderId="68" xfId="0" applyNumberFormat="1" applyFont="1" applyBorder="1">
      <alignment vertical="center"/>
    </xf>
    <xf numFmtId="181" fontId="11" fillId="0" borderId="63" xfId="10" applyNumberFormat="1" applyFont="1" applyFill="1" applyBorder="1" applyAlignment="1" applyProtection="1">
      <alignment horizontal="right" vertical="center"/>
      <protection locked="0"/>
    </xf>
    <xf numFmtId="177" fontId="11" fillId="0" borderId="68" xfId="10" applyNumberFormat="1" applyFont="1" applyFill="1" applyBorder="1" applyAlignment="1" applyProtection="1">
      <alignment horizontal="right" vertical="center"/>
    </xf>
    <xf numFmtId="177" fontId="11" fillId="0" borderId="29" xfId="0" applyNumberFormat="1" applyFont="1" applyBorder="1">
      <alignment vertical="center"/>
    </xf>
    <xf numFmtId="0" fontId="25" fillId="0" borderId="0" xfId="0" applyFont="1">
      <alignment vertical="center"/>
    </xf>
    <xf numFmtId="177" fontId="11" fillId="0" borderId="0" xfId="10" applyNumberFormat="1" applyFont="1" applyFill="1" applyBorder="1" applyAlignment="1" applyProtection="1">
      <alignment horizontal="right" vertical="center"/>
    </xf>
    <xf numFmtId="177" fontId="11" fillId="0" borderId="1" xfId="0" applyNumberFormat="1" applyFont="1" applyBorder="1" applyProtection="1">
      <alignment vertical="center"/>
      <protection locked="0"/>
    </xf>
    <xf numFmtId="177" fontId="11" fillId="0" borderId="0" xfId="0" applyNumberFormat="1" applyFont="1" applyProtection="1">
      <alignment vertical="center"/>
      <protection locked="0"/>
    </xf>
    <xf numFmtId="177" fontId="11" fillId="0" borderId="1" xfId="0" applyNumberFormat="1" applyFont="1" applyBorder="1">
      <alignment vertical="center"/>
    </xf>
    <xf numFmtId="176" fontId="11" fillId="0" borderId="0" xfId="15" applyNumberFormat="1" applyFont="1" applyAlignment="1">
      <alignment horizontal="left" vertical="center"/>
    </xf>
    <xf numFmtId="38" fontId="4" fillId="0" borderId="0" xfId="10" applyFont="1" applyAlignment="1" applyProtection="1">
      <alignment horizontal="left" vertical="center"/>
    </xf>
    <xf numFmtId="38" fontId="15" fillId="0" borderId="0" xfId="10" applyFont="1" applyFill="1" applyAlignment="1" applyProtection="1">
      <alignment horizontal="left" vertical="center"/>
    </xf>
    <xf numFmtId="180" fontId="15" fillId="0" borderId="0" xfId="10" applyNumberFormat="1" applyFont="1" applyFill="1" applyAlignment="1" applyProtection="1">
      <alignment horizontal="right" vertical="center"/>
    </xf>
    <xf numFmtId="0" fontId="25" fillId="0" borderId="0" xfId="1" applyFont="1" applyAlignment="1">
      <alignment vertical="center"/>
    </xf>
    <xf numFmtId="38" fontId="15" fillId="0" borderId="0" xfId="10" applyFont="1" applyFill="1" applyBorder="1" applyAlignment="1" applyProtection="1">
      <alignment horizontal="right"/>
    </xf>
    <xf numFmtId="38" fontId="15" fillId="0" borderId="0" xfId="1" applyNumberFormat="1" applyFont="1"/>
    <xf numFmtId="176" fontId="11" fillId="0" borderId="14" xfId="12" applyNumberFormat="1" applyFont="1" applyBorder="1" applyAlignment="1">
      <alignment horizontal="right" vertical="center" wrapText="1" shrinkToFit="1"/>
    </xf>
    <xf numFmtId="0" fontId="15" fillId="0" borderId="0" xfId="0" applyFont="1" applyAlignment="1"/>
    <xf numFmtId="38" fontId="15" fillId="0" borderId="0" xfId="10" applyFont="1" applyAlignment="1" applyProtection="1">
      <alignment horizontal="left" vertical="center"/>
    </xf>
    <xf numFmtId="0" fontId="4" fillId="0" borderId="3" xfId="0" applyFont="1" applyBorder="1" applyAlignment="1">
      <alignment horizontal="left" vertical="center" wrapText="1"/>
    </xf>
    <xf numFmtId="0" fontId="30" fillId="0" borderId="0" xfId="0" applyFont="1" applyAlignment="1">
      <alignment vertical="center" textRotation="255"/>
    </xf>
    <xf numFmtId="0" fontId="15" fillId="0" borderId="23" xfId="0" applyFont="1" applyBorder="1" applyAlignment="1">
      <alignment vertical="top" wrapText="1"/>
    </xf>
    <xf numFmtId="0" fontId="19" fillId="9" borderId="4" xfId="0" applyFont="1" applyFill="1" applyBorder="1">
      <alignment vertical="center"/>
    </xf>
    <xf numFmtId="0" fontId="12" fillId="3" borderId="9" xfId="0" applyFont="1" applyFill="1" applyBorder="1">
      <alignment vertical="center"/>
    </xf>
    <xf numFmtId="0" fontId="0" fillId="0" borderId="3" xfId="0" applyBorder="1">
      <alignment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0" fillId="0" borderId="2" xfId="0" applyBorder="1">
      <alignment vertical="center"/>
    </xf>
    <xf numFmtId="0" fontId="4" fillId="0" borderId="5" xfId="0" applyFont="1" applyBorder="1">
      <alignment vertical="center"/>
    </xf>
    <xf numFmtId="0" fontId="16" fillId="0" borderId="5" xfId="0" applyFont="1" applyBorder="1" applyAlignment="1">
      <alignment horizontal="left" vertical="center"/>
    </xf>
    <xf numFmtId="0" fontId="8" fillId="0" borderId="3" xfId="0" applyFont="1" applyBorder="1" applyAlignment="1">
      <alignment horizontal="left" vertical="center"/>
    </xf>
    <xf numFmtId="0" fontId="15" fillId="0" borderId="19" xfId="0" applyFont="1" applyBorder="1" applyAlignment="1">
      <alignment horizontal="left" vertical="center"/>
    </xf>
    <xf numFmtId="0" fontId="12" fillId="3" borderId="6" xfId="0" applyFont="1" applyFill="1" applyBorder="1">
      <alignment vertical="center"/>
    </xf>
    <xf numFmtId="0" fontId="23" fillId="0" borderId="21" xfId="0" applyFont="1" applyBorder="1" applyAlignment="1">
      <alignment vertical="top" wrapText="1"/>
    </xf>
    <xf numFmtId="0" fontId="23" fillId="0" borderId="12" xfId="0" applyFont="1" applyBorder="1" applyAlignment="1">
      <alignment vertical="top" wrapText="1"/>
    </xf>
    <xf numFmtId="179" fontId="15" fillId="0" borderId="21" xfId="0" applyNumberFormat="1" applyFont="1" applyBorder="1" applyAlignment="1">
      <alignment horizontal="right" vertical="center"/>
    </xf>
    <xf numFmtId="183" fontId="15" fillId="0" borderId="21" xfId="0" applyNumberFormat="1" applyFont="1" applyBorder="1" applyAlignment="1">
      <alignment horizontal="right" vertical="center"/>
    </xf>
    <xf numFmtId="0" fontId="4" fillId="0" borderId="21" xfId="0" applyFont="1" applyBorder="1" applyAlignment="1">
      <alignment horizontal="right" vertical="center"/>
    </xf>
    <xf numFmtId="0" fontId="23" fillId="0" borderId="21" xfId="0" applyFont="1" applyBorder="1">
      <alignment vertical="center"/>
    </xf>
    <xf numFmtId="0" fontId="23" fillId="0" borderId="21" xfId="0" applyFont="1" applyBorder="1" applyAlignment="1">
      <alignment horizontal="center" vertical="center"/>
    </xf>
    <xf numFmtId="176" fontId="23" fillId="0" borderId="21" xfId="0" applyNumberFormat="1" applyFont="1" applyBorder="1" applyAlignment="1" applyProtection="1">
      <alignment horizontal="right" vertical="center"/>
      <protection locked="0"/>
    </xf>
    <xf numFmtId="176" fontId="23" fillId="0" borderId="21" xfId="0" applyNumberFormat="1" applyFont="1" applyBorder="1">
      <alignment vertical="center"/>
    </xf>
    <xf numFmtId="0" fontId="44" fillId="0" borderId="15" xfId="1" applyFont="1" applyBorder="1" applyAlignment="1" applyProtection="1">
      <alignment vertical="center"/>
      <protection locked="0"/>
    </xf>
    <xf numFmtId="0" fontId="11" fillId="0" borderId="6" xfId="1" applyFont="1" applyBorder="1" applyAlignment="1" applyProtection="1">
      <alignment vertical="center"/>
      <protection locked="0"/>
    </xf>
    <xf numFmtId="0" fontId="11" fillId="0" borderId="6" xfId="0" applyFont="1" applyBorder="1" applyProtection="1">
      <alignment vertical="center"/>
      <protection locked="0"/>
    </xf>
    <xf numFmtId="0" fontId="11" fillId="0" borderId="95" xfId="0" applyFont="1" applyBorder="1" applyProtection="1">
      <alignment vertical="center"/>
      <protection locked="0"/>
    </xf>
    <xf numFmtId="0" fontId="11" fillId="0" borderId="24" xfId="0" applyFont="1" applyBorder="1">
      <alignment vertical="center"/>
    </xf>
    <xf numFmtId="180" fontId="11" fillId="0" borderId="89" xfId="1" applyNumberFormat="1" applyFont="1" applyBorder="1" applyAlignment="1" applyProtection="1">
      <alignment horizontal="right" vertical="center"/>
      <protection locked="0"/>
    </xf>
    <xf numFmtId="0" fontId="11" fillId="0" borderId="96" xfId="0" applyFont="1" applyBorder="1">
      <alignment vertical="center"/>
    </xf>
    <xf numFmtId="181" fontId="11" fillId="0" borderId="24" xfId="10" applyNumberFormat="1" applyFont="1" applyFill="1" applyBorder="1" applyAlignment="1" applyProtection="1">
      <alignment horizontal="right" vertical="center"/>
      <protection locked="0"/>
    </xf>
    <xf numFmtId="0" fontId="41" fillId="0" borderId="6" xfId="0" applyFont="1" applyBorder="1" applyAlignment="1">
      <alignment horizontal="left"/>
    </xf>
    <xf numFmtId="0" fontId="41" fillId="0" borderId="6" xfId="0" applyFont="1" applyBorder="1" applyAlignment="1">
      <alignment horizontal="right"/>
    </xf>
    <xf numFmtId="0" fontId="41" fillId="0" borderId="20" xfId="0" applyFont="1" applyBorder="1" applyAlignment="1">
      <alignment horizontal="right"/>
    </xf>
    <xf numFmtId="0" fontId="16" fillId="0" borderId="19" xfId="0" applyFont="1" applyBorder="1" applyAlignment="1">
      <alignment horizontal="left" vertical="center"/>
    </xf>
    <xf numFmtId="0" fontId="19" fillId="0" borderId="0" xfId="0" applyFont="1" applyAlignment="1">
      <alignment horizontal="left" vertical="center"/>
    </xf>
    <xf numFmtId="0" fontId="15" fillId="0" borderId="6"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4" fillId="0" borderId="0" xfId="0" applyFont="1" applyAlignment="1">
      <alignment horizontal="right" vertical="center"/>
    </xf>
    <xf numFmtId="0" fontId="0" fillId="0" borderId="9" xfId="0" applyBorder="1">
      <alignment vertical="center"/>
    </xf>
    <xf numFmtId="0" fontId="4" fillId="3" borderId="10" xfId="0" applyFont="1" applyFill="1" applyBorder="1">
      <alignment vertical="center"/>
    </xf>
    <xf numFmtId="0" fontId="0" fillId="0" borderId="6" xfId="0" applyBorder="1">
      <alignment vertical="center"/>
    </xf>
    <xf numFmtId="0" fontId="34" fillId="0" borderId="3" xfId="0" applyFont="1" applyBorder="1" applyAlignment="1">
      <alignment horizontal="left" vertical="center"/>
    </xf>
    <xf numFmtId="0" fontId="24" fillId="0" borderId="3" xfId="0" applyFont="1" applyBorder="1" applyAlignment="1">
      <alignment horizontal="left" vertical="center"/>
    </xf>
    <xf numFmtId="0" fontId="45" fillId="0" borderId="21" xfId="0" applyFont="1" applyBorder="1" applyAlignment="1" applyProtection="1">
      <alignment vertical="center" wrapText="1"/>
      <protection locked="0"/>
    </xf>
    <xf numFmtId="0" fontId="0" fillId="0" borderId="0" xfId="0" applyAlignment="1">
      <alignment horizontal="left" vertical="center"/>
    </xf>
    <xf numFmtId="177" fontId="11" fillId="0" borderId="13" xfId="1" applyNumberFormat="1" applyFont="1" applyBorder="1" applyAlignment="1">
      <alignment vertical="center"/>
    </xf>
    <xf numFmtId="177" fontId="11" fillId="0" borderId="19" xfId="1" applyNumberFormat="1" applyFont="1" applyBorder="1" applyAlignment="1">
      <alignment vertical="center"/>
    </xf>
    <xf numFmtId="0" fontId="19" fillId="0" borderId="0" xfId="0" applyFont="1">
      <alignment vertical="center"/>
    </xf>
    <xf numFmtId="0" fontId="19" fillId="0" borderId="0" xfId="0" applyFont="1" applyAlignment="1">
      <alignment horizontal="right" vertical="center"/>
    </xf>
    <xf numFmtId="0" fontId="46" fillId="13" borderId="0" xfId="0" applyFont="1" applyFill="1" applyAlignment="1">
      <alignment horizontal="left" vertical="center"/>
    </xf>
    <xf numFmtId="0" fontId="46" fillId="13" borderId="0" xfId="0" applyFont="1" applyFill="1" applyAlignment="1">
      <alignment horizontal="right" vertical="center"/>
    </xf>
    <xf numFmtId="0" fontId="47" fillId="13" borderId="0" xfId="0" applyFont="1" applyFill="1" applyAlignment="1">
      <alignment horizontal="right" vertical="center"/>
    </xf>
    <xf numFmtId="0" fontId="46" fillId="0" borderId="0" xfId="0" applyFont="1" applyAlignment="1">
      <alignment horizontal="left" vertical="center"/>
    </xf>
    <xf numFmtId="0" fontId="8" fillId="0" borderId="0" xfId="0" applyFont="1" applyAlignment="1"/>
    <xf numFmtId="0" fontId="0" fillId="0" borderId="0" xfId="0" applyAlignment="1"/>
    <xf numFmtId="0" fontId="19" fillId="0" borderId="0" xfId="0" applyFont="1" applyAlignment="1"/>
    <xf numFmtId="0" fontId="14" fillId="0" borderId="0" xfId="0" applyFont="1" applyAlignment="1"/>
    <xf numFmtId="0" fontId="50" fillId="0" borderId="0" xfId="0" applyFont="1" applyAlignment="1"/>
    <xf numFmtId="0" fontId="49" fillId="0" borderId="0" xfId="0" applyFont="1" applyAlignment="1">
      <alignment wrapText="1"/>
    </xf>
    <xf numFmtId="0" fontId="51" fillId="0" borderId="0" xfId="0" applyFont="1">
      <alignment vertical="center"/>
    </xf>
    <xf numFmtId="0" fontId="35" fillId="0" borderId="0" xfId="0" applyFont="1">
      <alignment vertical="center"/>
    </xf>
    <xf numFmtId="0" fontId="52" fillId="0" borderId="0" xfId="0" applyFont="1">
      <alignment vertical="center"/>
    </xf>
    <xf numFmtId="0" fontId="41" fillId="0" borderId="0" xfId="0" applyFont="1">
      <alignment vertical="center"/>
    </xf>
    <xf numFmtId="0" fontId="8" fillId="0" borderId="0" xfId="16" applyFont="1" applyAlignment="1">
      <alignment horizontal="left"/>
    </xf>
    <xf numFmtId="0" fontId="4" fillId="0" borderId="0" xfId="16" applyAlignment="1">
      <alignment horizontal="center" vertical="center" wrapText="1"/>
    </xf>
    <xf numFmtId="0" fontId="4" fillId="0" borderId="0" xfId="16" applyAlignment="1">
      <alignment horizontal="right" vertical="center" wrapText="1"/>
    </xf>
    <xf numFmtId="0" fontId="4" fillId="0" borderId="0" xfId="16" applyAlignment="1">
      <alignment vertical="center"/>
    </xf>
    <xf numFmtId="0" fontId="14" fillId="0" borderId="0" xfId="16" applyFont="1" applyAlignment="1">
      <alignment vertical="center"/>
    </xf>
    <xf numFmtId="0" fontId="15" fillId="0" borderId="0" xfId="0" applyFont="1" applyAlignment="1">
      <alignment horizontal="right" vertical="center"/>
    </xf>
    <xf numFmtId="0" fontId="15" fillId="0" borderId="0" xfId="0" applyFont="1" applyAlignment="1">
      <alignment horizontal="right" vertical="center" wrapText="1"/>
    </xf>
    <xf numFmtId="0" fontId="11" fillId="0" borderId="0" xfId="0" applyFont="1" applyAlignment="1">
      <alignment horizontal="right"/>
    </xf>
    <xf numFmtId="0" fontId="44"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center" wrapText="1"/>
    </xf>
    <xf numFmtId="0" fontId="8" fillId="0" borderId="0" xfId="0" applyFont="1" applyAlignment="1">
      <alignment horizontal="center" vertical="center"/>
    </xf>
    <xf numFmtId="0" fontId="46" fillId="0" borderId="0" xfId="0" applyFont="1">
      <alignment vertical="center"/>
    </xf>
    <xf numFmtId="0" fontId="46" fillId="13" borderId="0" xfId="0" applyFont="1" applyFill="1">
      <alignment vertical="center"/>
    </xf>
    <xf numFmtId="0" fontId="19" fillId="0" borderId="6" xfId="0" applyFont="1" applyBorder="1" applyAlignment="1">
      <alignment horizontal="right" vertical="center"/>
    </xf>
    <xf numFmtId="0" fontId="19" fillId="0" borderId="19" xfId="0" applyFont="1" applyBorder="1">
      <alignment vertical="center"/>
    </xf>
    <xf numFmtId="0" fontId="19" fillId="0" borderId="6" xfId="0" applyFont="1" applyBorder="1">
      <alignment vertical="center"/>
    </xf>
    <xf numFmtId="0" fontId="0" fillId="0" borderId="20" xfId="0" applyBorder="1">
      <alignment vertical="center"/>
    </xf>
    <xf numFmtId="0" fontId="4" fillId="0" borderId="5" xfId="0" applyFont="1" applyBorder="1" applyAlignment="1">
      <alignment horizontal="right" vertical="center"/>
    </xf>
    <xf numFmtId="0" fontId="15" fillId="0" borderId="0" xfId="0" applyFont="1" applyAlignment="1">
      <alignment horizontal="left" vertical="center" indent="1"/>
    </xf>
    <xf numFmtId="176" fontId="15" fillId="0" borderId="0" xfId="0" applyNumberFormat="1" applyFont="1" applyAlignment="1">
      <alignment horizontal="right" vertical="center"/>
    </xf>
    <xf numFmtId="176" fontId="15" fillId="0" borderId="0" xfId="0" applyNumberFormat="1" applyFont="1" applyAlignment="1">
      <alignment horizontal="center" vertical="center"/>
    </xf>
    <xf numFmtId="176" fontId="15" fillId="0" borderId="21" xfId="0" applyNumberFormat="1" applyFont="1" applyBorder="1" applyAlignment="1">
      <alignment horizontal="center" vertical="center"/>
    </xf>
    <xf numFmtId="0" fontId="24" fillId="0" borderId="3" xfId="0" applyFont="1" applyBorder="1" applyAlignment="1"/>
    <xf numFmtId="0" fontId="24" fillId="0" borderId="0" xfId="0" applyFont="1" applyAlignment="1"/>
    <xf numFmtId="0" fontId="15" fillId="0" borderId="21" xfId="0" applyFont="1" applyBorder="1" applyAlignment="1"/>
    <xf numFmtId="49" fontId="4" fillId="0" borderId="3" xfId="0" applyNumberFormat="1" applyFont="1" applyBorder="1">
      <alignment vertical="center"/>
    </xf>
    <xf numFmtId="0" fontId="15" fillId="0" borderId="21" xfId="0" applyFont="1" applyBorder="1">
      <alignment vertical="center"/>
    </xf>
    <xf numFmtId="0" fontId="53" fillId="0" borderId="0" xfId="0" applyFont="1">
      <alignment vertical="center"/>
    </xf>
    <xf numFmtId="0" fontId="53" fillId="13" borderId="0" xfId="0" applyFont="1" applyFill="1">
      <alignment vertical="center"/>
    </xf>
    <xf numFmtId="0" fontId="53" fillId="13" borderId="0" xfId="0" applyFont="1" applyFill="1" applyAlignment="1">
      <alignment horizontal="right" vertical="center"/>
    </xf>
    <xf numFmtId="0" fontId="54" fillId="0" borderId="0" xfId="0" applyFont="1">
      <alignment vertical="center"/>
    </xf>
    <xf numFmtId="49" fontId="4" fillId="0" borderId="19" xfId="0" applyNumberFormat="1" applyFont="1" applyBorder="1">
      <alignment vertical="center"/>
    </xf>
    <xf numFmtId="0" fontId="4" fillId="0" borderId="0" xfId="0" applyFont="1" applyAlignment="1">
      <alignment vertical="top"/>
    </xf>
    <xf numFmtId="0" fontId="4" fillId="0" borderId="3" xfId="0" applyFont="1" applyBorder="1" applyAlignment="1">
      <alignment horizontal="right" vertical="center"/>
    </xf>
    <xf numFmtId="0" fontId="15" fillId="0" borderId="3" xfId="0" applyFont="1" applyBorder="1" applyAlignment="1">
      <alignment vertical="top"/>
    </xf>
    <xf numFmtId="0" fontId="4" fillId="0" borderId="21" xfId="0" applyFont="1" applyBorder="1" applyAlignment="1">
      <alignment vertical="top"/>
    </xf>
    <xf numFmtId="0" fontId="11" fillId="0" borderId="0" xfId="16" applyFont="1" applyAlignment="1">
      <alignment horizontal="right" vertical="center"/>
    </xf>
    <xf numFmtId="0" fontId="43" fillId="0" borderId="0" xfId="16" applyFont="1" applyAlignment="1">
      <alignment vertical="center"/>
    </xf>
    <xf numFmtId="0" fontId="15" fillId="0" borderId="0" xfId="16" applyFont="1" applyAlignment="1">
      <alignment vertical="center"/>
    </xf>
    <xf numFmtId="0" fontId="11" fillId="0" borderId="0" xfId="16" applyFont="1" applyAlignment="1">
      <alignment vertical="center"/>
    </xf>
    <xf numFmtId="0" fontId="41" fillId="0" borderId="0" xfId="0" applyFont="1" applyAlignment="1">
      <alignment horizontal="left" vertical="center"/>
    </xf>
    <xf numFmtId="0" fontId="24" fillId="0" borderId="0" xfId="0" applyFont="1" applyAlignment="1">
      <alignment horizontal="right" vertical="center"/>
    </xf>
    <xf numFmtId="0" fontId="41" fillId="0" borderId="0" xfId="0" applyFont="1" applyAlignment="1">
      <alignment horizontal="right" vertical="center"/>
    </xf>
    <xf numFmtId="0" fontId="51" fillId="0" borderId="0" xfId="0" applyFont="1" applyAlignment="1">
      <alignment horizontal="left" vertical="top"/>
    </xf>
    <xf numFmtId="0" fontId="31" fillId="0" borderId="3" xfId="0" applyFont="1" applyBorder="1" applyAlignment="1">
      <alignment vertical="top"/>
    </xf>
    <xf numFmtId="0" fontId="4" fillId="3" borderId="6" xfId="0" applyFont="1" applyFill="1" applyBorder="1" applyAlignment="1">
      <alignment horizontal="left" vertical="center"/>
    </xf>
    <xf numFmtId="0" fontId="15" fillId="0" borderId="22" xfId="0" applyFont="1" applyBorder="1" applyAlignment="1">
      <alignment vertical="top" wrapText="1"/>
    </xf>
    <xf numFmtId="0" fontId="15" fillId="0" borderId="0" xfId="0" applyFont="1" applyAlignment="1">
      <alignment vertical="center" wrapText="1"/>
    </xf>
    <xf numFmtId="0" fontId="0" fillId="9" borderId="19" xfId="0" applyFill="1" applyBorder="1">
      <alignment vertical="center"/>
    </xf>
    <xf numFmtId="0" fontId="12" fillId="9" borderId="7" xfId="0" applyFont="1" applyFill="1" applyBorder="1">
      <alignment vertical="center"/>
    </xf>
    <xf numFmtId="0" fontId="20" fillId="0" borderId="19" xfId="0" applyFont="1" applyBorder="1" applyAlignment="1">
      <alignment horizontal="left" vertical="center"/>
    </xf>
    <xf numFmtId="0" fontId="20" fillId="0" borderId="3" xfId="0" applyFont="1" applyBorder="1" applyAlignment="1">
      <alignment horizontal="left" vertical="center"/>
    </xf>
    <xf numFmtId="0" fontId="10" fillId="0" borderId="3" xfId="0" applyFont="1" applyBorder="1" applyAlignment="1">
      <alignment horizontal="left" vertical="center"/>
    </xf>
    <xf numFmtId="0" fontId="41" fillId="0" borderId="21" xfId="0" applyFont="1" applyBorder="1" applyAlignment="1">
      <alignment horizontal="right"/>
    </xf>
    <xf numFmtId="0" fontId="0" fillId="0" borderId="5" xfId="0" applyBorder="1" applyAlignment="1">
      <alignment horizontal="left" vertical="center"/>
    </xf>
    <xf numFmtId="0" fontId="15" fillId="0" borderId="12" xfId="0" applyFont="1" applyBorder="1" applyAlignment="1">
      <alignment horizontal="left" vertical="top" wrapText="1"/>
    </xf>
    <xf numFmtId="0" fontId="4" fillId="0" borderId="19" xfId="13" applyFont="1" applyBorder="1">
      <alignment vertical="center"/>
    </xf>
    <xf numFmtId="0" fontId="4" fillId="0" borderId="6" xfId="13" applyFont="1" applyBorder="1">
      <alignment vertical="center"/>
    </xf>
    <xf numFmtId="0" fontId="55" fillId="0" borderId="6" xfId="16" applyFont="1" applyBorder="1" applyAlignment="1">
      <alignment vertical="center" wrapText="1"/>
    </xf>
    <xf numFmtId="0" fontId="4" fillId="0" borderId="20" xfId="13" applyFont="1" applyBorder="1">
      <alignment vertical="center"/>
    </xf>
    <xf numFmtId="0" fontId="4" fillId="0" borderId="0" xfId="13" applyFont="1">
      <alignment vertical="center"/>
    </xf>
    <xf numFmtId="0" fontId="4" fillId="0" borderId="3" xfId="16" applyBorder="1" applyAlignment="1">
      <alignment vertical="center"/>
    </xf>
    <xf numFmtId="0" fontId="55" fillId="0" borderId="0" xfId="16" applyFont="1" applyAlignment="1">
      <alignment vertical="center" wrapText="1"/>
    </xf>
    <xf numFmtId="0" fontId="4" fillId="0" borderId="21" xfId="16" applyBorder="1" applyAlignment="1">
      <alignment vertical="center"/>
    </xf>
    <xf numFmtId="0" fontId="43" fillId="0" borderId="3" xfId="16" applyFont="1" applyBorder="1" applyAlignment="1">
      <alignment vertical="center"/>
    </xf>
    <xf numFmtId="0" fontId="43" fillId="0" borderId="0" xfId="16" applyFont="1"/>
    <xf numFmtId="0" fontId="43" fillId="0" borderId="0" xfId="16" applyFont="1" applyAlignment="1" applyProtection="1">
      <alignment horizontal="center" vertical="center"/>
      <protection locked="0"/>
    </xf>
    <xf numFmtId="0" fontId="43" fillId="0" borderId="0" xfId="16" applyFont="1" applyAlignment="1" applyProtection="1">
      <alignment horizontal="left" vertical="center"/>
      <protection locked="0"/>
    </xf>
    <xf numFmtId="0" fontId="43" fillId="0" borderId="0" xfId="16" applyFont="1" applyAlignment="1">
      <alignment horizontal="center" vertical="center"/>
    </xf>
    <xf numFmtId="0" fontId="43" fillId="0" borderId="21" xfId="16" applyFont="1" applyBorder="1" applyAlignment="1">
      <alignment vertical="center"/>
    </xf>
    <xf numFmtId="0" fontId="15" fillId="0" borderId="3" xfId="16" applyFont="1" applyBorder="1" applyAlignment="1">
      <alignment vertical="center"/>
    </xf>
    <xf numFmtId="0" fontId="15" fillId="0" borderId="0" xfId="16" applyFont="1" applyAlignment="1">
      <alignment horizontal="left" vertical="center"/>
    </xf>
    <xf numFmtId="0" fontId="15" fillId="0" borderId="21" xfId="16" applyFont="1" applyBorder="1" applyAlignment="1">
      <alignment vertical="center"/>
    </xf>
    <xf numFmtId="0" fontId="15" fillId="0" borderId="0" xfId="16" applyFont="1" applyAlignment="1">
      <alignment horizontal="center" vertical="center"/>
    </xf>
    <xf numFmtId="0" fontId="15" fillId="0" borderId="0" xfId="16" applyFont="1" applyAlignment="1">
      <alignment horizontal="center" vertical="center" wrapText="1"/>
    </xf>
    <xf numFmtId="0" fontId="15" fillId="0" borderId="0" xfId="16" applyFont="1" applyAlignment="1">
      <alignment vertical="center" wrapText="1"/>
    </xf>
    <xf numFmtId="0" fontId="15" fillId="0" borderId="3" xfId="13" applyFont="1" applyBorder="1">
      <alignment vertical="center"/>
    </xf>
    <xf numFmtId="0" fontId="15" fillId="0" borderId="0" xfId="13" applyFont="1">
      <alignment vertical="center"/>
    </xf>
    <xf numFmtId="0" fontId="15" fillId="0" borderId="21" xfId="13" applyFont="1" applyBorder="1">
      <alignment vertical="center"/>
    </xf>
    <xf numFmtId="0" fontId="11" fillId="0" borderId="2" xfId="16" applyFont="1" applyBorder="1" applyAlignment="1" applyProtection="1">
      <alignment vertical="center"/>
      <protection locked="0"/>
    </xf>
    <xf numFmtId="0" fontId="11" fillId="0" borderId="5" xfId="16" applyFont="1" applyBorder="1" applyAlignment="1" applyProtection="1">
      <alignment vertical="center"/>
      <protection locked="0"/>
    </xf>
    <xf numFmtId="0" fontId="11" fillId="0" borderId="5" xfId="16" applyFont="1" applyBorder="1" applyAlignment="1" applyProtection="1">
      <alignment vertical="center" wrapText="1"/>
      <protection locked="0"/>
    </xf>
    <xf numFmtId="0" fontId="11" fillId="0" borderId="12" xfId="16" applyFont="1" applyBorder="1" applyAlignment="1" applyProtection="1">
      <alignment vertical="center"/>
      <protection locked="0"/>
    </xf>
    <xf numFmtId="0" fontId="4" fillId="0" borderId="0" xfId="13" applyFont="1" applyProtection="1">
      <alignment vertical="center"/>
      <protection locked="0"/>
    </xf>
    <xf numFmtId="0" fontId="16" fillId="0" borderId="6" xfId="0" applyFont="1" applyBorder="1">
      <alignment vertical="center"/>
    </xf>
    <xf numFmtId="0" fontId="29" fillId="13" borderId="0" xfId="0" applyFont="1" applyFill="1">
      <alignment vertical="center"/>
    </xf>
    <xf numFmtId="0" fontId="4" fillId="3" borderId="10" xfId="0" applyFont="1" applyFill="1" applyBorder="1" applyAlignment="1">
      <alignment horizontal="left" vertical="center"/>
    </xf>
    <xf numFmtId="0" fontId="24" fillId="0" borderId="6" xfId="0" applyFont="1" applyBorder="1" applyAlignment="1">
      <alignment horizontal="left" vertical="center"/>
    </xf>
    <xf numFmtId="0" fontId="11" fillId="0" borderId="0" xfId="0" applyFont="1" applyAlignment="1">
      <alignment horizontal="left" vertical="center" shrinkToFit="1"/>
    </xf>
    <xf numFmtId="0" fontId="11" fillId="0" borderId="5" xfId="0" applyFont="1" applyBorder="1" applyAlignment="1">
      <alignment horizontal="left"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176" fontId="51" fillId="0" borderId="24" xfId="0" applyNumberFormat="1" applyFont="1" applyBorder="1" applyAlignment="1" applyProtection="1">
      <alignment horizontal="right" vertical="center"/>
      <protection locked="0"/>
    </xf>
    <xf numFmtId="176" fontId="51" fillId="0" borderId="19" xfId="0" applyNumberFormat="1" applyFont="1" applyBorder="1" applyAlignment="1" applyProtection="1">
      <alignment horizontal="right" vertical="center"/>
      <protection locked="0"/>
    </xf>
    <xf numFmtId="176" fontId="51" fillId="0" borderId="88" xfId="0" applyNumberFormat="1" applyFont="1" applyBorder="1" applyAlignment="1" applyProtection="1">
      <alignment horizontal="right" vertical="center"/>
      <protection locked="0"/>
    </xf>
    <xf numFmtId="179" fontId="51" fillId="0" borderId="88" xfId="9" applyNumberFormat="1" applyFont="1" applyFill="1" applyBorder="1" applyAlignment="1" applyProtection="1">
      <alignment horizontal="right" vertical="center"/>
      <protection locked="0"/>
    </xf>
    <xf numFmtId="176" fontId="51" fillId="0" borderId="89" xfId="0" applyNumberFormat="1" applyFont="1" applyBorder="1" applyAlignment="1" applyProtection="1">
      <alignment horizontal="right" vertical="center"/>
      <protection locked="0"/>
    </xf>
    <xf numFmtId="176" fontId="51" fillId="0" borderId="1" xfId="0" applyNumberFormat="1" applyFont="1" applyBorder="1" applyAlignment="1" applyProtection="1">
      <alignment horizontal="right" vertical="center"/>
      <protection locked="0"/>
    </xf>
    <xf numFmtId="176" fontId="51" fillId="0" borderId="4" xfId="0" applyNumberFormat="1" applyFont="1" applyBorder="1" applyAlignment="1" applyProtection="1">
      <alignment horizontal="right" vertical="center"/>
      <protection locked="0"/>
    </xf>
    <xf numFmtId="176" fontId="51" fillId="0" borderId="94" xfId="0" applyNumberFormat="1" applyFont="1" applyBorder="1" applyAlignment="1" applyProtection="1">
      <alignment horizontal="right" vertical="center"/>
      <protection locked="0"/>
    </xf>
    <xf numFmtId="179" fontId="51" fillId="0" borderId="94" xfId="9" applyNumberFormat="1" applyFont="1" applyFill="1" applyBorder="1" applyAlignment="1" applyProtection="1">
      <alignment horizontal="right" vertical="center"/>
      <protection locked="0"/>
    </xf>
    <xf numFmtId="176" fontId="51" fillId="3" borderId="30" xfId="0" applyNumberFormat="1" applyFont="1" applyFill="1" applyBorder="1" applyAlignment="1">
      <alignment horizontal="righ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right" vertical="center"/>
    </xf>
    <xf numFmtId="0" fontId="11" fillId="0" borderId="0" xfId="0" applyFont="1" applyAlignment="1">
      <alignment vertical="top"/>
    </xf>
    <xf numFmtId="0" fontId="56" fillId="0" borderId="0" xfId="0" applyFont="1">
      <alignment vertical="center"/>
    </xf>
    <xf numFmtId="0" fontId="11" fillId="11" borderId="40" xfId="0" applyFont="1" applyFill="1" applyBorder="1">
      <alignment vertical="center"/>
    </xf>
    <xf numFmtId="0" fontId="11" fillId="11" borderId="41" xfId="0" applyFont="1" applyFill="1" applyBorder="1">
      <alignment vertical="center"/>
    </xf>
    <xf numFmtId="0" fontId="11" fillId="11" borderId="41" xfId="0" applyFont="1" applyFill="1" applyBorder="1" applyAlignment="1">
      <alignment horizontal="left" vertical="center"/>
    </xf>
    <xf numFmtId="0" fontId="11" fillId="11" borderId="15" xfId="0" applyFont="1" applyFill="1" applyBorder="1">
      <alignment vertical="center"/>
    </xf>
    <xf numFmtId="0" fontId="11" fillId="11" borderId="14" xfId="0" applyFont="1" applyFill="1" applyBorder="1">
      <alignment vertical="center"/>
    </xf>
    <xf numFmtId="0" fontId="11" fillId="0" borderId="18" xfId="0" applyFont="1" applyBorder="1" applyAlignment="1">
      <alignment horizontal="center" vertical="center" shrinkToFit="1"/>
    </xf>
    <xf numFmtId="0" fontId="44" fillId="0" borderId="0" xfId="0" applyFont="1">
      <alignmen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1" fillId="11" borderId="4" xfId="0" applyFont="1" applyFill="1" applyBorder="1">
      <alignment vertical="center"/>
    </xf>
    <xf numFmtId="0" fontId="11" fillId="11" borderId="7" xfId="0" applyFont="1" applyFill="1" applyBorder="1">
      <alignment vertical="center"/>
    </xf>
    <xf numFmtId="178" fontId="11" fillId="0" borderId="7" xfId="14" applyNumberFormat="1" applyFont="1" applyFill="1" applyBorder="1" applyAlignment="1" applyProtection="1">
      <alignment vertical="center"/>
      <protection locked="0"/>
    </xf>
    <xf numFmtId="179" fontId="11" fillId="0" borderId="7" xfId="9" applyNumberFormat="1" applyFont="1" applyFill="1" applyBorder="1" applyAlignment="1" applyProtection="1">
      <alignment horizontal="center" vertical="center"/>
    </xf>
    <xf numFmtId="180" fontId="11" fillId="11" borderId="24" xfId="0" applyNumberFormat="1" applyFont="1" applyFill="1" applyBorder="1" applyAlignment="1">
      <alignment horizontal="center" vertical="center"/>
    </xf>
    <xf numFmtId="0" fontId="57" fillId="0" borderId="0" xfId="0" applyFont="1" applyProtection="1">
      <alignment vertical="center"/>
      <protection locked="0"/>
    </xf>
    <xf numFmtId="0" fontId="56" fillId="0" borderId="0" xfId="0" applyFont="1" applyProtection="1">
      <alignment vertical="center"/>
      <protection locked="0"/>
    </xf>
    <xf numFmtId="0" fontId="11" fillId="0" borderId="0" xfId="0" applyFont="1" applyAlignment="1">
      <alignment horizontal="center" vertical="center" wrapText="1"/>
    </xf>
    <xf numFmtId="49" fontId="11" fillId="0" borderId="0" xfId="0" applyNumberFormat="1" applyFont="1" applyAlignment="1">
      <alignment vertical="top" wrapText="1"/>
    </xf>
    <xf numFmtId="0" fontId="11" fillId="0" borderId="50" xfId="0" applyFont="1" applyBorder="1" applyAlignment="1">
      <alignment horizontal="center" vertical="center"/>
    </xf>
    <xf numFmtId="0" fontId="11" fillId="0" borderId="0" xfId="0" applyFont="1" applyAlignment="1">
      <alignment horizontal="left" vertical="center"/>
    </xf>
    <xf numFmtId="0" fontId="11" fillId="0" borderId="0" xfId="1" applyFont="1"/>
    <xf numFmtId="0" fontId="11" fillId="0" borderId="0" xfId="1" applyFont="1" applyAlignment="1">
      <alignment horizontal="left"/>
    </xf>
    <xf numFmtId="180" fontId="11" fillId="0" borderId="0" xfId="1" applyNumberFormat="1" applyFont="1" applyAlignment="1">
      <alignment horizontal="right"/>
    </xf>
    <xf numFmtId="180" fontId="11" fillId="0" borderId="5" xfId="1" applyNumberFormat="1" applyFont="1" applyBorder="1"/>
    <xf numFmtId="180" fontId="11" fillId="0" borderId="1" xfId="1" applyNumberFormat="1" applyFont="1" applyBorder="1" applyAlignment="1">
      <alignment horizontal="center"/>
    </xf>
    <xf numFmtId="180" fontId="11" fillId="0" borderId="0" xfId="1" applyNumberFormat="1" applyFont="1" applyAlignment="1">
      <alignment horizontal="right" vertical="center"/>
    </xf>
    <xf numFmtId="180" fontId="11" fillId="0" borderId="0" xfId="1" applyNumberFormat="1" applyFont="1"/>
    <xf numFmtId="0" fontId="11" fillId="0" borderId="0" xfId="1" applyFont="1" applyAlignment="1">
      <alignment vertical="center"/>
    </xf>
    <xf numFmtId="0" fontId="11" fillId="11" borderId="4" xfId="1" applyFont="1" applyFill="1" applyBorder="1" applyAlignment="1">
      <alignment horizontal="centerContinuous" vertical="center"/>
    </xf>
    <xf numFmtId="0" fontId="11" fillId="11" borderId="7" xfId="1" applyFont="1" applyFill="1" applyBorder="1" applyAlignment="1">
      <alignment horizontal="centerContinuous" vertical="center"/>
    </xf>
    <xf numFmtId="0" fontId="11" fillId="11" borderId="7" xfId="1" applyFont="1" applyFill="1" applyBorder="1" applyAlignment="1">
      <alignment horizontal="centerContinuous"/>
    </xf>
    <xf numFmtId="0" fontId="11" fillId="11" borderId="1" xfId="1" applyFont="1" applyFill="1" applyBorder="1" applyAlignment="1">
      <alignment horizontal="center" vertical="center"/>
    </xf>
    <xf numFmtId="0" fontId="11" fillId="0" borderId="3" xfId="1" applyFont="1" applyBorder="1" applyAlignment="1">
      <alignment horizontal="center" vertical="center"/>
    </xf>
    <xf numFmtId="0" fontId="11" fillId="0" borderId="0" xfId="1" applyFont="1" applyAlignment="1">
      <alignment horizontal="left" wrapText="1"/>
    </xf>
    <xf numFmtId="177" fontId="11" fillId="0" borderId="0" xfId="1" applyNumberFormat="1" applyFont="1" applyAlignment="1">
      <alignment horizontal="center" vertical="center"/>
    </xf>
    <xf numFmtId="0" fontId="57" fillId="0" borderId="0" xfId="0" applyFont="1">
      <alignment vertical="center"/>
    </xf>
    <xf numFmtId="0" fontId="11" fillId="0" borderId="70" xfId="1" applyFont="1" applyBorder="1" applyAlignment="1">
      <alignment horizontal="center" vertical="center" wrapText="1"/>
    </xf>
    <xf numFmtId="0" fontId="11" fillId="0" borderId="21" xfId="0" applyFont="1" applyBorder="1" applyAlignment="1">
      <alignment horizontal="left" vertical="center"/>
    </xf>
    <xf numFmtId="0" fontId="11" fillId="0" borderId="19" xfId="0" applyFont="1" applyBorder="1" applyAlignment="1">
      <alignment horizontal="center" vertical="center"/>
    </xf>
    <xf numFmtId="0" fontId="51" fillId="0" borderId="3" xfId="0" applyFont="1" applyBorder="1">
      <alignment vertical="center"/>
    </xf>
    <xf numFmtId="0" fontId="51" fillId="0" borderId="3" xfId="0" applyFont="1" applyBorder="1" applyAlignment="1">
      <alignment horizontal="left" vertical="center"/>
    </xf>
    <xf numFmtId="0" fontId="51" fillId="0" borderId="0" xfId="0" applyFont="1" applyAlignment="1">
      <alignment horizontal="left" vertical="center"/>
    </xf>
    <xf numFmtId="0" fontId="11" fillId="0" borderId="104" xfId="0" applyFont="1" applyBorder="1">
      <alignment vertical="center"/>
    </xf>
    <xf numFmtId="0" fontId="11" fillId="0" borderId="105" xfId="0" applyFont="1" applyBorder="1" applyAlignment="1" applyProtection="1">
      <alignment vertical="center" wrapText="1"/>
      <protection locked="0"/>
    </xf>
    <xf numFmtId="0" fontId="11" fillId="0" borderId="106" xfId="0" applyFont="1" applyBorder="1" applyAlignment="1" applyProtection="1">
      <alignment vertical="center" wrapText="1"/>
      <protection locked="0"/>
    </xf>
    <xf numFmtId="0" fontId="11" fillId="0" borderId="108" xfId="0" applyFont="1" applyBorder="1">
      <alignment vertical="center"/>
    </xf>
    <xf numFmtId="0" fontId="11" fillId="0" borderId="109" xfId="0" applyFont="1" applyBorder="1" applyAlignment="1" applyProtection="1">
      <alignment vertical="center" wrapText="1"/>
      <protection locked="0"/>
    </xf>
    <xf numFmtId="0" fontId="11" fillId="0" borderId="110" xfId="0" applyFont="1" applyBorder="1" applyAlignment="1" applyProtection="1">
      <alignment vertical="center" wrapText="1"/>
      <protection locked="0"/>
    </xf>
    <xf numFmtId="0" fontId="11" fillId="0" borderId="104" xfId="0" applyFont="1" applyBorder="1" applyAlignment="1">
      <alignment horizontal="left" vertical="center"/>
    </xf>
    <xf numFmtId="0" fontId="11" fillId="0" borderId="105" xfId="0" applyFont="1" applyBorder="1" applyAlignment="1" applyProtection="1">
      <alignment horizontal="left" vertical="center" wrapText="1"/>
      <protection locked="0"/>
    </xf>
    <xf numFmtId="0" fontId="11" fillId="0" borderId="106" xfId="0" applyFont="1" applyBorder="1" applyAlignment="1" applyProtection="1">
      <alignment horizontal="left" vertical="center" wrapText="1"/>
      <protection locked="0"/>
    </xf>
    <xf numFmtId="0" fontId="11" fillId="0" borderId="44" xfId="0" applyFont="1" applyBorder="1" applyAlignment="1">
      <alignment horizontal="left" vertical="center"/>
    </xf>
    <xf numFmtId="0" fontId="11" fillId="0" borderId="45"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51" fillId="0" borderId="5" xfId="0" applyFont="1" applyBorder="1" applyAlignment="1">
      <alignment vertical="center" shrinkToFit="1"/>
    </xf>
    <xf numFmtId="0" fontId="51" fillId="0" borderId="7" xfId="0" applyFont="1" applyBorder="1" applyAlignment="1">
      <alignment vertical="center" shrinkToFit="1"/>
    </xf>
    <xf numFmtId="0" fontId="51" fillId="0" borderId="15" xfId="0" applyFont="1" applyBorder="1" applyAlignment="1">
      <alignment vertical="center" shrinkToFit="1"/>
    </xf>
    <xf numFmtId="0" fontId="51" fillId="3" borderId="5" xfId="0" applyFont="1" applyFill="1" applyBorder="1" applyAlignment="1">
      <alignment horizontal="left" vertical="top" indent="1"/>
    </xf>
    <xf numFmtId="0" fontId="51" fillId="3" borderId="5" xfId="0" applyFont="1" applyFill="1" applyBorder="1" applyAlignment="1">
      <alignment horizontal="left" vertical="center" indent="1"/>
    </xf>
    <xf numFmtId="0" fontId="51" fillId="3" borderId="12" xfId="0" applyFont="1" applyFill="1" applyBorder="1" applyAlignment="1">
      <alignment horizontal="left" vertical="center" indent="1"/>
    </xf>
    <xf numFmtId="0" fontId="51" fillId="0" borderId="129" xfId="0" applyFont="1" applyBorder="1" applyAlignment="1">
      <alignment vertical="center" shrinkToFit="1"/>
    </xf>
    <xf numFmtId="0" fontId="51" fillId="0" borderId="0" xfId="0" applyFont="1" applyAlignment="1">
      <alignment horizontal="left" vertical="center" shrinkToFit="1"/>
    </xf>
    <xf numFmtId="0" fontId="44" fillId="0" borderId="0" xfId="0" applyFont="1" applyAlignment="1">
      <alignment horizontal="left"/>
    </xf>
    <xf numFmtId="0" fontId="51" fillId="0" borderId="21" xfId="0" applyFont="1" applyBorder="1" applyAlignment="1">
      <alignment horizontal="left" vertical="center"/>
    </xf>
    <xf numFmtId="0" fontId="11" fillId="0" borderId="6" xfId="0" applyFont="1" applyBorder="1">
      <alignment vertical="center"/>
    </xf>
    <xf numFmtId="0" fontId="11" fillId="0" borderId="20" xfId="0" applyFont="1" applyBorder="1">
      <alignment vertical="center"/>
    </xf>
    <xf numFmtId="0" fontId="11" fillId="0" borderId="13" xfId="0" applyFont="1" applyBorder="1" applyAlignment="1">
      <alignment horizontal="center" vertical="center"/>
    </xf>
    <xf numFmtId="0" fontId="11" fillId="0" borderId="105" xfId="0" applyFont="1" applyBorder="1" applyAlignment="1">
      <alignment horizontal="left" vertical="center"/>
    </xf>
    <xf numFmtId="0" fontId="11" fillId="0" borderId="0" xfId="0" applyFont="1" applyAlignment="1">
      <alignment horizontal="right" vertical="center" wrapText="1"/>
    </xf>
    <xf numFmtId="0" fontId="4" fillId="0" borderId="0" xfId="0" applyFont="1" applyAlignment="1">
      <alignment horizontal="right"/>
    </xf>
    <xf numFmtId="0" fontId="11" fillId="0" borderId="5" xfId="0" applyFont="1" applyBorder="1">
      <alignment vertical="center"/>
    </xf>
    <xf numFmtId="0" fontId="11" fillId="3" borderId="27" xfId="0" applyFont="1" applyFill="1" applyBorder="1" applyAlignment="1">
      <alignment horizontal="center" vertical="center"/>
    </xf>
    <xf numFmtId="0" fontId="11" fillId="3" borderId="2" xfId="0" applyFont="1" applyFill="1" applyBorder="1" applyAlignment="1">
      <alignment horizontal="left" vertical="center" indent="1"/>
    </xf>
    <xf numFmtId="0" fontId="11" fillId="3" borderId="5" xfId="0" applyFont="1" applyFill="1" applyBorder="1" applyAlignment="1">
      <alignment horizontal="left" vertical="center" indent="1"/>
    </xf>
    <xf numFmtId="0" fontId="11" fillId="3" borderId="12" xfId="0" applyFont="1" applyFill="1" applyBorder="1" applyAlignment="1">
      <alignment horizontal="left" vertical="center" indent="1"/>
    </xf>
    <xf numFmtId="0" fontId="11" fillId="0" borderId="135" xfId="0" applyFont="1" applyBorder="1">
      <alignment vertical="center"/>
    </xf>
    <xf numFmtId="0" fontId="11" fillId="0" borderId="66" xfId="0" applyFont="1" applyBorder="1">
      <alignment vertical="center"/>
    </xf>
    <xf numFmtId="0" fontId="11" fillId="3" borderId="4" xfId="0" applyFont="1" applyFill="1" applyBorder="1" applyAlignment="1">
      <alignment horizontal="left" vertical="center" indent="1"/>
    </xf>
    <xf numFmtId="0" fontId="11" fillId="3" borderId="0" xfId="0" applyFont="1" applyFill="1" applyAlignment="1">
      <alignment horizontal="left" vertical="center" indent="1"/>
    </xf>
    <xf numFmtId="0" fontId="11" fillId="3" borderId="7" xfId="0" applyFont="1" applyFill="1" applyBorder="1" applyAlignment="1">
      <alignment horizontal="left" vertical="center" indent="1"/>
    </xf>
    <xf numFmtId="0" fontId="11" fillId="3" borderId="8" xfId="0" applyFont="1" applyFill="1" applyBorder="1" applyAlignment="1">
      <alignment horizontal="left" vertical="center" indent="1"/>
    </xf>
    <xf numFmtId="0" fontId="11" fillId="0" borderId="94" xfId="0" applyFont="1" applyBorder="1">
      <alignment vertical="center"/>
    </xf>
    <xf numFmtId="0" fontId="11" fillId="0" borderId="8" xfId="0" applyFont="1" applyBorder="1">
      <alignment vertical="center"/>
    </xf>
    <xf numFmtId="0" fontId="11" fillId="3" borderId="19" xfId="0" applyFont="1" applyFill="1" applyBorder="1" applyAlignment="1">
      <alignment horizontal="left" vertical="center" indent="1"/>
    </xf>
    <xf numFmtId="0" fontId="11" fillId="3" borderId="6" xfId="0" applyFont="1" applyFill="1" applyBorder="1" applyAlignment="1">
      <alignment horizontal="left" vertical="center" indent="1"/>
    </xf>
    <xf numFmtId="0" fontId="11" fillId="3" borderId="20" xfId="0" applyFont="1" applyFill="1" applyBorder="1" applyAlignment="1">
      <alignment horizontal="left" vertical="center" indent="1"/>
    </xf>
    <xf numFmtId="180" fontId="11" fillId="0" borderId="88" xfId="0" applyNumberFormat="1" applyFont="1" applyBorder="1" applyProtection="1">
      <alignment vertical="center"/>
      <protection locked="0"/>
    </xf>
    <xf numFmtId="180" fontId="11" fillId="0" borderId="20" xfId="0" applyNumberFormat="1" applyFont="1" applyBorder="1" applyProtection="1">
      <alignment vertical="center"/>
      <protection locked="0"/>
    </xf>
    <xf numFmtId="0" fontId="11" fillId="3" borderId="3" xfId="0" applyFont="1" applyFill="1" applyBorder="1" applyAlignment="1">
      <alignment horizontal="left" vertical="center" indent="1"/>
    </xf>
    <xf numFmtId="180" fontId="11" fillId="0" borderId="136" xfId="0" applyNumberFormat="1" applyFont="1" applyBorder="1" applyProtection="1">
      <alignment vertical="center"/>
      <protection locked="0"/>
    </xf>
    <xf numFmtId="180" fontId="11" fillId="0" borderId="103" xfId="0" applyNumberFormat="1" applyFont="1" applyBorder="1" applyProtection="1">
      <alignment vertical="center"/>
      <protection locked="0"/>
    </xf>
    <xf numFmtId="180" fontId="11" fillId="0" borderId="137" xfId="0" applyNumberFormat="1" applyFont="1" applyBorder="1" applyProtection="1">
      <alignment vertical="center"/>
      <protection locked="0"/>
    </xf>
    <xf numFmtId="180" fontId="11" fillId="0" borderId="106" xfId="0" applyNumberFormat="1" applyFont="1" applyBorder="1" applyProtection="1">
      <alignment vertical="center"/>
      <protection locked="0"/>
    </xf>
    <xf numFmtId="0" fontId="11" fillId="0" borderId="138" xfId="0" applyFont="1" applyBorder="1">
      <alignment vertical="center"/>
    </xf>
    <xf numFmtId="0" fontId="11" fillId="0" borderId="46" xfId="0" applyFont="1" applyBorder="1">
      <alignment vertical="center"/>
    </xf>
    <xf numFmtId="180" fontId="11" fillId="0" borderId="138" xfId="0" applyNumberFormat="1" applyFont="1" applyBorder="1">
      <alignment vertical="center"/>
    </xf>
    <xf numFmtId="180" fontId="11" fillId="0" borderId="46" xfId="0" applyNumberFormat="1" applyFont="1" applyBorder="1">
      <alignment vertical="center"/>
    </xf>
    <xf numFmtId="180" fontId="11" fillId="0" borderId="94" xfId="0" applyNumberFormat="1" applyFont="1" applyBorder="1" applyProtection="1">
      <alignment vertical="center"/>
      <protection locked="0"/>
    </xf>
    <xf numFmtId="180" fontId="11" fillId="0" borderId="8" xfId="0" applyNumberFormat="1" applyFont="1" applyBorder="1" applyProtection="1">
      <alignment vertical="center"/>
      <protection locked="0"/>
    </xf>
    <xf numFmtId="180" fontId="11" fillId="0" borderId="2" xfId="0" applyNumberFormat="1" applyFont="1" applyBorder="1" applyAlignment="1" applyProtection="1">
      <alignment horizontal="right" vertical="center"/>
      <protection locked="0"/>
    </xf>
    <xf numFmtId="180" fontId="11" fillId="0" borderId="4" xfId="0" applyNumberFormat="1" applyFont="1" applyBorder="1" applyAlignment="1" applyProtection="1">
      <alignment horizontal="right" vertical="center"/>
      <protection locked="0"/>
    </xf>
    <xf numFmtId="180" fontId="11" fillId="0" borderId="19" xfId="0" applyNumberFormat="1" applyFont="1" applyBorder="1" applyAlignment="1">
      <alignment horizontal="right" vertical="center"/>
    </xf>
    <xf numFmtId="180" fontId="11" fillId="0" borderId="80" xfId="0" applyNumberFormat="1" applyFont="1" applyBorder="1" applyAlignment="1" applyProtection="1">
      <alignment horizontal="right" vertical="center"/>
      <protection locked="0"/>
    </xf>
    <xf numFmtId="180" fontId="11" fillId="0" borderId="104" xfId="0" applyNumberFormat="1" applyFont="1" applyBorder="1" applyAlignment="1" applyProtection="1">
      <alignment horizontal="right" vertical="center"/>
      <protection locked="0"/>
    </xf>
    <xf numFmtId="0" fontId="58" fillId="0" borderId="19" xfId="0" applyFont="1" applyBorder="1">
      <alignment vertical="center"/>
    </xf>
    <xf numFmtId="0" fontId="58" fillId="0" borderId="3" xfId="0" applyFont="1" applyBorder="1">
      <alignment vertical="center"/>
    </xf>
    <xf numFmtId="0" fontId="11" fillId="0" borderId="0" xfId="0" applyFont="1" applyAlignment="1">
      <alignment horizontal="right" vertical="center"/>
    </xf>
    <xf numFmtId="0" fontId="11" fillId="0" borderId="106" xfId="0" applyFont="1" applyBorder="1">
      <alignment vertical="center"/>
    </xf>
    <xf numFmtId="0" fontId="58" fillId="0" borderId="2" xfId="0" applyFont="1" applyBorder="1">
      <alignment vertical="center"/>
    </xf>
    <xf numFmtId="0" fontId="35" fillId="8" borderId="24" xfId="0" applyFont="1" applyFill="1" applyBorder="1">
      <alignment vertical="center"/>
    </xf>
    <xf numFmtId="0" fontId="35" fillId="8" borderId="25" xfId="0" applyFont="1" applyFill="1" applyBorder="1">
      <alignment vertical="center"/>
    </xf>
    <xf numFmtId="0" fontId="11" fillId="0" borderId="4" xfId="0" applyFont="1" applyBorder="1" applyProtection="1">
      <alignment vertical="center"/>
      <protection locked="0"/>
    </xf>
    <xf numFmtId="0" fontId="11" fillId="0" borderId="7" xfId="0" applyFont="1" applyBorder="1" applyProtection="1">
      <alignment vertical="center"/>
      <protection locked="0"/>
    </xf>
    <xf numFmtId="0" fontId="11" fillId="0" borderId="6" xfId="0" applyFont="1" applyBorder="1" applyAlignment="1">
      <alignment vertical="top"/>
    </xf>
    <xf numFmtId="179" fontId="11" fillId="0" borderId="0" xfId="0" applyNumberFormat="1" applyFont="1" applyAlignment="1">
      <alignment horizontal="right" vertical="center"/>
    </xf>
    <xf numFmtId="183" fontId="11" fillId="0" borderId="0" xfId="0" applyNumberFormat="1" applyFont="1" applyAlignment="1">
      <alignment horizontal="right" vertical="center"/>
    </xf>
    <xf numFmtId="0" fontId="11" fillId="0" borderId="13" xfId="16" applyFont="1" applyBorder="1" applyAlignment="1">
      <alignment horizontal="left" vertical="center"/>
    </xf>
    <xf numFmtId="0" fontId="11" fillId="0" borderId="15" xfId="16" applyFont="1" applyBorder="1" applyAlignment="1">
      <alignment horizontal="left" vertical="center"/>
    </xf>
    <xf numFmtId="0" fontId="11" fillId="0" borderId="15" xfId="16" applyFont="1" applyBorder="1" applyAlignment="1">
      <alignment horizontal="right" vertical="center"/>
    </xf>
    <xf numFmtId="0" fontId="11" fillId="0" borderId="15" xfId="16" applyFont="1" applyBorder="1" applyAlignment="1" applyProtection="1">
      <alignment horizontal="right" vertical="center"/>
      <protection locked="0"/>
    </xf>
    <xf numFmtId="0" fontId="11" fillId="0" borderId="15" xfId="16" applyFont="1" applyBorder="1" applyAlignment="1" applyProtection="1">
      <alignment vertical="center"/>
      <protection locked="0"/>
    </xf>
    <xf numFmtId="0" fontId="11" fillId="0" borderId="15" xfId="16" applyFont="1" applyBorder="1" applyAlignment="1">
      <alignment vertical="center"/>
    </xf>
    <xf numFmtId="0" fontId="11" fillId="0" borderId="14" xfId="16" applyFont="1" applyBorder="1" applyAlignment="1">
      <alignment vertical="center"/>
    </xf>
    <xf numFmtId="0" fontId="11" fillId="0" borderId="41" xfId="16" applyFont="1" applyBorder="1" applyAlignment="1">
      <alignment horizontal="right" vertical="center"/>
    </xf>
    <xf numFmtId="0" fontId="11" fillId="0" borderId="0" xfId="16" applyFont="1" applyAlignment="1" applyProtection="1">
      <alignment horizontal="right" vertical="center"/>
      <protection locked="0"/>
    </xf>
    <xf numFmtId="0" fontId="11" fillId="0" borderId="45" xfId="16" applyFont="1" applyBorder="1" applyAlignment="1" applyProtection="1">
      <alignment vertical="center"/>
      <protection locked="0"/>
    </xf>
    <xf numFmtId="0" fontId="11" fillId="0" borderId="45" xfId="16" applyFont="1" applyBorder="1" applyAlignment="1">
      <alignment vertical="center"/>
    </xf>
    <xf numFmtId="0" fontId="11" fillId="0" borderId="41" xfId="16" applyFont="1" applyBorder="1" applyAlignment="1" applyProtection="1">
      <alignment vertical="center"/>
      <protection locked="0"/>
    </xf>
    <xf numFmtId="0" fontId="11" fillId="0" borderId="41" xfId="16" applyFont="1" applyBorder="1" applyAlignment="1">
      <alignment vertical="center"/>
    </xf>
    <xf numFmtId="0" fontId="11" fillId="0" borderId="115" xfId="16" applyFont="1" applyBorder="1" applyAlignment="1">
      <alignment vertical="center"/>
    </xf>
    <xf numFmtId="0" fontId="11" fillId="0" borderId="19" xfId="16" applyFont="1" applyBorder="1" applyAlignment="1" applyProtection="1">
      <alignment horizontal="center" vertical="center" shrinkToFit="1"/>
      <protection locked="0"/>
    </xf>
    <xf numFmtId="0" fontId="11" fillId="0" borderId="6" xfId="16" applyFont="1" applyBorder="1" applyAlignment="1">
      <alignment horizontal="center" vertical="center" shrinkToFit="1"/>
    </xf>
    <xf numFmtId="0" fontId="11" fillId="0" borderId="6" xfId="16" applyFont="1" applyBorder="1" applyAlignment="1" applyProtection="1">
      <alignment horizontal="center" vertical="center" shrinkToFit="1"/>
      <protection locked="0"/>
    </xf>
    <xf numFmtId="0" fontId="11" fillId="0" borderId="20" xfId="16" applyFont="1" applyBorder="1" applyAlignment="1">
      <alignment horizontal="center" vertical="center" shrinkToFit="1"/>
    </xf>
    <xf numFmtId="0" fontId="11" fillId="0" borderId="3" xfId="16" applyFont="1" applyBorder="1" applyAlignment="1" applyProtection="1">
      <alignment horizontal="center" vertical="center" shrinkToFit="1"/>
      <protection locked="0"/>
    </xf>
    <xf numFmtId="0" fontId="11" fillId="0" borderId="5" xfId="16" applyFont="1" applyBorder="1" applyAlignment="1">
      <alignment horizontal="center" vertical="center" shrinkToFit="1"/>
    </xf>
    <xf numFmtId="0" fontId="11" fillId="0" borderId="0" xfId="16" applyFont="1" applyAlignment="1" applyProtection="1">
      <alignment horizontal="center" vertical="center" shrinkToFit="1"/>
      <protection locked="0"/>
    </xf>
    <xf numFmtId="0" fontId="11" fillId="0" borderId="12" xfId="16" applyFont="1" applyBorder="1" applyAlignment="1">
      <alignment horizontal="center" vertical="center" shrinkToFit="1"/>
    </xf>
    <xf numFmtId="0" fontId="11" fillId="0" borderId="2" xfId="16" applyFont="1" applyBorder="1" applyAlignment="1" applyProtection="1">
      <alignment horizontal="center" vertical="center" shrinkToFit="1"/>
      <protection locked="0"/>
    </xf>
    <xf numFmtId="0" fontId="11" fillId="0" borderId="5" xfId="16" applyFont="1" applyBorder="1" applyAlignment="1" applyProtection="1">
      <alignment horizontal="center" vertical="center" shrinkToFit="1"/>
      <protection locked="0"/>
    </xf>
    <xf numFmtId="0" fontId="11" fillId="0" borderId="105" xfId="0" applyFont="1" applyBorder="1">
      <alignment vertical="center"/>
    </xf>
    <xf numFmtId="0" fontId="11" fillId="0" borderId="21" xfId="0" applyFont="1" applyBorder="1" applyAlignment="1">
      <alignment vertical="center" wrapText="1"/>
    </xf>
    <xf numFmtId="0" fontId="11" fillId="0" borderId="106" xfId="0" applyFont="1" applyBorder="1" applyAlignment="1">
      <alignment vertical="center" wrapText="1"/>
    </xf>
    <xf numFmtId="0" fontId="11" fillId="3" borderId="2" xfId="0" applyFont="1" applyFill="1" applyBorder="1" applyAlignment="1">
      <alignment horizontal="left" vertical="center"/>
    </xf>
    <xf numFmtId="184" fontId="51" fillId="0" borderId="0" xfId="0" applyNumberFormat="1" applyFont="1" applyAlignment="1">
      <alignment horizontal="left" vertical="center" shrinkToFit="1"/>
    </xf>
    <xf numFmtId="0" fontId="51" fillId="0" borderId="21" xfId="0" applyFont="1" applyBorder="1" applyAlignment="1">
      <alignment horizontal="left" vertical="center" shrinkToFi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11" fillId="3" borderId="21" xfId="0" applyFont="1" applyFill="1" applyBorder="1" applyAlignment="1">
      <alignment horizontal="left" vertical="center" indent="1"/>
    </xf>
    <xf numFmtId="0" fontId="11" fillId="3" borderId="15" xfId="0" applyFont="1" applyFill="1" applyBorder="1" applyAlignment="1">
      <alignment horizontal="left" vertical="center" indent="1"/>
    </xf>
    <xf numFmtId="0" fontId="11" fillId="3" borderId="14" xfId="0" applyFont="1" applyFill="1" applyBorder="1" applyAlignment="1">
      <alignment horizontal="left" vertical="center" indent="1"/>
    </xf>
    <xf numFmtId="0" fontId="11" fillId="3" borderId="146" xfId="0" applyFont="1" applyFill="1" applyBorder="1" applyAlignment="1">
      <alignment horizontal="left" vertical="center" indent="1"/>
    </xf>
    <xf numFmtId="0" fontId="11" fillId="0" borderId="3" xfId="0" applyFont="1" applyBorder="1">
      <alignment vertical="center"/>
    </xf>
    <xf numFmtId="0" fontId="10" fillId="0" borderId="105" xfId="0" applyFont="1" applyBorder="1" applyAlignment="1">
      <alignment horizontal="left" vertical="center"/>
    </xf>
    <xf numFmtId="0" fontId="4" fillId="0" borderId="104" xfId="0" applyFont="1" applyBorder="1">
      <alignment vertical="center"/>
    </xf>
    <xf numFmtId="49" fontId="24" fillId="0" borderId="0" xfId="0" applyNumberFormat="1" applyFont="1" applyAlignment="1">
      <alignment horizontal="center"/>
    </xf>
    <xf numFmtId="0" fontId="24" fillId="0" borderId="5" xfId="0" applyFont="1" applyBorder="1" applyAlignment="1"/>
    <xf numFmtId="49" fontId="24" fillId="0" borderId="3" xfId="0" applyNumberFormat="1" applyFont="1" applyBorder="1" applyAlignment="1">
      <alignment horizontal="center"/>
    </xf>
    <xf numFmtId="49" fontId="4" fillId="0" borderId="29" xfId="0" applyNumberFormat="1" applyFont="1" applyBorder="1">
      <alignment vertical="center"/>
    </xf>
    <xf numFmtId="0" fontId="11" fillId="0" borderId="46" xfId="0" applyFont="1" applyBorder="1" applyAlignment="1">
      <alignment vertical="center" wrapText="1"/>
    </xf>
    <xf numFmtId="0" fontId="0" fillId="0" borderId="7" xfId="0" applyBorder="1" applyAlignment="1">
      <alignment horizontal="left" vertical="center"/>
    </xf>
    <xf numFmtId="0" fontId="4" fillId="0" borderId="143" xfId="0" applyFont="1" applyBorder="1">
      <alignment vertical="center"/>
    </xf>
    <xf numFmtId="0" fontId="4" fillId="0" borderId="147" xfId="0" applyFont="1" applyBorder="1">
      <alignment vertical="center"/>
    </xf>
    <xf numFmtId="0" fontId="4" fillId="0" borderId="144" xfId="0" applyFont="1" applyBorder="1">
      <alignment vertical="center"/>
    </xf>
    <xf numFmtId="49" fontId="24" fillId="0" borderId="0" xfId="0" applyNumberFormat="1" applyFont="1" applyAlignment="1">
      <alignment horizontal="center" vertical="center"/>
    </xf>
    <xf numFmtId="49" fontId="24" fillId="0" borderId="105" xfId="0" applyNumberFormat="1" applyFont="1" applyBorder="1" applyAlignment="1">
      <alignment horizontal="center" vertical="center"/>
    </xf>
    <xf numFmtId="0" fontId="4" fillId="0" borderId="106" xfId="0" applyFont="1" applyBorder="1">
      <alignment vertical="center"/>
    </xf>
    <xf numFmtId="0" fontId="23" fillId="0" borderId="12" xfId="0" applyFont="1" applyBorder="1" applyAlignment="1">
      <alignment horizontal="right" vertical="center"/>
    </xf>
    <xf numFmtId="0" fontId="11" fillId="11" borderId="8" xfId="1" applyFont="1" applyFill="1" applyBorder="1" applyAlignment="1">
      <alignment horizontal="center" vertical="center"/>
    </xf>
    <xf numFmtId="49" fontId="11" fillId="0" borderId="0" xfId="5" applyNumberFormat="1" applyFont="1" applyAlignment="1" applyProtection="1">
      <alignment horizontal="center" vertical="center"/>
      <protection locked="0"/>
    </xf>
    <xf numFmtId="0" fontId="11" fillId="0" borderId="0" xfId="5" applyFont="1" applyAlignment="1">
      <alignment horizontal="right" vertical="center"/>
    </xf>
    <xf numFmtId="49" fontId="11" fillId="0" borderId="0" xfId="5" applyNumberFormat="1" applyFont="1" applyAlignment="1">
      <alignment horizontal="center" vertical="center"/>
    </xf>
    <xf numFmtId="0" fontId="11" fillId="0" borderId="0" xfId="5" applyFont="1" applyAlignment="1">
      <alignment horizontal="center" vertical="center"/>
    </xf>
    <xf numFmtId="0" fontId="11" fillId="0" borderId="5" xfId="5" applyFont="1" applyBorder="1">
      <alignment vertical="center"/>
    </xf>
    <xf numFmtId="0" fontId="11" fillId="0" borderId="5" xfId="5" applyFont="1" applyBorder="1" applyAlignment="1">
      <alignment shrinkToFit="1"/>
    </xf>
    <xf numFmtId="0" fontId="11" fillId="0" borderId="6" xfId="5" applyFont="1" applyBorder="1" applyAlignment="1"/>
    <xf numFmtId="0" fontId="35" fillId="0" borderId="0" xfId="4" applyFont="1">
      <alignment vertical="center"/>
    </xf>
    <xf numFmtId="0" fontId="11" fillId="0" borderId="6" xfId="4" applyFont="1" applyBorder="1" applyAlignment="1">
      <alignment wrapText="1"/>
    </xf>
    <xf numFmtId="0" fontId="11" fillId="0" borderId="5" xfId="5" applyFont="1" applyBorder="1" applyAlignment="1"/>
    <xf numFmtId="0" fontId="11" fillId="0" borderId="0" xfId="4" applyFont="1">
      <alignment vertical="center"/>
    </xf>
    <xf numFmtId="0" fontId="11" fillId="0" borderId="0" xfId="4" applyFont="1" applyAlignment="1">
      <alignment vertical="center" wrapText="1"/>
    </xf>
    <xf numFmtId="0" fontId="11" fillId="0" borderId="5" xfId="5" applyFont="1" applyBorder="1" applyAlignment="1">
      <alignment horizontal="left" vertical="center"/>
    </xf>
    <xf numFmtId="0" fontId="11" fillId="0" borderId="5" xfId="4" applyFont="1" applyBorder="1">
      <alignment vertical="center"/>
    </xf>
    <xf numFmtId="0" fontId="11" fillId="0" borderId="6" xfId="5" applyFont="1" applyBorder="1">
      <alignment vertical="center"/>
    </xf>
    <xf numFmtId="0" fontId="11" fillId="0" borderId="7" xfId="5" applyFont="1" applyBorder="1" applyAlignment="1">
      <alignment horizontal="left" vertical="center"/>
    </xf>
    <xf numFmtId="0" fontId="11" fillId="0" borderId="7" xfId="4" applyFont="1" applyBorder="1" applyAlignment="1"/>
    <xf numFmtId="0" fontId="11" fillId="0" borderId="0" xfId="4" applyFont="1" applyAlignment="1">
      <alignment horizontal="center" vertical="center"/>
    </xf>
    <xf numFmtId="0" fontId="11" fillId="0" borderId="4" xfId="4" applyFont="1" applyBorder="1" applyAlignment="1">
      <alignment horizontal="center" vertical="center"/>
    </xf>
    <xf numFmtId="0" fontId="11" fillId="0" borderId="4" xfId="7" applyFont="1" applyBorder="1" applyAlignment="1">
      <alignment horizontal="center" vertical="center" wrapText="1"/>
    </xf>
    <xf numFmtId="0" fontId="11" fillId="0" borderId="0" xfId="4" applyFont="1" applyAlignment="1"/>
    <xf numFmtId="0" fontId="11" fillId="0" borderId="0" xfId="4" applyFont="1" applyAlignment="1">
      <alignment horizontal="right" vertical="center"/>
    </xf>
    <xf numFmtId="0" fontId="11" fillId="0" borderId="19" xfId="4" applyFont="1" applyBorder="1" applyAlignment="1">
      <alignment horizontal="center" vertical="center"/>
    </xf>
    <xf numFmtId="176" fontId="11" fillId="0" borderId="52" xfId="12" applyNumberFormat="1" applyFont="1" applyBorder="1" applyAlignment="1">
      <alignment horizontal="right" vertical="center" shrinkToFit="1"/>
    </xf>
    <xf numFmtId="176" fontId="11" fillId="0" borderId="57" xfId="12" applyNumberFormat="1" applyFont="1" applyBorder="1" applyProtection="1">
      <alignment vertical="center"/>
      <protection locked="0"/>
    </xf>
    <xf numFmtId="176" fontId="11" fillId="0" borderId="54" xfId="12" applyNumberFormat="1" applyFont="1" applyBorder="1" applyProtection="1">
      <alignment vertical="center"/>
      <protection locked="0"/>
    </xf>
    <xf numFmtId="176" fontId="11" fillId="0" borderId="58" xfId="12" applyNumberFormat="1" applyFont="1" applyBorder="1" applyProtection="1">
      <alignment vertical="center"/>
      <protection locked="0"/>
    </xf>
    <xf numFmtId="38" fontId="11" fillId="0" borderId="0" xfId="10" applyFont="1" applyFill="1" applyAlignment="1" applyProtection="1">
      <alignment horizontal="left" vertical="center"/>
    </xf>
    <xf numFmtId="180" fontId="11" fillId="0" borderId="0" xfId="10" applyNumberFormat="1" applyFont="1" applyFill="1" applyAlignment="1" applyProtection="1">
      <alignment horizontal="right" vertical="center"/>
    </xf>
    <xf numFmtId="176" fontId="11" fillId="0" borderId="52" xfId="12" applyNumberFormat="1" applyFont="1" applyBorder="1" applyAlignment="1">
      <alignment horizontal="right" vertical="center" wrapText="1"/>
    </xf>
    <xf numFmtId="176" fontId="11" fillId="0" borderId="52" xfId="12" applyNumberFormat="1" applyFont="1" applyBorder="1" applyAlignment="1">
      <alignment horizontal="right" vertical="center" wrapText="1" shrinkToFit="1"/>
    </xf>
    <xf numFmtId="38" fontId="11" fillId="0" borderId="0" xfId="10" applyFont="1" applyFill="1" applyBorder="1" applyAlignment="1" applyProtection="1">
      <alignment horizontal="left"/>
    </xf>
    <xf numFmtId="180" fontId="11" fillId="0" borderId="24" xfId="10" applyNumberFormat="1" applyFont="1" applyFill="1" applyBorder="1" applyAlignment="1" applyProtection="1">
      <alignment horizontal="center" vertical="center"/>
    </xf>
    <xf numFmtId="0" fontId="11" fillId="0" borderId="78" xfId="1" applyFont="1" applyBorder="1" applyAlignment="1">
      <alignment horizontal="center" vertical="center" wrapText="1"/>
    </xf>
    <xf numFmtId="38" fontId="11" fillId="0" borderId="0" xfId="10" applyFont="1" applyAlignment="1" applyProtection="1">
      <alignment vertical="center"/>
    </xf>
    <xf numFmtId="49" fontId="4" fillId="0" borderId="5" xfId="0" applyNumberFormat="1" applyFont="1" applyBorder="1" applyAlignment="1">
      <alignment horizontal="center" vertical="center"/>
    </xf>
    <xf numFmtId="0" fontId="4" fillId="0" borderId="5" xfId="0" applyFont="1" applyBorder="1" applyAlignment="1">
      <alignment horizontal="left" vertical="center" wrapText="1"/>
    </xf>
    <xf numFmtId="0" fontId="11" fillId="0" borderId="12" xfId="0" applyFont="1" applyBorder="1" applyAlignment="1">
      <alignment vertical="center" wrapText="1"/>
    </xf>
    <xf numFmtId="49" fontId="24" fillId="0" borderId="45" xfId="0" applyNumberFormat="1" applyFont="1" applyBorder="1" applyAlignment="1">
      <alignment horizontal="center" vertical="center"/>
    </xf>
    <xf numFmtId="0" fontId="4" fillId="0" borderId="148" xfId="0" applyFont="1" applyBorder="1">
      <alignment vertical="center"/>
    </xf>
    <xf numFmtId="0" fontId="15" fillId="0" borderId="12" xfId="0" applyFont="1" applyBorder="1" applyAlignment="1">
      <alignment vertical="top" wrapText="1"/>
    </xf>
    <xf numFmtId="0" fontId="11" fillId="0" borderId="105" xfId="0" applyFont="1" applyBorder="1" applyAlignment="1">
      <alignment horizontal="center" vertical="center"/>
    </xf>
    <xf numFmtId="0" fontId="11" fillId="0" borderId="0" xfId="0" applyFont="1" applyAlignment="1" applyProtection="1">
      <alignment horizontal="left" vertical="top" wrapText="1"/>
      <protection locked="0"/>
    </xf>
    <xf numFmtId="0" fontId="24" fillId="0" borderId="2" xfId="0" applyFont="1" applyBorder="1">
      <alignment vertical="center"/>
    </xf>
    <xf numFmtId="0" fontId="15" fillId="0" borderId="5" xfId="0" applyFont="1" applyBorder="1">
      <alignment vertical="center"/>
    </xf>
    <xf numFmtId="0" fontId="15" fillId="0" borderId="12" xfId="0" applyFont="1" applyBorder="1">
      <alignment vertical="center"/>
    </xf>
    <xf numFmtId="0" fontId="11" fillId="0" borderId="105" xfId="0" applyFont="1" applyBorder="1" applyAlignment="1">
      <alignment horizontal="center" vertical="center" shrinkToFit="1"/>
    </xf>
    <xf numFmtId="0" fontId="11" fillId="0" borderId="45" xfId="0" applyFont="1" applyBorder="1" applyAlignment="1">
      <alignment horizontal="center" vertical="center" shrinkToFit="1"/>
    </xf>
    <xf numFmtId="49" fontId="4" fillId="0" borderId="0" xfId="0" applyNumberFormat="1" applyFont="1">
      <alignment vertical="center"/>
    </xf>
    <xf numFmtId="0" fontId="25" fillId="0" borderId="0" xfId="0" applyFont="1" applyAlignment="1">
      <alignment horizontal="center" vertical="center" textRotation="255"/>
    </xf>
    <xf numFmtId="0" fontId="11" fillId="0" borderId="0" xfId="0" applyFont="1" applyAlignment="1">
      <alignment vertical="center" shrinkToFit="1"/>
    </xf>
    <xf numFmtId="49" fontId="4" fillId="0" borderId="25" xfId="0" applyNumberFormat="1" applyFont="1" applyBorder="1">
      <alignment vertical="center"/>
    </xf>
    <xf numFmtId="0" fontId="11" fillId="3" borderId="19" xfId="0" applyFont="1" applyFill="1" applyBorder="1" applyAlignment="1">
      <alignment horizontal="center" vertical="center"/>
    </xf>
    <xf numFmtId="0" fontId="11" fillId="0" borderId="156" xfId="0" applyFont="1" applyBorder="1" applyAlignment="1">
      <alignment horizontal="center" vertical="center"/>
    </xf>
    <xf numFmtId="0" fontId="11" fillId="0" borderId="156" xfId="0" applyFont="1" applyBorder="1" applyAlignment="1">
      <alignment horizontal="center" vertical="center" wrapText="1"/>
    </xf>
    <xf numFmtId="177" fontId="11" fillId="0" borderId="158" xfId="0" applyNumberFormat="1" applyFont="1" applyBorder="1" applyAlignment="1">
      <alignment horizontal="right" vertical="center"/>
    </xf>
    <xf numFmtId="177" fontId="11" fillId="0" borderId="159" xfId="0" applyNumberFormat="1" applyFont="1" applyBorder="1" applyAlignment="1">
      <alignment horizontal="right" vertical="center"/>
    </xf>
    <xf numFmtId="0" fontId="11" fillId="0" borderId="78" xfId="0" applyFont="1" applyBorder="1" applyAlignment="1">
      <alignment horizontal="center" vertical="center" wrapText="1"/>
    </xf>
    <xf numFmtId="0" fontId="11" fillId="0" borderId="63" xfId="0" applyFont="1" applyBorder="1" applyAlignment="1">
      <alignment horizontal="center" vertical="center"/>
    </xf>
    <xf numFmtId="0" fontId="11" fillId="0" borderId="63" xfId="0" applyFont="1" applyBorder="1" applyAlignment="1">
      <alignment horizontal="center" vertical="center" wrapText="1"/>
    </xf>
    <xf numFmtId="177" fontId="11" fillId="0" borderId="164" xfId="0" applyNumberFormat="1" applyFont="1" applyBorder="1" applyAlignment="1">
      <alignment horizontal="right" vertical="center"/>
    </xf>
    <xf numFmtId="0" fontId="11" fillId="0" borderId="5" xfId="0" applyFont="1" applyBorder="1" applyAlignment="1">
      <alignment horizontal="center" vertical="center" shrinkToFit="1"/>
    </xf>
    <xf numFmtId="0" fontId="11" fillId="3" borderId="88" xfId="0" applyFont="1" applyFill="1" applyBorder="1" applyAlignment="1">
      <alignment horizontal="center" vertical="center"/>
    </xf>
    <xf numFmtId="0" fontId="11" fillId="3" borderId="88" xfId="0" applyFont="1" applyFill="1" applyBorder="1" applyAlignment="1">
      <alignment horizontal="center" vertical="center" wrapText="1"/>
    </xf>
    <xf numFmtId="0" fontId="11" fillId="3" borderId="89" xfId="0" applyFont="1" applyFill="1" applyBorder="1" applyAlignment="1">
      <alignment horizontal="center" vertical="center"/>
    </xf>
    <xf numFmtId="179" fontId="11" fillId="0" borderId="8" xfId="9" applyNumberFormat="1" applyFont="1" applyFill="1" applyBorder="1" applyAlignment="1" applyProtection="1">
      <alignment vertical="center"/>
    </xf>
    <xf numFmtId="0" fontId="61" fillId="0" borderId="0" xfId="4" applyFont="1">
      <alignment vertical="center"/>
    </xf>
    <xf numFmtId="0" fontId="61" fillId="0" borderId="0" xfId="4" applyFont="1" applyAlignment="1">
      <alignment horizontal="left" vertical="top"/>
    </xf>
    <xf numFmtId="0" fontId="62" fillId="0" borderId="0" xfId="0" applyFont="1" applyProtection="1">
      <alignment vertical="center"/>
      <protection locked="0"/>
    </xf>
    <xf numFmtId="0" fontId="62" fillId="0" borderId="0" xfId="0" applyFont="1">
      <alignment vertical="center"/>
    </xf>
    <xf numFmtId="0" fontId="10" fillId="12" borderId="31" xfId="4" applyFill="1" applyBorder="1">
      <alignment vertical="center"/>
    </xf>
    <xf numFmtId="0" fontId="10" fillId="12" borderId="71" xfId="4" applyFill="1" applyBorder="1">
      <alignment vertical="center"/>
    </xf>
    <xf numFmtId="0" fontId="10" fillId="12" borderId="34" xfId="4" applyFill="1" applyBorder="1">
      <alignment vertical="center"/>
    </xf>
    <xf numFmtId="0" fontId="10" fillId="12" borderId="35" xfId="4" applyFill="1" applyBorder="1">
      <alignment vertical="center"/>
    </xf>
    <xf numFmtId="0" fontId="10" fillId="12" borderId="0" xfId="4" applyFill="1" applyAlignment="1">
      <alignment horizontal="right" vertical="center"/>
    </xf>
    <xf numFmtId="0" fontId="10" fillId="12" borderId="0" xfId="4" applyFill="1" applyAlignment="1">
      <alignment horizontal="left" vertical="center"/>
    </xf>
    <xf numFmtId="0" fontId="10" fillId="12" borderId="0" xfId="4" applyFill="1">
      <alignment vertical="center"/>
    </xf>
    <xf numFmtId="0" fontId="10" fillId="12" borderId="177" xfId="4" applyFill="1" applyBorder="1">
      <alignment vertical="center"/>
    </xf>
    <xf numFmtId="0" fontId="10" fillId="12" borderId="1" xfId="4" applyFill="1" applyBorder="1">
      <alignment vertical="center"/>
    </xf>
    <xf numFmtId="0" fontId="4" fillId="12" borderId="35" xfId="5" applyFill="1" applyBorder="1">
      <alignment vertical="center"/>
    </xf>
    <xf numFmtId="0" fontId="4" fillId="12" borderId="0" xfId="5" applyFill="1">
      <alignment vertical="center"/>
    </xf>
    <xf numFmtId="0" fontId="4" fillId="12" borderId="177" xfId="5" applyFill="1" applyBorder="1">
      <alignment vertical="center"/>
    </xf>
    <xf numFmtId="0" fontId="10" fillId="12" borderId="36" xfId="4" applyFill="1" applyBorder="1">
      <alignment vertical="center"/>
    </xf>
    <xf numFmtId="0" fontId="10" fillId="12" borderId="107" xfId="4" applyFill="1" applyBorder="1">
      <alignment vertical="center"/>
    </xf>
    <xf numFmtId="0" fontId="10" fillId="12" borderId="39" xfId="4" applyFill="1" applyBorder="1">
      <alignment vertical="center"/>
    </xf>
    <xf numFmtId="0" fontId="4" fillId="3" borderId="9" xfId="0" applyFont="1" applyFill="1" applyBorder="1" applyAlignment="1">
      <alignment horizontal="left" vertical="center"/>
    </xf>
    <xf numFmtId="0" fontId="11" fillId="0" borderId="2" xfId="0" applyFont="1" applyBorder="1" applyAlignment="1">
      <alignment horizontal="center" vertical="center" shrinkToFit="1"/>
    </xf>
    <xf numFmtId="178" fontId="11" fillId="0" borderId="0" xfId="14" applyNumberFormat="1" applyFont="1" applyFill="1" applyBorder="1" applyAlignment="1" applyProtection="1">
      <alignment vertical="center"/>
      <protection locked="0"/>
    </xf>
    <xf numFmtId="179" fontId="11" fillId="0" borderId="0" xfId="9" applyNumberFormat="1" applyFont="1" applyFill="1" applyBorder="1" applyAlignment="1" applyProtection="1">
      <alignment horizontal="center" vertical="center"/>
    </xf>
    <xf numFmtId="179" fontId="11" fillId="0" borderId="0" xfId="9" applyNumberFormat="1" applyFont="1" applyFill="1" applyBorder="1" applyAlignment="1" applyProtection="1">
      <alignment vertical="center"/>
    </xf>
    <xf numFmtId="177" fontId="11" fillId="0" borderId="178" xfId="0" applyNumberFormat="1" applyFont="1" applyBorder="1" applyAlignment="1">
      <alignment horizontal="right" vertical="center"/>
    </xf>
    <xf numFmtId="176" fontId="11" fillId="0" borderId="165" xfId="6" applyNumberFormat="1" applyFont="1" applyFill="1" applyBorder="1" applyAlignment="1" applyProtection="1">
      <alignment vertical="center"/>
    </xf>
    <xf numFmtId="176" fontId="11" fillId="0" borderId="173" xfId="6" applyNumberFormat="1" applyFont="1" applyFill="1" applyBorder="1" applyAlignment="1" applyProtection="1">
      <alignment vertical="center"/>
    </xf>
    <xf numFmtId="176" fontId="11" fillId="0" borderId="144" xfId="6" applyNumberFormat="1" applyFont="1" applyFill="1" applyBorder="1" applyAlignment="1" applyProtection="1">
      <alignment vertical="center"/>
    </xf>
    <xf numFmtId="176" fontId="11" fillId="0" borderId="170" xfId="6" applyNumberFormat="1" applyFont="1" applyFill="1" applyBorder="1" applyAlignment="1" applyProtection="1">
      <alignment vertical="center"/>
    </xf>
    <xf numFmtId="176" fontId="11" fillId="0" borderId="175" xfId="6" applyNumberFormat="1" applyFont="1" applyFill="1" applyBorder="1" applyAlignment="1" applyProtection="1">
      <alignment vertical="center"/>
    </xf>
    <xf numFmtId="0" fontId="4" fillId="0" borderId="2" xfId="1" applyBorder="1" applyAlignment="1">
      <alignment horizontal="left" vertical="center"/>
    </xf>
    <xf numFmtId="0" fontId="4" fillId="0" borderId="3" xfId="1" applyBorder="1" applyAlignment="1">
      <alignment horizontal="left" vertical="center"/>
    </xf>
    <xf numFmtId="177" fontId="11" fillId="0" borderId="0" xfId="10" applyNumberFormat="1" applyFont="1" applyFill="1" applyBorder="1" applyAlignment="1" applyProtection="1">
      <alignment vertical="center"/>
      <protection locked="0"/>
    </xf>
    <xf numFmtId="177" fontId="11" fillId="0" borderId="5" xfId="10" applyNumberFormat="1" applyFont="1" applyFill="1" applyBorder="1" applyAlignment="1" applyProtection="1">
      <alignment vertical="center"/>
      <protection locked="0"/>
    </xf>
    <xf numFmtId="177" fontId="11" fillId="0" borderId="16" xfId="10" applyNumberFormat="1" applyFont="1" applyFill="1" applyBorder="1" applyAlignment="1" applyProtection="1">
      <alignment vertical="center"/>
      <protection locked="0"/>
    </xf>
    <xf numFmtId="0" fontId="11" fillId="0" borderId="0" xfId="1" applyFont="1" applyAlignment="1" applyProtection="1">
      <alignment vertical="center"/>
      <protection locked="0"/>
    </xf>
    <xf numFmtId="176" fontId="11" fillId="0" borderId="67" xfId="12" applyNumberFormat="1" applyFont="1" applyBorder="1" applyProtection="1">
      <alignment vertical="center"/>
      <protection locked="0"/>
    </xf>
    <xf numFmtId="0" fontId="10" fillId="0" borderId="1" xfId="4" applyBorder="1" applyAlignment="1">
      <alignment horizontal="center" vertical="center"/>
    </xf>
    <xf numFmtId="0" fontId="10" fillId="0" borderId="1" xfId="4" applyBorder="1">
      <alignment vertical="center"/>
    </xf>
    <xf numFmtId="0" fontId="4" fillId="0" borderId="1" xfId="5" applyBorder="1" applyAlignment="1">
      <alignment horizontal="center" vertical="center"/>
    </xf>
    <xf numFmtId="0" fontId="10" fillId="12" borderId="0" xfId="4" applyFill="1" applyAlignment="1">
      <alignment horizontal="center" vertical="center"/>
    </xf>
    <xf numFmtId="3" fontId="10" fillId="0" borderId="1" xfId="4" applyNumberFormat="1" applyBorder="1">
      <alignment vertical="center"/>
    </xf>
    <xf numFmtId="3" fontId="4" fillId="0" borderId="1" xfId="5" applyNumberFormat="1" applyBorder="1">
      <alignment vertical="center"/>
    </xf>
    <xf numFmtId="0" fontId="64" fillId="0" borderId="0" xfId="0" applyFont="1">
      <alignment vertical="center"/>
    </xf>
    <xf numFmtId="0" fontId="65" fillId="0" borderId="0" xfId="0" applyFont="1" applyAlignment="1">
      <alignment horizontal="center" vertical="center"/>
    </xf>
    <xf numFmtId="0" fontId="11" fillId="0" borderId="7" xfId="0" applyFont="1" applyBorder="1" applyAlignment="1">
      <alignment horizontal="center" vertical="center"/>
    </xf>
    <xf numFmtId="176" fontId="51" fillId="3" borderId="63" xfId="0" applyNumberFormat="1" applyFont="1" applyFill="1" applyBorder="1" applyAlignment="1">
      <alignment horizontal="right" vertical="center"/>
    </xf>
    <xf numFmtId="0" fontId="4" fillId="0" borderId="2" xfId="0" applyFont="1" applyBorder="1">
      <alignment vertical="center"/>
    </xf>
    <xf numFmtId="177" fontId="11" fillId="0" borderId="4" xfId="0" applyNumberFormat="1" applyFont="1" applyBorder="1" applyAlignment="1">
      <alignment horizontal="right" vertical="center"/>
    </xf>
    <xf numFmtId="0" fontId="33" fillId="10" borderId="0" xfId="0" applyFont="1" applyFill="1" applyAlignment="1">
      <alignment horizontal="center" vertical="center"/>
    </xf>
    <xf numFmtId="0" fontId="11" fillId="0" borderId="163" xfId="0" applyFont="1" applyBorder="1" applyAlignment="1">
      <alignment horizontal="center" vertical="center"/>
    </xf>
    <xf numFmtId="0" fontId="67" fillId="0" borderId="0" xfId="0" applyFont="1">
      <alignment vertical="center"/>
    </xf>
    <xf numFmtId="0" fontId="68" fillId="0" borderId="0" xfId="0" applyFont="1">
      <alignment vertical="center"/>
    </xf>
    <xf numFmtId="0" fontId="11" fillId="11" borderId="115" xfId="0" applyFont="1" applyFill="1" applyBorder="1">
      <alignment vertical="center"/>
    </xf>
    <xf numFmtId="0" fontId="11" fillId="0" borderId="162" xfId="0" applyFont="1" applyBorder="1" applyAlignment="1">
      <alignment horizontal="center" vertical="center" wrapText="1"/>
    </xf>
    <xf numFmtId="177" fontId="11" fillId="0" borderId="124" xfId="0" applyNumberFormat="1" applyFont="1" applyBorder="1" applyAlignment="1">
      <alignment horizontal="right" vertical="center"/>
    </xf>
    <xf numFmtId="177" fontId="11" fillId="0" borderId="59" xfId="0" applyNumberFormat="1" applyFont="1" applyBorder="1" applyAlignment="1">
      <alignment horizontal="right" vertical="center"/>
    </xf>
    <xf numFmtId="177" fontId="11" fillId="0" borderId="64" xfId="0" applyNumberFormat="1" applyFont="1" applyBorder="1" applyAlignment="1">
      <alignment horizontal="right" vertical="center"/>
    </xf>
    <xf numFmtId="177" fontId="11" fillId="0" borderId="38" xfId="0" applyNumberFormat="1" applyFont="1" applyBorder="1" applyAlignment="1">
      <alignment horizontal="right" vertical="center"/>
    </xf>
    <xf numFmtId="177" fontId="11" fillId="0" borderId="2" xfId="0" applyNumberFormat="1" applyFont="1" applyBorder="1" applyAlignment="1">
      <alignment horizontal="right" vertical="center"/>
    </xf>
    <xf numFmtId="0" fontId="11" fillId="0" borderId="50" xfId="0" applyFont="1" applyBorder="1" applyAlignment="1">
      <alignment horizontal="center" vertical="center" wrapText="1"/>
    </xf>
    <xf numFmtId="177" fontId="11" fillId="0" borderId="185" xfId="0" applyNumberFormat="1" applyFont="1" applyBorder="1" applyAlignment="1">
      <alignment horizontal="right" vertical="center"/>
    </xf>
    <xf numFmtId="176" fontId="11" fillId="0" borderId="14" xfId="12" applyNumberFormat="1" applyFont="1" applyBorder="1" applyAlignment="1">
      <alignment horizontal="right" vertical="center" shrinkToFit="1"/>
    </xf>
    <xf numFmtId="176" fontId="11" fillId="0" borderId="14" xfId="12" applyNumberFormat="1" applyFont="1" applyBorder="1" applyAlignment="1">
      <alignment horizontal="right" vertical="center" wrapText="1"/>
    </xf>
    <xf numFmtId="0" fontId="11" fillId="11" borderId="8" xfId="1" applyFont="1" applyFill="1" applyBorder="1" applyAlignment="1">
      <alignment horizontal="center" vertical="center" wrapText="1"/>
    </xf>
    <xf numFmtId="176" fontId="11" fillId="0" borderId="15" xfId="12" applyNumberFormat="1" applyFont="1" applyBorder="1" applyAlignment="1">
      <alignment horizontal="right" vertical="center" shrinkToFit="1"/>
    </xf>
    <xf numFmtId="176" fontId="11" fillId="0" borderId="15" xfId="10" applyNumberFormat="1" applyFont="1" applyFill="1" applyBorder="1" applyAlignment="1" applyProtection="1">
      <alignment horizontal="right" vertical="center"/>
    </xf>
    <xf numFmtId="176" fontId="11" fillId="0" borderId="0" xfId="10" applyNumberFormat="1" applyFont="1" applyFill="1" applyBorder="1" applyAlignment="1" applyProtection="1">
      <alignment horizontal="right" vertical="center" shrinkToFit="1"/>
    </xf>
    <xf numFmtId="176" fontId="11" fillId="0" borderId="15" xfId="10" applyNumberFormat="1" applyFont="1" applyFill="1" applyBorder="1" applyAlignment="1" applyProtection="1">
      <alignment vertical="center"/>
    </xf>
    <xf numFmtId="176" fontId="11" fillId="0" borderId="0" xfId="10" applyNumberFormat="1" applyFont="1" applyFill="1" applyBorder="1" applyAlignment="1" applyProtection="1">
      <alignment vertical="center"/>
    </xf>
    <xf numFmtId="180" fontId="11" fillId="0" borderId="5" xfId="1" applyNumberFormat="1" applyFont="1" applyBorder="1" applyAlignment="1">
      <alignment horizontal="center" vertical="center"/>
    </xf>
    <xf numFmtId="0" fontId="15" fillId="0" borderId="14" xfId="1" applyFont="1" applyBorder="1"/>
    <xf numFmtId="176" fontId="11" fillId="0" borderId="28" xfId="10" applyNumberFormat="1" applyFont="1" applyFill="1" applyBorder="1" applyAlignment="1" applyProtection="1">
      <alignment vertical="center"/>
    </xf>
    <xf numFmtId="180" fontId="11" fillId="0" borderId="84" xfId="10" applyNumberFormat="1" applyFont="1" applyFill="1" applyBorder="1" applyAlignment="1" applyProtection="1">
      <alignment horizontal="center" vertical="center"/>
    </xf>
    <xf numFmtId="176" fontId="0" fillId="0" borderId="85" xfId="0" applyNumberFormat="1" applyBorder="1">
      <alignment vertical="center"/>
    </xf>
    <xf numFmtId="0" fontId="0" fillId="0" borderId="142" xfId="0" applyBorder="1">
      <alignment vertical="center"/>
    </xf>
    <xf numFmtId="176" fontId="0" fillId="0" borderId="5" xfId="0" applyNumberFormat="1" applyBorder="1">
      <alignment vertical="center"/>
    </xf>
    <xf numFmtId="176" fontId="11" fillId="0" borderId="2" xfId="12" applyNumberFormat="1" applyFont="1" applyBorder="1" applyAlignment="1">
      <alignment vertical="center" shrinkToFit="1"/>
    </xf>
    <xf numFmtId="0" fontId="15" fillId="0" borderId="12" xfId="1" applyFont="1" applyBorder="1" applyAlignment="1">
      <alignment vertical="center"/>
    </xf>
    <xf numFmtId="0" fontId="11" fillId="11" borderId="1" xfId="1" applyFont="1" applyFill="1" applyBorder="1" applyAlignment="1">
      <alignment horizontal="center" vertical="center" wrapText="1"/>
    </xf>
    <xf numFmtId="177" fontId="11" fillId="0" borderId="43" xfId="1" applyNumberFormat="1" applyFont="1" applyBorder="1" applyAlignment="1" applyProtection="1">
      <alignment vertical="center"/>
      <protection locked="0"/>
    </xf>
    <xf numFmtId="177" fontId="11" fillId="0" borderId="26" xfId="1" applyNumberFormat="1" applyFont="1" applyBorder="1" applyAlignment="1" applyProtection="1">
      <alignment vertical="center"/>
      <protection locked="0"/>
    </xf>
    <xf numFmtId="177" fontId="11" fillId="0" borderId="195" xfId="1" applyNumberFormat="1" applyFont="1" applyBorder="1" applyAlignment="1" applyProtection="1">
      <alignment vertical="center"/>
      <protection locked="0"/>
    </xf>
    <xf numFmtId="38" fontId="15" fillId="0" borderId="107" xfId="10" applyFont="1" applyFill="1" applyBorder="1" applyAlignment="1" applyProtection="1">
      <alignment horizontal="left" vertical="center"/>
    </xf>
    <xf numFmtId="180" fontId="15" fillId="0" borderId="107" xfId="10" applyNumberFormat="1" applyFont="1" applyFill="1" applyBorder="1" applyAlignment="1" applyProtection="1">
      <alignment horizontal="right" vertical="center"/>
    </xf>
    <xf numFmtId="0" fontId="11" fillId="0" borderId="199" xfId="0" applyFont="1" applyBorder="1" applyAlignment="1">
      <alignment horizontal="center" vertical="center"/>
    </xf>
    <xf numFmtId="0" fontId="11" fillId="0" borderId="200" xfId="0" applyFont="1" applyBorder="1" applyAlignment="1">
      <alignment horizontal="center" vertical="center"/>
    </xf>
    <xf numFmtId="177" fontId="11" fillId="0" borderId="196" xfId="1" applyNumberFormat="1" applyFont="1" applyBorder="1" applyAlignment="1">
      <alignment vertical="center"/>
    </xf>
    <xf numFmtId="177" fontId="11" fillId="0" borderId="26" xfId="1" applyNumberFormat="1" applyFont="1" applyBorder="1" applyAlignment="1">
      <alignment vertical="center"/>
    </xf>
    <xf numFmtId="176" fontId="11" fillId="0" borderId="0" xfId="12" applyNumberFormat="1" applyFont="1">
      <alignment vertical="center"/>
    </xf>
    <xf numFmtId="0" fontId="15" fillId="0" borderId="21" xfId="1" applyFont="1" applyBorder="1"/>
    <xf numFmtId="176" fontId="11" fillId="0" borderId="3" xfId="12" applyNumberFormat="1" applyFont="1" applyBorder="1" applyAlignment="1">
      <alignment vertical="center" shrinkToFit="1"/>
    </xf>
    <xf numFmtId="176" fontId="11" fillId="0" borderId="0" xfId="1" applyNumberFormat="1" applyFont="1" applyAlignment="1">
      <alignment horizontal="right" vertical="center"/>
    </xf>
    <xf numFmtId="176" fontId="11" fillId="0" borderId="27" xfId="12" applyNumberFormat="1" applyFont="1" applyBorder="1">
      <alignment vertical="center"/>
    </xf>
    <xf numFmtId="0" fontId="15" fillId="0" borderId="86" xfId="1" applyFont="1" applyBorder="1"/>
    <xf numFmtId="176" fontId="11" fillId="0" borderId="41" xfId="12" applyNumberFormat="1" applyFont="1" applyBorder="1" applyAlignment="1">
      <alignment horizontal="right" vertical="center" shrinkToFit="1"/>
    </xf>
    <xf numFmtId="176" fontId="11" fillId="0" borderId="16" xfId="12" applyNumberFormat="1" applyFont="1" applyBorder="1" applyAlignment="1">
      <alignment horizontal="right" vertical="center" shrinkToFit="1"/>
    </xf>
    <xf numFmtId="176" fontId="11" fillId="0" borderId="3" xfId="12" applyNumberFormat="1" applyFont="1" applyBorder="1" applyAlignment="1">
      <alignment horizontal="right" vertical="center" shrinkToFit="1"/>
    </xf>
    <xf numFmtId="176" fontId="11" fillId="0" borderId="2" xfId="12" applyNumberFormat="1" applyFont="1" applyBorder="1" applyAlignment="1">
      <alignment horizontal="right" vertical="center" shrinkToFit="1"/>
    </xf>
    <xf numFmtId="176" fontId="11" fillId="0" borderId="0" xfId="1" applyNumberFormat="1" applyFont="1" applyAlignment="1">
      <alignment vertical="center"/>
    </xf>
    <xf numFmtId="0" fontId="11" fillId="16" borderId="149" xfId="12" applyFont="1" applyFill="1" applyBorder="1" applyAlignment="1" applyProtection="1">
      <alignment horizontal="center" vertical="center"/>
      <protection locked="0"/>
    </xf>
    <xf numFmtId="0" fontId="11" fillId="16" borderId="154" xfId="12" applyFont="1" applyFill="1" applyBorder="1" applyAlignment="1" applyProtection="1">
      <alignment horizontal="center" vertical="center"/>
      <protection locked="0"/>
    </xf>
    <xf numFmtId="0" fontId="11" fillId="16" borderId="155" xfId="12" applyFont="1" applyFill="1" applyBorder="1" applyAlignment="1" applyProtection="1">
      <alignment horizontal="center" vertical="center"/>
      <protection locked="0"/>
    </xf>
    <xf numFmtId="176" fontId="11" fillId="0" borderId="21" xfId="12" applyNumberFormat="1" applyFont="1" applyBorder="1" applyAlignment="1">
      <alignment horizontal="center" vertical="center"/>
    </xf>
    <xf numFmtId="0" fontId="69" fillId="17" borderId="0" xfId="1" applyFont="1" applyFill="1"/>
    <xf numFmtId="38" fontId="69" fillId="17" borderId="0" xfId="10" applyFont="1" applyFill="1" applyBorder="1" applyAlignment="1" applyProtection="1">
      <alignment horizontal="right"/>
    </xf>
    <xf numFmtId="176" fontId="51" fillId="3" borderId="203" xfId="0" applyNumberFormat="1" applyFont="1" applyFill="1" applyBorder="1" applyAlignment="1">
      <alignment horizontal="right" vertical="center"/>
    </xf>
    <xf numFmtId="177" fontId="11" fillId="0" borderId="204" xfId="0" applyNumberFormat="1" applyFont="1" applyBorder="1" applyAlignment="1">
      <alignment horizontal="right" vertical="center"/>
    </xf>
    <xf numFmtId="0" fontId="15" fillId="0" borderId="5" xfId="0" applyFont="1" applyBorder="1" applyAlignment="1">
      <alignment horizontal="center" vertical="center"/>
    </xf>
    <xf numFmtId="0" fontId="4" fillId="0" borderId="104" xfId="0" applyFont="1" applyBorder="1" applyAlignment="1">
      <alignment horizontal="right" vertical="center"/>
    </xf>
    <xf numFmtId="0" fontId="4" fillId="0" borderId="44" xfId="0" applyFont="1" applyBorder="1" applyAlignment="1">
      <alignment horizontal="right" vertical="center"/>
    </xf>
    <xf numFmtId="0" fontId="4" fillId="0" borderId="174" xfId="0" applyFont="1" applyBorder="1" applyAlignment="1">
      <alignment horizontal="right" vertical="center"/>
    </xf>
    <xf numFmtId="0" fontId="4" fillId="0" borderId="133" xfId="0" applyFont="1" applyBorder="1" applyAlignment="1">
      <alignment horizontal="right" vertical="center"/>
    </xf>
    <xf numFmtId="0" fontId="4" fillId="0" borderId="134" xfId="0" applyFont="1" applyBorder="1" applyAlignment="1">
      <alignment horizontal="right" vertical="center"/>
    </xf>
    <xf numFmtId="180" fontId="11" fillId="0" borderId="6" xfId="0" applyNumberFormat="1" applyFont="1" applyBorder="1" applyAlignment="1">
      <alignment horizontal="right" vertical="center"/>
    </xf>
    <xf numFmtId="180" fontId="11" fillId="0" borderId="205" xfId="0" applyNumberFormat="1" applyFont="1" applyBorder="1" applyAlignment="1">
      <alignment horizontal="right" vertical="center"/>
    </xf>
    <xf numFmtId="0" fontId="11" fillId="0" borderId="7" xfId="4" applyFont="1" applyBorder="1" applyAlignment="1">
      <alignment horizontal="left" vertical="center" wrapText="1"/>
    </xf>
    <xf numFmtId="0" fontId="11" fillId="0" borderId="5" xfId="5" applyFont="1" applyBorder="1" applyAlignment="1">
      <alignment vertical="center" wrapText="1"/>
    </xf>
    <xf numFmtId="0" fontId="11" fillId="0" borderId="5" xfId="4" applyFont="1" applyBorder="1" applyAlignment="1">
      <alignment vertical="center" wrapText="1"/>
    </xf>
    <xf numFmtId="0" fontId="11" fillId="0" borderId="6" xfId="4" applyFont="1" applyBorder="1" applyAlignment="1">
      <alignment wrapText="1"/>
    </xf>
    <xf numFmtId="0" fontId="11" fillId="0" borderId="7" xfId="4" applyFont="1" applyBorder="1" applyAlignment="1">
      <alignment vertical="center" wrapText="1"/>
    </xf>
    <xf numFmtId="0" fontId="0" fillId="0" borderId="7" xfId="0" applyBorder="1" applyAlignment="1">
      <alignment vertical="center" wrapText="1"/>
    </xf>
    <xf numFmtId="0" fontId="11" fillId="0" borderId="0" xfId="4" applyFont="1" applyAlignment="1">
      <alignment horizontal="left" vertical="center" shrinkToFit="1"/>
    </xf>
    <xf numFmtId="0" fontId="12" fillId="0" borderId="0" xfId="4" applyFont="1" applyAlignment="1">
      <alignment horizontal="center" vertical="top" wrapText="1"/>
    </xf>
    <xf numFmtId="0" fontId="11" fillId="0" borderId="0" xfId="4" applyFont="1" applyAlignment="1">
      <alignment horizontal="left" vertical="center"/>
    </xf>
    <xf numFmtId="0" fontId="11" fillId="0" borderId="6" xfId="4" applyFont="1" applyBorder="1" applyAlignment="1">
      <alignment horizontal="left" wrapText="1"/>
    </xf>
    <xf numFmtId="0" fontId="25" fillId="0" borderId="7" xfId="4" applyFont="1" applyBorder="1" applyAlignment="1">
      <alignment horizontal="center" vertical="center" wrapText="1"/>
    </xf>
    <xf numFmtId="0" fontId="25" fillId="0" borderId="8" xfId="4" applyFont="1" applyBorder="1" applyAlignment="1">
      <alignment horizontal="center" vertical="center" wrapText="1"/>
    </xf>
    <xf numFmtId="176" fontId="11" fillId="0" borderId="176" xfId="6" applyNumberFormat="1" applyFont="1" applyFill="1" applyBorder="1" applyAlignment="1" applyProtection="1">
      <alignment horizontal="right" vertical="center"/>
    </xf>
    <xf numFmtId="176" fontId="11" fillId="0" borderId="85" xfId="6" applyNumberFormat="1" applyFont="1" applyFill="1" applyBorder="1" applyAlignment="1" applyProtection="1">
      <alignment horizontal="right" vertical="center"/>
    </xf>
    <xf numFmtId="0" fontId="11" fillId="0" borderId="85" xfId="4" applyFont="1" applyBorder="1" applyAlignment="1">
      <alignment horizontal="left" vertical="center"/>
    </xf>
    <xf numFmtId="0" fontId="11" fillId="0" borderId="142" xfId="4" applyFont="1" applyBorder="1" applyAlignment="1">
      <alignment horizontal="left" vertical="center"/>
    </xf>
    <xf numFmtId="0" fontId="11" fillId="0" borderId="4" xfId="5" applyFont="1" applyBorder="1" applyAlignment="1">
      <alignment horizontal="center" vertical="center" shrinkToFit="1"/>
    </xf>
    <xf numFmtId="0" fontId="11" fillId="0" borderId="7" xfId="5" applyFont="1" applyBorder="1" applyAlignment="1">
      <alignment horizontal="center" vertical="center" shrinkToFit="1"/>
    </xf>
    <xf numFmtId="0" fontId="11" fillId="0" borderId="8" xfId="5" applyFont="1" applyBorder="1" applyAlignment="1">
      <alignment horizontal="center" vertical="center" shrinkToFit="1"/>
    </xf>
    <xf numFmtId="0" fontId="11" fillId="0" borderId="6" xfId="4" applyFont="1" applyBorder="1" applyAlignment="1">
      <alignment horizontal="center" vertical="center"/>
    </xf>
    <xf numFmtId="0" fontId="11" fillId="0" borderId="20" xfId="4" applyFont="1" applyBorder="1" applyAlignment="1">
      <alignment horizontal="center" vertical="center"/>
    </xf>
    <xf numFmtId="0" fontId="11" fillId="0" borderId="0" xfId="4" applyFont="1" applyAlignment="1">
      <alignment horizontal="center" vertical="center"/>
    </xf>
    <xf numFmtId="0" fontId="11" fillId="0" borderId="21" xfId="4" applyFont="1" applyBorder="1" applyAlignment="1">
      <alignment horizontal="center" vertical="center"/>
    </xf>
    <xf numFmtId="0" fontId="11" fillId="0" borderId="5" xfId="4" applyFont="1" applyBorder="1" applyAlignment="1">
      <alignment horizontal="center" vertical="center"/>
    </xf>
    <xf numFmtId="0" fontId="11" fillId="0" borderId="12" xfId="4" applyFont="1" applyBorder="1" applyAlignment="1">
      <alignment horizontal="center" vertical="center"/>
    </xf>
    <xf numFmtId="0" fontId="11" fillId="0" borderId="19" xfId="4" applyFont="1" applyBorder="1" applyAlignment="1">
      <alignment horizontal="center" vertical="center"/>
    </xf>
    <xf numFmtId="0" fontId="11" fillId="0" borderId="147" xfId="4" applyFont="1" applyBorder="1" applyAlignment="1">
      <alignment horizontal="center" vertical="center"/>
    </xf>
    <xf numFmtId="0" fontId="11" fillId="0" borderId="105" xfId="4" applyFont="1" applyBorder="1" applyAlignment="1">
      <alignment horizontal="left" vertical="center"/>
    </xf>
    <xf numFmtId="0" fontId="11" fillId="0" borderId="106" xfId="4" applyFont="1" applyBorder="1" applyAlignment="1">
      <alignment horizontal="left" vertical="center"/>
    </xf>
    <xf numFmtId="0" fontId="11" fillId="0" borderId="0" xfId="4" applyFont="1" applyAlignment="1">
      <alignment horizontal="center" vertical="center" wrapText="1"/>
    </xf>
    <xf numFmtId="0" fontId="11" fillId="0" borderId="13" xfId="4" applyFont="1" applyBorder="1" applyAlignment="1">
      <alignment horizontal="center" vertical="center" wrapText="1"/>
    </xf>
    <xf numFmtId="0" fontId="11" fillId="0" borderId="14" xfId="4" applyFont="1" applyBorder="1" applyAlignment="1">
      <alignment horizontal="center" vertical="center" wrapText="1"/>
    </xf>
    <xf numFmtId="0" fontId="11" fillId="0" borderId="104" xfId="4" applyFont="1" applyBorder="1" applyAlignment="1">
      <alignment horizontal="center" vertical="center" wrapText="1"/>
    </xf>
    <xf numFmtId="0" fontId="11" fillId="0" borderId="106" xfId="4" applyFont="1" applyBorder="1" applyAlignment="1">
      <alignment horizontal="center" vertical="center" wrapText="1"/>
    </xf>
    <xf numFmtId="0" fontId="11" fillId="0" borderId="168" xfId="4" applyFont="1" applyBorder="1" applyAlignment="1">
      <alignment horizontal="center" vertical="center" wrapText="1"/>
    </xf>
    <xf numFmtId="0" fontId="11" fillId="0" borderId="167" xfId="4" applyFont="1" applyBorder="1" applyAlignment="1">
      <alignment horizontal="center" vertical="center" wrapText="1"/>
    </xf>
    <xf numFmtId="0" fontId="11" fillId="0" borderId="84" xfId="4" applyFont="1" applyBorder="1" applyAlignment="1">
      <alignment horizontal="center" vertical="center" wrapText="1"/>
    </xf>
    <xf numFmtId="0" fontId="11" fillId="0" borderId="142" xfId="4" applyFont="1" applyBorder="1" applyAlignment="1">
      <alignment horizontal="center" vertical="center" wrapText="1"/>
    </xf>
    <xf numFmtId="0" fontId="11" fillId="0" borderId="4" xfId="4" applyFont="1" applyBorder="1" applyAlignment="1">
      <alignment horizontal="center" vertical="center"/>
    </xf>
    <xf numFmtId="0" fontId="11" fillId="0" borderId="7" xfId="4" applyFont="1" applyBorder="1" applyAlignment="1">
      <alignment horizontal="center" vertical="center"/>
    </xf>
    <xf numFmtId="0" fontId="11" fillId="0" borderId="19" xfId="4" applyFont="1" applyBorder="1" applyAlignment="1">
      <alignment horizontal="center" vertical="center" wrapText="1"/>
    </xf>
    <xf numFmtId="0" fontId="11" fillId="0" borderId="6" xfId="4" applyFont="1" applyBorder="1" applyAlignment="1">
      <alignment horizontal="center" vertical="center" wrapText="1"/>
    </xf>
    <xf numFmtId="0" fontId="11" fillId="0" borderId="2"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6" xfId="4" applyFont="1" applyBorder="1" applyAlignment="1">
      <alignment horizontal="left" vertical="center"/>
    </xf>
    <xf numFmtId="0" fontId="11" fillId="0" borderId="6" xfId="5" applyFont="1" applyBorder="1" applyAlignment="1">
      <alignment horizontal="left" vertical="center"/>
    </xf>
    <xf numFmtId="0" fontId="11" fillId="0" borderId="20" xfId="5" applyFont="1" applyBorder="1" applyAlignment="1">
      <alignment horizontal="left" vertical="center"/>
    </xf>
    <xf numFmtId="0" fontId="11" fillId="0" borderId="2" xfId="4" applyFont="1" applyBorder="1" applyAlignment="1">
      <alignment horizontal="left" vertical="center" wrapText="1"/>
    </xf>
    <xf numFmtId="0" fontId="11" fillId="0" borderId="5" xfId="4" applyFont="1" applyBorder="1" applyAlignment="1">
      <alignment horizontal="left" vertical="center" wrapText="1"/>
    </xf>
    <xf numFmtId="0" fontId="11" fillId="0" borderId="12" xfId="4" applyFont="1" applyBorder="1" applyAlignment="1">
      <alignment horizontal="left" vertical="center" wrapText="1"/>
    </xf>
    <xf numFmtId="0" fontId="11" fillId="0" borderId="16" xfId="4" applyFont="1" applyBorder="1" applyAlignment="1">
      <alignment horizontal="center" vertical="center"/>
    </xf>
    <xf numFmtId="0" fontId="11" fillId="0" borderId="17" xfId="4" applyFont="1" applyBorder="1" applyAlignment="1">
      <alignment horizontal="center" vertical="center"/>
    </xf>
    <xf numFmtId="0" fontId="11" fillId="0" borderId="16" xfId="4" applyFont="1" applyBorder="1" applyAlignment="1" applyProtection="1">
      <alignment horizontal="left" vertical="center"/>
      <protection locked="0"/>
    </xf>
    <xf numFmtId="0" fontId="11" fillId="0" borderId="18" xfId="4" applyFont="1" applyBorder="1" applyAlignment="1" applyProtection="1">
      <alignment horizontal="left" vertical="center"/>
      <protection locked="0"/>
    </xf>
    <xf numFmtId="0" fontId="11" fillId="0" borderId="4" xfId="4" applyFont="1" applyBorder="1" applyAlignment="1" applyProtection="1">
      <alignment horizontal="left" vertical="center"/>
      <protection locked="0"/>
    </xf>
    <xf numFmtId="0" fontId="11" fillId="0" borderId="7" xfId="4" applyFont="1" applyBorder="1" applyAlignment="1" applyProtection="1">
      <alignment horizontal="left" vertical="center"/>
      <protection locked="0"/>
    </xf>
    <xf numFmtId="0" fontId="11" fillId="0" borderId="8" xfId="4" applyFont="1" applyBorder="1" applyAlignment="1" applyProtection="1">
      <alignment horizontal="left" vertical="center"/>
      <protection locked="0"/>
    </xf>
    <xf numFmtId="0" fontId="11" fillId="0" borderId="2" xfId="4" applyFont="1" applyBorder="1" applyAlignment="1">
      <alignment horizontal="center" vertical="center"/>
    </xf>
    <xf numFmtId="0" fontId="11" fillId="0" borderId="2" xfId="4" applyFont="1" applyBorder="1" applyAlignment="1" applyProtection="1">
      <alignment horizontal="left" vertical="center"/>
      <protection locked="0"/>
    </xf>
    <xf numFmtId="0" fontId="11" fillId="0" borderId="5" xfId="4" applyFont="1" applyBorder="1" applyAlignment="1" applyProtection="1">
      <alignment horizontal="left" vertical="center"/>
      <protection locked="0"/>
    </xf>
    <xf numFmtId="0" fontId="15" fillId="0" borderId="4" xfId="4" applyFont="1" applyBorder="1" applyAlignment="1">
      <alignment horizontal="center" vertical="center"/>
    </xf>
    <xf numFmtId="0" fontId="15" fillId="0" borderId="7" xfId="4" applyFont="1" applyBorder="1" applyAlignment="1">
      <alignment horizontal="center" vertical="center"/>
    </xf>
    <xf numFmtId="0" fontId="11" fillId="0" borderId="4" xfId="4" applyFont="1" applyBorder="1" applyAlignment="1" applyProtection="1">
      <alignment horizontal="left" vertical="center" wrapText="1"/>
      <protection locked="0"/>
    </xf>
    <xf numFmtId="0" fontId="11" fillId="0" borderId="7" xfId="4" applyFont="1" applyBorder="1" applyAlignment="1" applyProtection="1">
      <alignment horizontal="left" vertical="center" wrapText="1"/>
      <protection locked="0"/>
    </xf>
    <xf numFmtId="0" fontId="11" fillId="0" borderId="8" xfId="4" applyFont="1" applyBorder="1" applyAlignment="1" applyProtection="1">
      <alignment horizontal="left" vertical="center" wrapText="1"/>
      <protection locked="0"/>
    </xf>
    <xf numFmtId="0" fontId="11" fillId="15" borderId="7" xfId="4" applyFont="1" applyFill="1" applyBorder="1" applyAlignment="1" applyProtection="1">
      <alignment horizontal="left" vertical="center" shrinkToFit="1"/>
      <protection locked="0"/>
    </xf>
    <xf numFmtId="0" fontId="11" fillId="15" borderId="8" xfId="4" applyFont="1" applyFill="1" applyBorder="1" applyAlignment="1" applyProtection="1">
      <alignment horizontal="left" vertical="center" shrinkToFit="1"/>
      <protection locked="0"/>
    </xf>
    <xf numFmtId="0" fontId="11" fillId="0" borderId="169" xfId="4" applyFont="1" applyBorder="1" applyAlignment="1">
      <alignment horizontal="left" vertical="center"/>
    </xf>
    <xf numFmtId="0" fontId="11" fillId="0" borderId="167" xfId="4" applyFont="1" applyBorder="1" applyAlignment="1">
      <alignment horizontal="left" vertical="center"/>
    </xf>
    <xf numFmtId="176" fontId="11" fillId="0" borderId="84" xfId="6" applyNumberFormat="1" applyFont="1" applyFill="1" applyBorder="1" applyAlignment="1" applyProtection="1">
      <alignment horizontal="right" vertical="center"/>
    </xf>
    <xf numFmtId="0" fontId="11" fillId="0" borderId="8" xfId="4" applyFont="1" applyBorder="1" applyAlignment="1">
      <alignment horizontal="center" vertical="center"/>
    </xf>
    <xf numFmtId="0" fontId="11" fillId="0" borderId="4" xfId="4" applyFont="1" applyBorder="1" applyAlignment="1">
      <alignment horizontal="left" vertical="center"/>
    </xf>
    <xf numFmtId="0" fontId="11" fillId="0" borderId="7" xfId="4" applyFont="1" applyBorder="1" applyAlignment="1">
      <alignment horizontal="left" vertical="center"/>
    </xf>
    <xf numFmtId="0" fontId="11" fillId="0" borderId="8" xfId="4" applyFont="1" applyBorder="1" applyAlignment="1">
      <alignment horizontal="left" vertical="center"/>
    </xf>
    <xf numFmtId="176" fontId="11" fillId="0" borderId="13" xfId="6" applyNumberFormat="1" applyFont="1" applyFill="1" applyBorder="1" applyAlignment="1" applyProtection="1">
      <alignment horizontal="right" vertical="center"/>
    </xf>
    <xf numFmtId="176" fontId="11" fillId="0" borderId="15" xfId="6" applyNumberFormat="1" applyFont="1" applyFill="1" applyBorder="1" applyAlignment="1" applyProtection="1">
      <alignment horizontal="right" vertical="center"/>
    </xf>
    <xf numFmtId="176" fontId="11" fillId="0" borderId="174" xfId="6" applyNumberFormat="1" applyFont="1" applyFill="1" applyBorder="1" applyAlignment="1" applyProtection="1">
      <alignment horizontal="right" vertical="center"/>
    </xf>
    <xf numFmtId="0" fontId="11" fillId="0" borderId="15" xfId="4" applyFont="1" applyBorder="1" applyAlignment="1">
      <alignment horizontal="left" vertical="center"/>
    </xf>
    <xf numFmtId="0" fontId="11" fillId="0" borderId="14" xfId="4" applyFont="1" applyBorder="1" applyAlignment="1">
      <alignment horizontal="left" vertical="center"/>
    </xf>
    <xf numFmtId="0" fontId="15" fillId="0" borderId="172" xfId="4" applyFont="1" applyBorder="1" applyAlignment="1">
      <alignment horizontal="center" vertical="center" shrinkToFit="1"/>
    </xf>
    <xf numFmtId="0" fontId="15" fillId="0" borderId="6" xfId="4" applyFont="1" applyBorder="1" applyAlignment="1">
      <alignment horizontal="center" vertical="center" shrinkToFit="1"/>
    </xf>
    <xf numFmtId="0" fontId="15" fillId="0" borderId="20" xfId="4" applyFont="1" applyBorder="1" applyAlignment="1">
      <alignment horizontal="center" vertical="center" shrinkToFit="1"/>
    </xf>
    <xf numFmtId="176" fontId="11" fillId="0" borderId="168" xfId="6" applyNumberFormat="1" applyFont="1" applyFill="1" applyBorder="1" applyAlignment="1" applyProtection="1">
      <alignment horizontal="right" vertical="center"/>
    </xf>
    <xf numFmtId="176" fontId="11" fillId="0" borderId="169" xfId="6" applyNumberFormat="1" applyFont="1" applyFill="1" applyBorder="1" applyAlignment="1" applyProtection="1">
      <alignment horizontal="right" vertical="center"/>
    </xf>
    <xf numFmtId="176" fontId="11" fillId="0" borderId="171" xfId="6" applyNumberFormat="1" applyFont="1" applyFill="1" applyBorder="1" applyAlignment="1" applyProtection="1">
      <alignment horizontal="right" vertical="center"/>
    </xf>
    <xf numFmtId="176" fontId="11" fillId="0" borderId="104" xfId="6" applyNumberFormat="1" applyFont="1" applyFill="1" applyBorder="1" applyAlignment="1" applyProtection="1">
      <alignment horizontal="right" vertical="center"/>
    </xf>
    <xf numFmtId="176" fontId="11" fillId="0" borderId="105" xfId="6" applyNumberFormat="1" applyFont="1" applyFill="1" applyBorder="1" applyAlignment="1" applyProtection="1">
      <alignment horizontal="right" vertical="center"/>
    </xf>
    <xf numFmtId="176" fontId="11" fillId="0" borderId="133" xfId="6" applyNumberFormat="1" applyFont="1" applyFill="1" applyBorder="1" applyAlignment="1" applyProtection="1">
      <alignment horizontal="right" vertical="center"/>
    </xf>
    <xf numFmtId="0" fontId="11" fillId="0" borderId="13" xfId="4" applyFont="1" applyBorder="1" applyAlignment="1">
      <alignment horizontal="center" vertical="center"/>
    </xf>
    <xf numFmtId="0" fontId="11" fillId="0" borderId="14" xfId="4" applyFont="1" applyBorder="1" applyAlignment="1">
      <alignment horizontal="center" vertical="center"/>
    </xf>
    <xf numFmtId="0" fontId="11" fillId="0" borderId="13" xfId="4" applyFont="1" applyBorder="1" applyAlignment="1" applyProtection="1">
      <alignment horizontal="left" vertical="center"/>
      <protection locked="0"/>
    </xf>
    <xf numFmtId="0" fontId="11" fillId="0" borderId="15" xfId="4" applyFont="1" applyBorder="1" applyAlignment="1" applyProtection="1">
      <alignment horizontal="left" vertical="center"/>
      <protection locked="0"/>
    </xf>
    <xf numFmtId="0" fontId="10" fillId="0" borderId="4" xfId="4" applyBorder="1" applyAlignment="1">
      <alignment horizontal="center" vertical="center"/>
    </xf>
    <xf numFmtId="0" fontId="0" fillId="0" borderId="8" xfId="0" applyBorder="1">
      <alignment vertical="center"/>
    </xf>
    <xf numFmtId="0" fontId="11" fillId="0" borderId="5" xfId="4" applyFont="1" applyBorder="1" applyAlignment="1" applyProtection="1">
      <alignment vertical="center" wrapText="1"/>
      <protection locked="0"/>
    </xf>
    <xf numFmtId="0" fontId="11" fillId="0" borderId="5" xfId="5" applyFont="1" applyBorder="1" applyAlignment="1" applyProtection="1">
      <alignment vertical="center" wrapText="1"/>
      <protection locked="0"/>
    </xf>
    <xf numFmtId="0" fontId="11" fillId="0" borderId="6" xfId="4" applyFont="1" applyBorder="1" applyAlignment="1" applyProtection="1">
      <alignment wrapText="1"/>
      <protection locked="0"/>
    </xf>
    <xf numFmtId="0" fontId="11" fillId="0" borderId="7" xfId="4" applyFont="1" applyBorder="1" applyAlignment="1" applyProtection="1">
      <alignment vertical="center" wrapText="1"/>
      <protection locked="0"/>
    </xf>
    <xf numFmtId="176" fontId="11" fillId="0" borderId="4" xfId="6" applyNumberFormat="1" applyFont="1" applyFill="1" applyBorder="1" applyAlignment="1" applyProtection="1">
      <alignment horizontal="right" vertical="center"/>
    </xf>
    <xf numFmtId="176" fontId="11" fillId="0" borderId="7" xfId="6" applyNumberFormat="1" applyFont="1" applyFill="1" applyBorder="1" applyAlignment="1" applyProtection="1">
      <alignment horizontal="right" vertical="center"/>
    </xf>
    <xf numFmtId="176" fontId="11" fillId="0" borderId="166" xfId="6" applyNumberFormat="1" applyFont="1" applyFill="1" applyBorder="1" applyAlignment="1" applyProtection="1">
      <alignment horizontal="right" vertical="center"/>
    </xf>
    <xf numFmtId="0" fontId="11" fillId="0" borderId="0" xfId="4" applyFont="1" applyAlignment="1">
      <alignment horizontal="left" vertical="center" wrapText="1"/>
    </xf>
    <xf numFmtId="0" fontId="11" fillId="0" borderId="3" xfId="4" applyFont="1" applyBorder="1" applyAlignment="1">
      <alignment horizontal="center" vertical="center"/>
    </xf>
    <xf numFmtId="0" fontId="11" fillId="0" borderId="7" xfId="4" applyFont="1" applyBorder="1" applyAlignment="1">
      <alignment horizontal="center" vertical="center" wrapText="1"/>
    </xf>
    <xf numFmtId="0" fontId="11" fillId="0" borderId="8" xfId="4" applyFont="1" applyBorder="1" applyAlignment="1">
      <alignment horizontal="center" vertical="center" wrapText="1"/>
    </xf>
    <xf numFmtId="0" fontId="12" fillId="8" borderId="7" xfId="0" applyFont="1" applyFill="1" applyBorder="1" applyAlignment="1">
      <alignment horizontal="right" vertical="center"/>
    </xf>
    <xf numFmtId="0" fontId="12" fillId="8" borderId="8" xfId="0" applyFont="1" applyFill="1" applyBorder="1" applyAlignment="1">
      <alignment horizontal="right" vertical="center"/>
    </xf>
    <xf numFmtId="0" fontId="22" fillId="0" borderId="0" xfId="0" applyFont="1" applyAlignment="1">
      <alignment horizontal="left" vertical="center" wrapText="1"/>
    </xf>
    <xf numFmtId="0" fontId="15" fillId="0" borderId="6" xfId="0" applyFont="1" applyBorder="1" applyAlignment="1">
      <alignment horizontal="left" vertical="center" shrinkToFit="1"/>
    </xf>
    <xf numFmtId="0" fontId="25" fillId="0" borderId="6" xfId="0" applyFont="1" applyBorder="1" applyAlignment="1">
      <alignment horizontal="left" vertical="center" shrinkToFit="1"/>
    </xf>
    <xf numFmtId="0" fontId="4" fillId="0" borderId="3" xfId="0" applyFont="1" applyBorder="1" applyAlignment="1">
      <alignment horizontal="left" vertical="center" wrapText="1"/>
    </xf>
    <xf numFmtId="0" fontId="4" fillId="0" borderId="0" xfId="0" applyFont="1" applyAlignment="1">
      <alignment horizontal="left" vertical="center"/>
    </xf>
    <xf numFmtId="0" fontId="15" fillId="0" borderId="0" xfId="0" applyFont="1" applyAlignment="1">
      <alignment horizontal="left" vertical="top" wrapText="1"/>
    </xf>
    <xf numFmtId="0" fontId="60" fillId="0" borderId="0" xfId="0" applyFont="1" applyAlignment="1">
      <alignment vertical="top"/>
    </xf>
    <xf numFmtId="0" fontId="40" fillId="0" borderId="0" xfId="0" applyFont="1" applyAlignment="1">
      <alignment horizontal="left" vertical="top"/>
    </xf>
    <xf numFmtId="0" fontId="15" fillId="0" borderId="0" xfId="0" applyFont="1" applyAlignment="1" applyProtection="1">
      <alignment horizontal="left" vertical="top" wrapText="1"/>
      <protection locked="0"/>
    </xf>
    <xf numFmtId="0" fontId="15" fillId="0" borderId="0" xfId="0" applyFont="1" applyAlignment="1">
      <alignment horizontal="left" vertical="top"/>
    </xf>
    <xf numFmtId="0" fontId="15" fillId="0" borderId="5" xfId="0" applyFont="1" applyBorder="1" applyAlignment="1">
      <alignment horizontal="left" vertical="top"/>
    </xf>
    <xf numFmtId="0" fontId="28" fillId="8" borderId="4" xfId="0" applyFont="1" applyFill="1" applyBorder="1" applyAlignment="1">
      <alignment horizontal="left" vertical="center" shrinkToFit="1"/>
    </xf>
    <xf numFmtId="0" fontId="28" fillId="8" borderId="7" xfId="0" applyFont="1" applyFill="1" applyBorder="1" applyAlignment="1">
      <alignment horizontal="left" vertical="center" shrinkToFit="1"/>
    </xf>
    <xf numFmtId="0" fontId="12" fillId="8" borderId="7" xfId="0" applyFont="1" applyFill="1" applyBorder="1" applyAlignment="1">
      <alignment horizontal="right" vertical="center" shrinkToFit="1"/>
    </xf>
    <xf numFmtId="0" fontId="12" fillId="8" borderId="8" xfId="0" applyFont="1" applyFill="1" applyBorder="1" applyAlignment="1">
      <alignment horizontal="right" vertical="center" shrinkToFit="1"/>
    </xf>
    <xf numFmtId="0" fontId="16" fillId="0" borderId="3" xfId="0" applyFont="1" applyBorder="1" applyAlignment="1">
      <alignment horizontal="left" vertical="top" wrapText="1"/>
    </xf>
    <xf numFmtId="0" fontId="16" fillId="0" borderId="0" xfId="0" applyFont="1" applyAlignment="1">
      <alignment horizontal="left" vertical="top" wrapText="1"/>
    </xf>
    <xf numFmtId="0" fontId="16" fillId="0" borderId="21" xfId="0" applyFont="1" applyBorder="1" applyAlignment="1">
      <alignment horizontal="left" vertical="top" wrapText="1"/>
    </xf>
    <xf numFmtId="0" fontId="4" fillId="0" borderId="6" xfId="0" applyFont="1" applyBorder="1">
      <alignment vertical="center"/>
    </xf>
    <xf numFmtId="0" fontId="0" fillId="0" borderId="6" xfId="0" applyBorder="1">
      <alignment vertical="center"/>
    </xf>
    <xf numFmtId="0" fontId="10" fillId="0" borderId="0" xfId="0" applyFont="1" applyAlignment="1">
      <alignment vertical="center" wrapText="1"/>
    </xf>
    <xf numFmtId="0" fontId="15" fillId="0" borderId="3" xfId="0" applyFont="1" applyBorder="1" applyAlignment="1">
      <alignment horizontal="left" vertical="top" wrapText="1"/>
    </xf>
    <xf numFmtId="0" fontId="0" fillId="0" borderId="0" xfId="0" applyAlignment="1">
      <alignment vertical="top" wrapText="1"/>
    </xf>
    <xf numFmtId="0" fontId="15" fillId="0" borderId="0" xfId="0" applyFont="1" applyAlignment="1" applyProtection="1">
      <alignment horizontal="left" vertical="center" wrapText="1"/>
      <protection locked="0"/>
    </xf>
    <xf numFmtId="0" fontId="16" fillId="0" borderId="5" xfId="0" applyFont="1" applyBorder="1" applyAlignment="1">
      <alignment horizontal="left" vertical="top" wrapText="1"/>
    </xf>
    <xf numFmtId="0" fontId="12" fillId="3" borderId="10" xfId="0" applyFont="1" applyFill="1" applyBorder="1" applyAlignment="1">
      <alignment horizontal="right" vertical="center"/>
    </xf>
    <xf numFmtId="0" fontId="12" fillId="3" borderId="11" xfId="0" applyFont="1" applyFill="1" applyBorder="1" applyAlignment="1">
      <alignment horizontal="right" vertical="center"/>
    </xf>
    <xf numFmtId="0" fontId="15" fillId="0" borderId="22" xfId="0" applyFont="1" applyBorder="1" applyAlignment="1">
      <alignment horizontal="left" vertical="top" wrapText="1"/>
    </xf>
    <xf numFmtId="0" fontId="15" fillId="0" borderId="5" xfId="0" applyFont="1" applyBorder="1" applyAlignment="1">
      <alignment horizontal="left" vertical="top" wrapText="1"/>
    </xf>
    <xf numFmtId="0" fontId="43" fillId="3" borderId="10" xfId="0" applyFont="1" applyFill="1" applyBorder="1" applyAlignment="1">
      <alignment horizontal="right" vertical="center"/>
    </xf>
    <xf numFmtId="0" fontId="43" fillId="3" borderId="11" xfId="0" applyFont="1" applyFill="1" applyBorder="1" applyAlignment="1">
      <alignment horizontal="right" vertical="center"/>
    </xf>
    <xf numFmtId="0" fontId="42" fillId="0" borderId="22" xfId="0" applyFont="1" applyBorder="1" applyAlignment="1">
      <alignment horizontal="right" vertical="center"/>
    </xf>
    <xf numFmtId="0" fontId="4" fillId="0" borderId="5" xfId="0" applyFont="1" applyBorder="1" applyAlignment="1" applyProtection="1">
      <alignment horizontal="left" vertical="center" wrapText="1"/>
      <protection locked="0"/>
    </xf>
    <xf numFmtId="0" fontId="11" fillId="9" borderId="19"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5"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19" xfId="0" applyFont="1" applyFill="1" applyBorder="1" applyAlignment="1">
      <alignment horizontal="center"/>
    </xf>
    <xf numFmtId="0" fontId="11" fillId="9" borderId="20" xfId="0" applyFont="1" applyFill="1" applyBorder="1" applyAlignment="1">
      <alignment horizontal="center"/>
    </xf>
    <xf numFmtId="0" fontId="15" fillId="0" borderId="21" xfId="0" applyFont="1" applyBorder="1" applyAlignment="1">
      <alignment horizontal="center" vertical="center" shrinkToFit="1"/>
    </xf>
    <xf numFmtId="0" fontId="11" fillId="8" borderId="2" xfId="0" applyFont="1" applyFill="1" applyBorder="1" applyAlignment="1">
      <alignment horizontal="center" vertical="top" shrinkToFit="1"/>
    </xf>
    <xf numFmtId="0" fontId="11" fillId="8" borderId="12" xfId="0" applyFont="1" applyFill="1" applyBorder="1" applyAlignment="1">
      <alignment horizontal="center" vertical="top" shrinkToFit="1"/>
    </xf>
    <xf numFmtId="0" fontId="11" fillId="9" borderId="2" xfId="0" applyFont="1" applyFill="1" applyBorder="1" applyAlignment="1">
      <alignment horizontal="center" vertical="top"/>
    </xf>
    <xf numFmtId="0" fontId="11" fillId="9" borderId="12" xfId="0" applyFont="1" applyFill="1" applyBorder="1" applyAlignment="1">
      <alignment horizontal="center" vertical="top"/>
    </xf>
    <xf numFmtId="0" fontId="11" fillId="0" borderId="59" xfId="0" applyFont="1" applyBorder="1" applyAlignment="1">
      <alignment horizontal="left" vertical="center" shrinkToFit="1"/>
    </xf>
    <xf numFmtId="0" fontId="11" fillId="0" borderId="60" xfId="0" applyFont="1" applyBorder="1" applyAlignment="1">
      <alignment horizontal="left" vertical="center" shrinkToFit="1"/>
    </xf>
    <xf numFmtId="0" fontId="11" fillId="0" borderId="69" xfId="0" applyFont="1" applyBorder="1" applyAlignment="1">
      <alignment horizontal="left" vertical="center" shrinkToFit="1"/>
    </xf>
    <xf numFmtId="177" fontId="11" fillId="0" borderId="59" xfId="0" applyNumberFormat="1" applyFont="1" applyBorder="1" applyAlignment="1" applyProtection="1">
      <alignment horizontal="right" vertical="center"/>
      <protection locked="0"/>
    </xf>
    <xf numFmtId="177" fontId="11" fillId="0" borderId="69" xfId="0" applyNumberFormat="1" applyFont="1" applyBorder="1" applyAlignment="1" applyProtection="1">
      <alignment horizontal="right" vertical="center"/>
      <protection locked="0"/>
    </xf>
    <xf numFmtId="182" fontId="11" fillId="0" borderId="59" xfId="0" applyNumberFormat="1" applyFont="1" applyBorder="1" applyAlignment="1" applyProtection="1">
      <alignment horizontal="right" vertical="center"/>
      <protection locked="0"/>
    </xf>
    <xf numFmtId="182" fontId="11" fillId="0" borderId="69" xfId="0" applyNumberFormat="1" applyFont="1" applyBorder="1" applyAlignment="1" applyProtection="1">
      <alignment horizontal="right" vertical="center"/>
      <protection locked="0"/>
    </xf>
    <xf numFmtId="177" fontId="11" fillId="0" borderId="82" xfId="0" applyNumberFormat="1" applyFont="1" applyBorder="1" applyAlignment="1" applyProtection="1">
      <alignment horizontal="right" vertical="center"/>
      <protection locked="0"/>
    </xf>
    <xf numFmtId="177" fontId="11" fillId="0" borderId="125" xfId="0" applyNumberFormat="1" applyFont="1" applyBorder="1" applyAlignment="1" applyProtection="1">
      <alignment horizontal="right" vertical="center"/>
      <protection locked="0"/>
    </xf>
    <xf numFmtId="0" fontId="11" fillId="0" borderId="19"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20" xfId="0" applyFont="1" applyBorder="1" applyAlignment="1">
      <alignment horizontal="left" vertical="center" shrinkToFit="1"/>
    </xf>
    <xf numFmtId="177" fontId="11" fillId="0" borderId="19" xfId="0" applyNumberFormat="1" applyFont="1" applyBorder="1" applyAlignment="1" applyProtection="1">
      <alignment horizontal="right" vertical="center"/>
      <protection locked="0"/>
    </xf>
    <xf numFmtId="177" fontId="11" fillId="0" borderId="20" xfId="0" applyNumberFormat="1" applyFont="1" applyBorder="1" applyAlignment="1" applyProtection="1">
      <alignment horizontal="right" vertical="center"/>
      <protection locked="0"/>
    </xf>
    <xf numFmtId="177" fontId="11" fillId="3" borderId="64" xfId="0" applyNumberFormat="1" applyFont="1" applyFill="1" applyBorder="1" applyAlignment="1">
      <alignment horizontal="right" vertical="center"/>
    </xf>
    <xf numFmtId="177" fontId="11" fillId="3" borderId="66" xfId="0" applyNumberFormat="1" applyFont="1" applyFill="1" applyBorder="1" applyAlignment="1">
      <alignment horizontal="right" vertical="center"/>
    </xf>
    <xf numFmtId="0" fontId="11" fillId="0" borderId="25" xfId="0" applyFont="1" applyBorder="1" applyAlignment="1">
      <alignment horizontal="center" vertical="center" textRotation="255" shrinkToFit="1"/>
    </xf>
    <xf numFmtId="0" fontId="11" fillId="0" borderId="141" xfId="0" applyFont="1" applyBorder="1" applyAlignment="1">
      <alignment horizontal="left" vertical="center" shrinkToFit="1"/>
    </xf>
    <xf numFmtId="0" fontId="11" fillId="0" borderId="81" xfId="0" applyFont="1" applyBorder="1" applyAlignment="1">
      <alignment horizontal="left" vertical="center" shrinkToFit="1"/>
    </xf>
    <xf numFmtId="0" fontId="11" fillId="0" borderId="125" xfId="0" applyFont="1" applyBorder="1" applyAlignment="1">
      <alignment horizontal="left" vertical="center" shrinkToFit="1"/>
    </xf>
    <xf numFmtId="0" fontId="11" fillId="0" borderId="84" xfId="0" applyFont="1" applyBorder="1" applyAlignment="1">
      <alignment horizontal="left" vertical="center" shrinkToFit="1"/>
    </xf>
    <xf numFmtId="0" fontId="11" fillId="0" borderId="85" xfId="0" applyFont="1" applyBorder="1" applyAlignment="1">
      <alignment horizontal="left" vertical="center" shrinkToFit="1"/>
    </xf>
    <xf numFmtId="0" fontId="11" fillId="0" borderId="142"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177" fontId="11" fillId="0" borderId="19" xfId="0" applyNumberFormat="1" applyFont="1" applyBorder="1" applyAlignment="1">
      <alignment horizontal="right" vertical="center"/>
    </xf>
    <xf numFmtId="177" fontId="11" fillId="0" borderId="20" xfId="0" applyNumberFormat="1" applyFont="1" applyBorder="1" applyAlignment="1">
      <alignment horizontal="right" vertical="center"/>
    </xf>
    <xf numFmtId="0" fontId="11" fillId="0" borderId="83" xfId="0" applyFont="1" applyBorder="1" applyAlignment="1">
      <alignment horizontal="center" vertical="center" textRotation="255" shrinkToFit="1"/>
    </xf>
    <xf numFmtId="0" fontId="11" fillId="0" borderId="29" xfId="0" applyFont="1" applyBorder="1" applyAlignment="1">
      <alignment horizontal="center" vertical="center" textRotation="255" shrinkToFit="1"/>
    </xf>
    <xf numFmtId="0" fontId="11" fillId="0" borderId="3" xfId="0" applyFont="1" applyBorder="1" applyAlignment="1">
      <alignment horizontal="center" vertical="center" shrinkToFit="1"/>
    </xf>
    <xf numFmtId="0" fontId="11" fillId="0" borderId="2" xfId="0" applyFont="1" applyBorder="1" applyAlignment="1">
      <alignment horizontal="center" vertical="center" shrinkToFit="1"/>
    </xf>
    <xf numFmtId="0" fontId="15" fillId="0" borderId="10"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12" xfId="0" applyFont="1" applyBorder="1" applyAlignment="1">
      <alignment horizontal="left" vertical="center" shrinkToFit="1"/>
    </xf>
    <xf numFmtId="177" fontId="11" fillId="0" borderId="4" xfId="0" applyNumberFormat="1" applyFont="1" applyBorder="1" applyAlignment="1">
      <alignment horizontal="right" vertical="center"/>
    </xf>
    <xf numFmtId="177" fontId="11" fillId="0" borderId="8" xfId="0" applyNumberFormat="1" applyFont="1" applyBorder="1" applyAlignment="1">
      <alignment horizontal="right" vertical="center"/>
    </xf>
    <xf numFmtId="0" fontId="15" fillId="0" borderId="0" xfId="0" applyFont="1" applyAlignment="1">
      <alignment horizontal="left" vertical="center" shrinkToFit="1"/>
    </xf>
    <xf numFmtId="0" fontId="4" fillId="0" borderId="12"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11" fillId="9" borderId="1" xfId="0" applyFont="1" applyFill="1" applyBorder="1" applyAlignment="1">
      <alignment horizontal="center" vertical="center" shrinkToFit="1"/>
    </xf>
    <xf numFmtId="0" fontId="11" fillId="9" borderId="1" xfId="0" applyFont="1" applyFill="1" applyBorder="1" applyAlignment="1">
      <alignment horizontal="center" vertical="center" wrapText="1" shrinkToFit="1"/>
    </xf>
    <xf numFmtId="177" fontId="11" fillId="9" borderId="4" xfId="0" applyNumberFormat="1" applyFont="1" applyFill="1" applyBorder="1" applyAlignment="1">
      <alignment horizontal="center" vertical="center"/>
    </xf>
    <xf numFmtId="177" fontId="11" fillId="9" borderId="8" xfId="0" applyNumberFormat="1" applyFont="1" applyFill="1" applyBorder="1" applyAlignment="1">
      <alignment horizontal="center" vertical="center"/>
    </xf>
    <xf numFmtId="0" fontId="25" fillId="9" borderId="1" xfId="0" applyFont="1" applyFill="1" applyBorder="1" applyAlignment="1">
      <alignment horizontal="center" vertical="center" wrapText="1" shrinkToFit="1"/>
    </xf>
    <xf numFmtId="0" fontId="25" fillId="9" borderId="1" xfId="0" applyFont="1" applyFill="1" applyBorder="1" applyAlignment="1">
      <alignment horizontal="center" vertical="center" shrinkToFit="1"/>
    </xf>
    <xf numFmtId="177" fontId="11" fillId="3" borderId="93" xfId="0" applyNumberFormat="1" applyFont="1" applyFill="1" applyBorder="1" applyAlignment="1">
      <alignment horizontal="right" vertical="center"/>
    </xf>
    <xf numFmtId="177" fontId="11" fillId="3" borderId="87" xfId="0" applyNumberFormat="1" applyFont="1" applyFill="1" applyBorder="1" applyAlignment="1">
      <alignment horizontal="right" vertical="center"/>
    </xf>
    <xf numFmtId="0" fontId="11" fillId="0" borderId="4"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177" fontId="11" fillId="0" borderId="9" xfId="0" applyNumberFormat="1" applyFont="1" applyBorder="1" applyAlignment="1" applyProtection="1">
      <alignment horizontal="right" vertical="center"/>
      <protection locked="0"/>
    </xf>
    <xf numFmtId="177" fontId="11" fillId="0" borderId="11" xfId="0" applyNumberFormat="1" applyFont="1" applyBorder="1" applyAlignment="1" applyProtection="1">
      <alignment horizontal="right" vertical="center"/>
      <protection locked="0"/>
    </xf>
    <xf numFmtId="0" fontId="11" fillId="0" borderId="3" xfId="0" applyFont="1" applyBorder="1" applyAlignment="1">
      <alignment horizontal="left" vertical="center" shrinkToFit="1"/>
    </xf>
    <xf numFmtId="0" fontId="11" fillId="0" borderId="0" xfId="0" applyFont="1" applyAlignment="1">
      <alignment horizontal="left" vertical="center" shrinkToFit="1"/>
    </xf>
    <xf numFmtId="0" fontId="11" fillId="0" borderId="21" xfId="0" applyFont="1" applyBorder="1" applyAlignment="1">
      <alignment horizontal="left" vertical="center" shrinkToFit="1"/>
    </xf>
    <xf numFmtId="0" fontId="11" fillId="0" borderId="179"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181" xfId="0" applyFont="1" applyBorder="1" applyAlignment="1">
      <alignment horizontal="center" vertical="center" shrinkToFit="1"/>
    </xf>
    <xf numFmtId="0" fontId="11" fillId="0" borderId="182" xfId="0" applyFont="1" applyBorder="1" applyAlignment="1">
      <alignment horizontal="center" vertical="center" shrinkToFit="1"/>
    </xf>
    <xf numFmtId="0" fontId="11" fillId="0" borderId="4" xfId="0" applyFont="1" applyBorder="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177" fontId="11" fillId="0" borderId="4" xfId="0" applyNumberFormat="1" applyFont="1" applyBorder="1" applyAlignment="1" applyProtection="1">
      <alignment horizontal="right" vertical="center"/>
      <protection locked="0"/>
    </xf>
    <xf numFmtId="177" fontId="11" fillId="0" borderId="8" xfId="0" applyNumberFormat="1" applyFont="1" applyBorder="1" applyAlignment="1" applyProtection="1">
      <alignment horizontal="right" vertical="center"/>
      <protection locked="0"/>
    </xf>
    <xf numFmtId="0" fontId="11" fillId="0" borderId="8" xfId="0" applyFont="1" applyBorder="1" applyAlignment="1" applyProtection="1">
      <alignment horizontal="left" vertical="center" shrinkToFit="1"/>
      <protection locked="0"/>
    </xf>
    <xf numFmtId="179" fontId="11" fillId="0" borderId="64" xfId="0" applyNumberFormat="1" applyFont="1" applyBorder="1" applyAlignment="1" applyProtection="1">
      <alignment horizontal="right" vertical="center" shrinkToFit="1"/>
      <protection locked="0"/>
    </xf>
    <xf numFmtId="179" fontId="11" fillId="0" borderId="66" xfId="0" applyNumberFormat="1" applyFont="1" applyBorder="1" applyAlignment="1" applyProtection="1">
      <alignment horizontal="right" vertical="center" shrinkToFit="1"/>
      <protection locked="0"/>
    </xf>
    <xf numFmtId="0" fontId="11" fillId="0" borderId="64" xfId="0" applyFont="1" applyBorder="1" applyAlignment="1">
      <alignment horizontal="left" vertical="center" shrinkToFit="1"/>
    </xf>
    <xf numFmtId="0" fontId="11" fillId="0" borderId="65" xfId="0" applyFont="1" applyBorder="1" applyAlignment="1">
      <alignment horizontal="left" vertical="center" shrinkToFit="1"/>
    </xf>
    <xf numFmtId="0" fontId="11" fillId="0" borderId="66" xfId="0" applyFont="1" applyBorder="1" applyAlignment="1">
      <alignment horizontal="left" vertical="center" shrinkToFit="1"/>
    </xf>
    <xf numFmtId="0" fontId="11" fillId="0" borderId="183" xfId="0" applyFont="1" applyBorder="1" applyAlignment="1">
      <alignment horizontal="center" vertical="center" shrinkToFit="1"/>
    </xf>
    <xf numFmtId="0" fontId="11" fillId="0" borderId="184"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177" fontId="11" fillId="3" borderId="59" xfId="0" applyNumberFormat="1" applyFont="1" applyFill="1" applyBorder="1" applyAlignment="1">
      <alignment horizontal="right" vertical="center"/>
    </xf>
    <xf numFmtId="177" fontId="11" fillId="3" borderId="69" xfId="0" applyNumberFormat="1" applyFont="1" applyFill="1" applyBorder="1" applyAlignment="1">
      <alignment horizontal="right" vertical="center"/>
    </xf>
    <xf numFmtId="0" fontId="11" fillId="0" borderId="30" xfId="0" applyFont="1" applyBorder="1" applyAlignment="1">
      <alignment horizontal="center" vertical="center" textRotation="255" shrinkToFit="1"/>
    </xf>
    <xf numFmtId="0" fontId="11" fillId="11" borderId="4" xfId="0" applyFont="1" applyFill="1" applyBorder="1" applyAlignment="1">
      <alignment horizontal="center" vertical="center"/>
    </xf>
    <xf numFmtId="0" fontId="11" fillId="11" borderId="7" xfId="0" applyFont="1" applyFill="1" applyBorder="1" applyAlignment="1">
      <alignment horizontal="center" vertical="center"/>
    </xf>
    <xf numFmtId="0" fontId="11" fillId="11" borderId="8" xfId="0" applyFont="1" applyFill="1" applyBorder="1" applyAlignment="1">
      <alignment horizontal="center" vertical="center"/>
    </xf>
    <xf numFmtId="176" fontId="51" fillId="3" borderId="90" xfId="0" applyNumberFormat="1" applyFont="1" applyFill="1" applyBorder="1" applyAlignment="1">
      <alignment horizontal="center" vertical="center"/>
    </xf>
    <xf numFmtId="176" fontId="51" fillId="3" borderId="91" xfId="0" applyNumberFormat="1" applyFont="1" applyFill="1" applyBorder="1" applyAlignment="1">
      <alignment horizontal="center" vertical="center"/>
    </xf>
    <xf numFmtId="176" fontId="51" fillId="3" borderId="92" xfId="0" applyNumberFormat="1" applyFont="1" applyFill="1" applyBorder="1" applyAlignment="1">
      <alignment horizontal="center" vertical="center"/>
    </xf>
    <xf numFmtId="0" fontId="11" fillId="0" borderId="19" xfId="0" applyFont="1" applyBorder="1" applyAlignment="1">
      <alignment horizontal="left" vertical="center"/>
    </xf>
    <xf numFmtId="0" fontId="11" fillId="0" borderId="6" xfId="0" applyFont="1" applyBorder="1" applyAlignment="1">
      <alignment horizontal="left" vertical="center"/>
    </xf>
    <xf numFmtId="0" fontId="11" fillId="0" borderId="20" xfId="0" applyFont="1" applyBorder="1" applyAlignment="1">
      <alignment horizontal="left" vertical="center"/>
    </xf>
    <xf numFmtId="0" fontId="11" fillId="0" borderId="59" xfId="0" applyFont="1" applyBorder="1" applyAlignment="1">
      <alignment horizontal="left" vertical="center"/>
    </xf>
    <xf numFmtId="0" fontId="11" fillId="0" borderId="60" xfId="0" applyFont="1" applyBorder="1" applyAlignment="1">
      <alignment horizontal="left" vertical="center"/>
    </xf>
    <xf numFmtId="0" fontId="11" fillId="0" borderId="69" xfId="0" applyFont="1" applyBorder="1" applyAlignment="1">
      <alignment horizontal="left" vertical="center"/>
    </xf>
    <xf numFmtId="0" fontId="11" fillId="11" borderId="24"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5" fillId="0" borderId="0" xfId="0" applyFont="1" applyAlignment="1">
      <alignment vertical="top" wrapText="1"/>
    </xf>
    <xf numFmtId="0" fontId="15" fillId="0" borderId="21" xfId="0" applyFont="1" applyBorder="1" applyAlignment="1">
      <alignment vertical="top" wrapText="1"/>
    </xf>
    <xf numFmtId="0" fontId="60" fillId="0" borderId="21" xfId="0" applyFont="1" applyBorder="1">
      <alignment vertical="center"/>
    </xf>
    <xf numFmtId="0" fontId="0" fillId="0" borderId="21" xfId="0" applyBorder="1">
      <alignment vertical="center"/>
    </xf>
    <xf numFmtId="0" fontId="0" fillId="0" borderId="12" xfId="0" applyBorder="1">
      <alignment vertical="center"/>
    </xf>
    <xf numFmtId="0" fontId="24" fillId="0" borderId="5" xfId="0" applyFont="1" applyBorder="1" applyAlignment="1">
      <alignment horizontal="left" vertical="top"/>
    </xf>
    <xf numFmtId="0" fontId="4" fillId="0" borderId="6" xfId="0" applyFont="1" applyBorder="1" applyAlignment="1">
      <alignment vertical="center" wrapText="1"/>
    </xf>
    <xf numFmtId="0" fontId="0" fillId="0" borderId="20" xfId="0" applyBorder="1">
      <alignment vertical="center"/>
    </xf>
    <xf numFmtId="0" fontId="15" fillId="0" borderId="65" xfId="0" applyFont="1" applyBorder="1" applyAlignment="1">
      <alignment horizontal="left" vertical="center" wrapText="1"/>
    </xf>
    <xf numFmtId="0" fontId="60" fillId="0" borderId="65" xfId="0" applyFont="1" applyBorder="1">
      <alignment vertical="center"/>
    </xf>
    <xf numFmtId="0" fontId="11" fillId="0" borderId="25" xfId="0" applyFont="1" applyBorder="1" applyAlignment="1">
      <alignment horizontal="center" vertical="center" textRotation="255" wrapText="1"/>
    </xf>
    <xf numFmtId="0" fontId="11" fillId="0" borderId="30"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51" fillId="11" borderId="19" xfId="0" applyFont="1" applyFill="1" applyBorder="1" applyAlignment="1">
      <alignment horizontal="center" vertical="center"/>
    </xf>
    <xf numFmtId="0" fontId="51" fillId="11" borderId="6" xfId="0" applyFont="1" applyFill="1" applyBorder="1" applyAlignment="1">
      <alignment horizontal="center" vertical="center"/>
    </xf>
    <xf numFmtId="0" fontId="51" fillId="11" borderId="20" xfId="0" applyFont="1" applyFill="1" applyBorder="1" applyAlignment="1">
      <alignment horizontal="center" vertical="center"/>
    </xf>
    <xf numFmtId="0" fontId="51" fillId="11" borderId="2" xfId="0" applyFont="1" applyFill="1" applyBorder="1" applyAlignment="1">
      <alignment horizontal="center" vertical="center"/>
    </xf>
    <xf numFmtId="0" fontId="51" fillId="11" borderId="5" xfId="0" applyFont="1" applyFill="1" applyBorder="1" applyAlignment="1">
      <alignment horizontal="center" vertical="center"/>
    </xf>
    <xf numFmtId="0" fontId="51" fillId="11" borderId="12" xfId="0" applyFont="1" applyFill="1" applyBorder="1" applyAlignment="1">
      <alignment horizontal="center" vertical="center"/>
    </xf>
    <xf numFmtId="0" fontId="51" fillId="0" borderId="19" xfId="0" applyFont="1" applyBorder="1" applyAlignment="1">
      <alignment horizontal="left" vertical="center"/>
    </xf>
    <xf numFmtId="0" fontId="51" fillId="0" borderId="6" xfId="0" applyFont="1" applyBorder="1" applyAlignment="1">
      <alignment horizontal="left" vertical="center"/>
    </xf>
    <xf numFmtId="0" fontId="51" fillId="0" borderId="20" xfId="0" applyFont="1" applyBorder="1" applyAlignment="1">
      <alignment horizontal="left" vertical="center"/>
    </xf>
    <xf numFmtId="0" fontId="15" fillId="0" borderId="0" xfId="0" applyFont="1" applyAlignment="1">
      <alignment vertical="center" wrapText="1"/>
    </xf>
    <xf numFmtId="0" fontId="11" fillId="0" borderId="122" xfId="0" applyFont="1" applyBorder="1" applyAlignment="1">
      <alignment horizontal="right" vertical="center"/>
    </xf>
    <xf numFmtId="0" fontId="11" fillId="0" borderId="157" xfId="0" applyFont="1" applyBorder="1" applyAlignment="1">
      <alignment horizontal="right" vertical="center"/>
    </xf>
    <xf numFmtId="0" fontId="11" fillId="0" borderId="123" xfId="0" applyFont="1" applyBorder="1" applyAlignment="1">
      <alignment horizontal="right" vertical="center"/>
    </xf>
    <xf numFmtId="0" fontId="11" fillId="0" borderId="74" xfId="0" applyFont="1" applyBorder="1" applyAlignment="1">
      <alignment horizontal="right" vertical="center"/>
    </xf>
    <xf numFmtId="0" fontId="11" fillId="0" borderId="75" xfId="0" applyFont="1" applyBorder="1" applyAlignment="1">
      <alignment horizontal="right" vertical="center"/>
    </xf>
    <xf numFmtId="0" fontId="11" fillId="0" borderId="76" xfId="0" applyFont="1" applyBorder="1" applyAlignment="1">
      <alignment horizontal="right" vertical="center"/>
    </xf>
    <xf numFmtId="0" fontId="11" fillId="0" borderId="4"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59" xfId="0" applyFont="1" applyBorder="1" applyAlignment="1">
      <alignment vertical="center" wrapText="1"/>
    </xf>
    <xf numFmtId="0" fontId="11" fillId="0" borderId="60" xfId="0" applyFont="1" applyBorder="1" applyAlignment="1">
      <alignment vertical="center" wrapText="1"/>
    </xf>
    <xf numFmtId="0" fontId="11" fillId="0" borderId="69" xfId="0" applyFont="1" applyBorder="1" applyAlignment="1">
      <alignment vertical="center" wrapText="1"/>
    </xf>
    <xf numFmtId="0" fontId="11" fillId="11" borderId="38" xfId="0" applyFont="1" applyFill="1" applyBorder="1" applyAlignment="1">
      <alignment horizontal="center" vertical="center"/>
    </xf>
    <xf numFmtId="0" fontId="11" fillId="11" borderId="107" xfId="0" applyFont="1" applyFill="1" applyBorder="1" applyAlignment="1">
      <alignment horizontal="center" vertical="center"/>
    </xf>
    <xf numFmtId="0" fontId="11" fillId="11" borderId="37" xfId="0" applyFont="1" applyFill="1" applyBorder="1" applyAlignment="1">
      <alignment horizontal="center" vertical="center"/>
    </xf>
    <xf numFmtId="0" fontId="11" fillId="0" borderId="124" xfId="0" applyFont="1" applyBorder="1" applyAlignment="1">
      <alignment vertical="center" wrapText="1"/>
    </xf>
    <xf numFmtId="0" fontId="11" fillId="0" borderId="157" xfId="0" applyFont="1" applyBorder="1" applyAlignment="1">
      <alignment vertical="center" wrapText="1"/>
    </xf>
    <xf numFmtId="0" fontId="11" fillId="0" borderId="123" xfId="0" applyFont="1" applyBorder="1" applyAlignment="1">
      <alignment vertical="center" wrapText="1"/>
    </xf>
    <xf numFmtId="0" fontId="11" fillId="11" borderId="64" xfId="0" applyFont="1" applyFill="1" applyBorder="1" applyAlignment="1">
      <alignment horizontal="center" vertical="center"/>
    </xf>
    <xf numFmtId="0" fontId="11" fillId="11" borderId="65" xfId="0" applyFont="1" applyFill="1" applyBorder="1" applyAlignment="1">
      <alignment horizontal="center" vertical="center"/>
    </xf>
    <xf numFmtId="0" fontId="11" fillId="11" borderId="66" xfId="0" applyFont="1" applyFill="1" applyBorder="1" applyAlignment="1">
      <alignment horizontal="center" vertical="center"/>
    </xf>
    <xf numFmtId="0" fontId="33" fillId="10" borderId="0" xfId="0" applyFont="1" applyFill="1" applyAlignment="1">
      <alignment horizontal="center" vertical="center"/>
    </xf>
    <xf numFmtId="0" fontId="11" fillId="0" borderId="163"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6" fillId="5" borderId="160" xfId="0" applyFont="1" applyFill="1" applyBorder="1" applyAlignment="1">
      <alignment horizontal="center" vertical="center" textRotation="255"/>
    </xf>
    <xf numFmtId="0" fontId="16" fillId="5" borderId="161" xfId="0" applyFont="1" applyFill="1" applyBorder="1" applyAlignment="1">
      <alignment horizontal="center" vertical="center" textRotation="255"/>
    </xf>
    <xf numFmtId="0" fontId="16" fillId="5" borderId="79" xfId="0" applyFont="1" applyFill="1" applyBorder="1" applyAlignment="1">
      <alignment horizontal="center" vertical="center" textRotation="255"/>
    </xf>
    <xf numFmtId="0" fontId="11" fillId="11" borderId="204" xfId="0" applyFont="1" applyFill="1" applyBorder="1" applyAlignment="1">
      <alignment horizontal="center" vertical="center"/>
    </xf>
    <xf numFmtId="0" fontId="11" fillId="11" borderId="75" xfId="0" applyFont="1" applyFill="1" applyBorder="1" applyAlignment="1">
      <alignment horizontal="center" vertical="center"/>
    </xf>
    <xf numFmtId="0" fontId="11" fillId="11" borderId="76" xfId="0" applyFont="1" applyFill="1" applyBorder="1" applyAlignment="1">
      <alignment horizontal="center" vertical="center"/>
    </xf>
    <xf numFmtId="0" fontId="11" fillId="0" borderId="47" xfId="1" applyFont="1" applyBorder="1" applyAlignment="1">
      <alignment horizontal="center" vertical="center" wrapText="1"/>
    </xf>
    <xf numFmtId="0" fontId="11" fillId="0" borderId="49" xfId="1" applyFont="1" applyBorder="1" applyAlignment="1">
      <alignment horizontal="center" vertical="center" wrapText="1"/>
    </xf>
    <xf numFmtId="180" fontId="11" fillId="0" borderId="48" xfId="1" applyNumberFormat="1" applyFont="1" applyBorder="1" applyAlignment="1">
      <alignment horizontal="center" vertical="center"/>
    </xf>
    <xf numFmtId="38" fontId="15" fillId="0" borderId="35" xfId="10" applyFont="1" applyBorder="1" applyAlignment="1">
      <alignment horizontal="left" vertical="center" wrapText="1"/>
    </xf>
    <xf numFmtId="38" fontId="15" fillId="0" borderId="0" xfId="10" applyFont="1" applyAlignment="1">
      <alignment horizontal="left" vertical="center" wrapText="1"/>
    </xf>
    <xf numFmtId="177" fontId="11" fillId="11" borderId="64" xfId="1" applyNumberFormat="1" applyFont="1" applyFill="1" applyBorder="1" applyAlignment="1">
      <alignment horizontal="center" vertical="center"/>
    </xf>
    <xf numFmtId="177" fontId="11" fillId="11" borderId="65" xfId="1" applyNumberFormat="1" applyFont="1" applyFill="1" applyBorder="1" applyAlignment="1">
      <alignment horizontal="center" vertical="center"/>
    </xf>
    <xf numFmtId="177" fontId="11" fillId="11" borderId="66" xfId="1" applyNumberFormat="1" applyFont="1" applyFill="1" applyBorder="1" applyAlignment="1">
      <alignment horizontal="center" vertical="center"/>
    </xf>
    <xf numFmtId="0" fontId="15" fillId="11" borderId="4" xfId="1"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1" fillId="0" borderId="47" xfId="0" applyFont="1" applyBorder="1" applyAlignment="1">
      <alignment horizontal="center" vertical="center"/>
    </xf>
    <xf numFmtId="0" fontId="11" fillId="0" borderId="48" xfId="0" applyFont="1" applyBorder="1" applyAlignment="1">
      <alignment horizontal="center" vertical="center" wrapText="1"/>
    </xf>
    <xf numFmtId="0" fontId="11" fillId="0" borderId="70" xfId="0" applyFont="1" applyBorder="1" applyAlignment="1">
      <alignment horizontal="center" vertical="center" wrapText="1"/>
    </xf>
    <xf numFmtId="0" fontId="57" fillId="0" borderId="35" xfId="1" applyFont="1" applyBorder="1" applyAlignment="1">
      <alignment vertical="center" shrinkToFit="1"/>
    </xf>
    <xf numFmtId="0" fontId="57" fillId="0" borderId="0" xfId="0" applyFont="1" applyAlignment="1">
      <alignment vertical="center" shrinkToFit="1"/>
    </xf>
    <xf numFmtId="0" fontId="11" fillId="11" borderId="4" xfId="1" applyFont="1" applyFill="1" applyBorder="1" applyAlignment="1">
      <alignment horizontal="center" vertical="center"/>
    </xf>
    <xf numFmtId="0" fontId="11" fillId="11" borderId="7" xfId="1" applyFont="1" applyFill="1" applyBorder="1" applyAlignment="1">
      <alignment horizontal="center" vertical="center"/>
    </xf>
    <xf numFmtId="0" fontId="11" fillId="11" borderId="8" xfId="1" applyFont="1" applyFill="1" applyBorder="1" applyAlignment="1">
      <alignment horizontal="center" vertical="center"/>
    </xf>
    <xf numFmtId="38" fontId="11" fillId="11" borderId="64" xfId="10" applyFont="1" applyFill="1" applyBorder="1" applyAlignment="1" applyProtection="1">
      <alignment horizontal="center" vertical="center" wrapText="1"/>
    </xf>
    <xf numFmtId="0" fontId="35" fillId="0" borderId="65" xfId="0" applyFont="1" applyBorder="1" applyAlignment="1">
      <alignment horizontal="center" vertical="center" wrapText="1"/>
    </xf>
    <xf numFmtId="0" fontId="35" fillId="0" borderId="66" xfId="0" applyFont="1" applyBorder="1" applyAlignment="1">
      <alignment horizontal="center" vertical="center" wrapText="1"/>
    </xf>
    <xf numFmtId="0" fontId="25" fillId="11" borderId="4" xfId="1" applyFont="1" applyFill="1" applyBorder="1" applyAlignment="1">
      <alignment horizontal="center" vertical="center" wrapText="1"/>
    </xf>
    <xf numFmtId="0" fontId="25" fillId="11" borderId="7" xfId="1" applyFont="1" applyFill="1" applyBorder="1" applyAlignment="1">
      <alignment horizontal="center" vertical="center" wrapText="1"/>
    </xf>
    <xf numFmtId="0" fontId="25" fillId="11" borderId="8" xfId="1" applyFont="1" applyFill="1" applyBorder="1" applyAlignment="1">
      <alignment horizontal="center" vertical="center" wrapText="1"/>
    </xf>
    <xf numFmtId="177" fontId="11" fillId="11" borderId="59" xfId="1" applyNumberFormat="1" applyFont="1" applyFill="1" applyBorder="1" applyAlignment="1">
      <alignment horizontal="center" vertical="center"/>
    </xf>
    <xf numFmtId="177" fontId="11" fillId="11" borderId="60" xfId="1" applyNumberFormat="1" applyFont="1" applyFill="1" applyBorder="1" applyAlignment="1">
      <alignment horizontal="center" vertical="center"/>
    </xf>
    <xf numFmtId="177" fontId="11" fillId="11" borderId="69" xfId="1" applyNumberFormat="1" applyFont="1" applyFill="1" applyBorder="1" applyAlignment="1">
      <alignment horizontal="center" vertical="center"/>
    </xf>
    <xf numFmtId="38" fontId="11" fillId="11" borderId="64" xfId="10" applyFont="1" applyFill="1" applyBorder="1" applyAlignment="1" applyProtection="1">
      <alignment horizontal="center" vertical="center"/>
    </xf>
    <xf numFmtId="38" fontId="11" fillId="11" borderId="65" xfId="10" applyFont="1" applyFill="1" applyBorder="1" applyAlignment="1" applyProtection="1">
      <alignment horizontal="center" vertical="center"/>
    </xf>
    <xf numFmtId="38" fontId="11" fillId="11" borderId="66" xfId="10" applyFont="1" applyFill="1" applyBorder="1" applyAlignment="1" applyProtection="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11" fillId="11"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11" fillId="0" borderId="15" xfId="0" applyFont="1" applyBorder="1" applyAlignment="1">
      <alignment horizontal="left" vertical="center"/>
    </xf>
    <xf numFmtId="0" fontId="11" fillId="0" borderId="14" xfId="0" applyFont="1" applyBorder="1" applyAlignment="1">
      <alignment horizontal="left" vertical="center"/>
    </xf>
    <xf numFmtId="49" fontId="15" fillId="0" borderId="16" xfId="0" applyNumberFormat="1" applyFont="1" applyBorder="1" applyAlignment="1" applyProtection="1">
      <alignment horizontal="left" vertical="top" wrapText="1"/>
      <protection locked="0"/>
    </xf>
    <xf numFmtId="0" fontId="71" fillId="0" borderId="18" xfId="0" applyFont="1" applyBorder="1" applyAlignment="1" applyProtection="1">
      <alignment horizontal="left" vertical="top" wrapText="1"/>
      <protection locked="0"/>
    </xf>
    <xf numFmtId="0" fontId="71" fillId="0" borderId="17" xfId="0" applyFont="1" applyBorder="1" applyAlignment="1" applyProtection="1">
      <alignment horizontal="left" vertical="top" wrapText="1"/>
      <protection locked="0"/>
    </xf>
    <xf numFmtId="0" fontId="71" fillId="0" borderId="3" xfId="0" applyFont="1" applyBorder="1" applyAlignment="1" applyProtection="1">
      <alignment horizontal="left" vertical="top" wrapText="1"/>
      <protection locked="0"/>
    </xf>
    <xf numFmtId="0" fontId="71" fillId="0" borderId="0" xfId="0" applyFont="1" applyAlignment="1" applyProtection="1">
      <alignment horizontal="left" vertical="top" wrapText="1"/>
      <protection locked="0"/>
    </xf>
    <xf numFmtId="0" fontId="71" fillId="0" borderId="21" xfId="0" applyFont="1" applyBorder="1" applyAlignment="1" applyProtection="1">
      <alignment horizontal="left" vertical="top" wrapText="1"/>
      <protection locked="0"/>
    </xf>
    <xf numFmtId="0" fontId="71" fillId="0" borderId="2" xfId="0" applyFont="1" applyBorder="1" applyAlignment="1" applyProtection="1">
      <alignment horizontal="left" vertical="top" wrapText="1"/>
      <protection locked="0"/>
    </xf>
    <xf numFmtId="0" fontId="71" fillId="0" borderId="5"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15" fillId="0" borderId="16" xfId="0" applyFont="1" applyBorder="1" applyAlignment="1" applyProtection="1">
      <alignment horizontal="left" vertical="top"/>
      <protection locked="0"/>
    </xf>
    <xf numFmtId="0" fontId="71" fillId="0" borderId="18" xfId="0" applyFont="1" applyBorder="1" applyAlignment="1" applyProtection="1">
      <alignment horizontal="left" vertical="top"/>
      <protection locked="0"/>
    </xf>
    <xf numFmtId="0" fontId="71" fillId="0" borderId="17" xfId="0" applyFont="1" applyBorder="1" applyAlignment="1" applyProtection="1">
      <alignment horizontal="left" vertical="top"/>
      <protection locked="0"/>
    </xf>
    <xf numFmtId="0" fontId="71" fillId="0" borderId="3" xfId="0" applyFont="1" applyBorder="1" applyAlignment="1" applyProtection="1">
      <alignment horizontal="left" vertical="top"/>
      <protection locked="0"/>
    </xf>
    <xf numFmtId="0" fontId="71" fillId="0" borderId="0" xfId="0" applyFont="1" applyAlignment="1" applyProtection="1">
      <alignment horizontal="left" vertical="top"/>
      <protection locked="0"/>
    </xf>
    <xf numFmtId="0" fontId="71" fillId="0" borderId="21" xfId="0" applyFont="1" applyBorder="1" applyAlignment="1" applyProtection="1">
      <alignment horizontal="left" vertical="top"/>
      <protection locked="0"/>
    </xf>
    <xf numFmtId="0" fontId="71" fillId="0" borderId="2" xfId="0" applyFont="1" applyBorder="1" applyAlignment="1" applyProtection="1">
      <alignment horizontal="left" vertical="top"/>
      <protection locked="0"/>
    </xf>
    <xf numFmtId="0" fontId="71" fillId="0" borderId="5" xfId="0" applyFont="1" applyBorder="1" applyAlignment="1" applyProtection="1">
      <alignment horizontal="left" vertical="top"/>
      <protection locked="0"/>
    </xf>
    <xf numFmtId="0" fontId="71" fillId="0" borderId="12" xfId="0" applyFont="1" applyBorder="1" applyAlignment="1" applyProtection="1">
      <alignment horizontal="left" vertical="top"/>
      <protection locked="0"/>
    </xf>
    <xf numFmtId="0" fontId="15" fillId="0" borderId="16"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40" fillId="0" borderId="18" xfId="0" applyFont="1" applyBorder="1" applyAlignment="1" applyProtection="1">
      <alignment horizontal="left" vertical="center"/>
      <protection locked="0"/>
    </xf>
    <xf numFmtId="0" fontId="40" fillId="0" borderId="17" xfId="0" applyFont="1" applyBorder="1" applyAlignment="1" applyProtection="1">
      <alignment horizontal="left" vertical="center"/>
      <protection locked="0"/>
    </xf>
    <xf numFmtId="0" fontId="40" fillId="0" borderId="2" xfId="0" applyFont="1" applyBorder="1" applyAlignment="1" applyProtection="1">
      <alignment horizontal="left" vertical="center"/>
      <protection locked="0"/>
    </xf>
    <xf numFmtId="0" fontId="40" fillId="0" borderId="5"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11" fillId="0" borderId="13" xfId="0" applyFont="1" applyBorder="1" applyAlignment="1">
      <alignment horizontal="left" vertical="center"/>
    </xf>
    <xf numFmtId="0" fontId="16" fillId="0" borderId="16" xfId="0" applyFont="1" applyBorder="1" applyAlignment="1" applyProtection="1">
      <alignment horizontal="left" vertical="top" wrapText="1"/>
      <protection locked="0"/>
    </xf>
    <xf numFmtId="0" fontId="16" fillId="0" borderId="18"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1" fillId="11" borderId="20"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12" xfId="0" applyFont="1" applyFill="1" applyBorder="1" applyAlignment="1">
      <alignment horizontal="center" vertical="center" wrapText="1"/>
    </xf>
    <xf numFmtId="49" fontId="15" fillId="0" borderId="3"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top" wrapText="1"/>
      <protection locked="0"/>
    </xf>
    <xf numFmtId="49" fontId="15" fillId="0" borderId="21" xfId="0" applyNumberFormat="1" applyFont="1" applyBorder="1" applyAlignment="1" applyProtection="1">
      <alignment horizontal="left" vertical="top" wrapText="1"/>
      <protection locked="0"/>
    </xf>
    <xf numFmtId="49" fontId="15" fillId="0" borderId="2" xfId="0" applyNumberFormat="1" applyFont="1" applyBorder="1" applyAlignment="1" applyProtection="1">
      <alignment horizontal="left" vertical="top" wrapText="1"/>
      <protection locked="0"/>
    </xf>
    <xf numFmtId="49" fontId="15" fillId="0" borderId="5"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18" xfId="0" applyNumberFormat="1" applyFont="1" applyBorder="1" applyAlignment="1" applyProtection="1">
      <alignment horizontal="left" vertical="top" wrapText="1"/>
      <protection locked="0"/>
    </xf>
    <xf numFmtId="49" fontId="15" fillId="0" borderId="17" xfId="0" applyNumberFormat="1" applyFont="1" applyBorder="1" applyAlignment="1" applyProtection="1">
      <alignment horizontal="left" vertical="top" wrapText="1"/>
      <protection locked="0"/>
    </xf>
    <xf numFmtId="49" fontId="15" fillId="0" borderId="40" xfId="0" applyNumberFormat="1" applyFont="1" applyBorder="1" applyAlignment="1" applyProtection="1">
      <alignment horizontal="left" vertical="top" wrapText="1"/>
      <protection locked="0"/>
    </xf>
    <xf numFmtId="49" fontId="15" fillId="0" borderId="41" xfId="0" applyNumberFormat="1" applyFont="1" applyBorder="1" applyAlignment="1" applyProtection="1">
      <alignment horizontal="left" vertical="top" wrapText="1"/>
      <protection locked="0"/>
    </xf>
    <xf numFmtId="49" fontId="15" fillId="0" borderId="115" xfId="0" applyNumberFormat="1" applyFont="1" applyBorder="1" applyAlignment="1" applyProtection="1">
      <alignment horizontal="left" vertical="top" wrapText="1"/>
      <protection locked="0"/>
    </xf>
    <xf numFmtId="0" fontId="11" fillId="0" borderId="104" xfId="0" applyFont="1" applyBorder="1" applyAlignment="1">
      <alignment horizontal="left" vertical="center"/>
    </xf>
    <xf numFmtId="0" fontId="11" fillId="0" borderId="105" xfId="0" applyFont="1" applyBorder="1" applyAlignment="1">
      <alignment horizontal="left" vertical="center"/>
    </xf>
    <xf numFmtId="0" fontId="11" fillId="0" borderId="106" xfId="0" applyFont="1" applyBorder="1" applyAlignment="1">
      <alignment horizontal="left" vertical="center"/>
    </xf>
    <xf numFmtId="0" fontId="40" fillId="0" borderId="18" xfId="0" applyFont="1" applyBorder="1" applyAlignment="1" applyProtection="1">
      <alignment horizontal="left" vertical="top" wrapText="1"/>
      <protection locked="0"/>
    </xf>
    <xf numFmtId="0" fontId="40" fillId="0" borderId="17" xfId="0" applyFont="1" applyBorder="1" applyAlignment="1" applyProtection="1">
      <alignment horizontal="left" vertical="top" wrapText="1"/>
      <protection locked="0"/>
    </xf>
    <xf numFmtId="0" fontId="40" fillId="0" borderId="3" xfId="0" applyFont="1" applyBorder="1" applyAlignment="1" applyProtection="1">
      <alignment horizontal="left" vertical="top" wrapText="1"/>
      <protection locked="0"/>
    </xf>
    <xf numFmtId="0" fontId="40" fillId="0" borderId="0" xfId="0" applyFont="1" applyAlignment="1" applyProtection="1">
      <alignment horizontal="left" vertical="top" wrapText="1"/>
      <protection locked="0"/>
    </xf>
    <xf numFmtId="0" fontId="40" fillId="0" borderId="21" xfId="0" applyFont="1" applyBorder="1" applyAlignment="1" applyProtection="1">
      <alignment horizontal="left" vertical="top" wrapText="1"/>
      <protection locked="0"/>
    </xf>
    <xf numFmtId="0" fontId="40" fillId="0" borderId="2" xfId="0" applyFont="1" applyBorder="1" applyAlignment="1" applyProtection="1">
      <alignment horizontal="left" vertical="top" wrapText="1"/>
      <protection locked="0"/>
    </xf>
    <xf numFmtId="0" fontId="40" fillId="0" borderId="5" xfId="0" applyFont="1" applyBorder="1" applyAlignment="1" applyProtection="1">
      <alignment horizontal="left" vertical="top" wrapText="1"/>
      <protection locked="0"/>
    </xf>
    <xf numFmtId="0" fontId="40" fillId="0" borderId="12" xfId="0" applyFont="1" applyBorder="1" applyAlignment="1" applyProtection="1">
      <alignment horizontal="left" vertical="top" wrapText="1"/>
      <protection locked="0"/>
    </xf>
    <xf numFmtId="0" fontId="11" fillId="11" borderId="20" xfId="0" applyFont="1" applyFill="1" applyBorder="1" applyAlignment="1">
      <alignment horizontal="center" vertical="center"/>
    </xf>
    <xf numFmtId="0" fontId="11" fillId="11" borderId="2" xfId="0" applyFont="1" applyFill="1" applyBorder="1" applyAlignment="1">
      <alignment horizontal="center" vertical="center"/>
    </xf>
    <xf numFmtId="0" fontId="11" fillId="11" borderId="12"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43" xfId="0" applyFont="1" applyFill="1" applyBorder="1" applyAlignment="1">
      <alignment horizontal="center" vertical="center"/>
    </xf>
    <xf numFmtId="0" fontId="11" fillId="11" borderId="15" xfId="0" applyFont="1" applyFill="1" applyBorder="1" applyAlignment="1">
      <alignment horizontal="center" vertical="center"/>
    </xf>
    <xf numFmtId="180" fontId="11" fillId="11" borderId="6" xfId="0" applyNumberFormat="1" applyFont="1" applyFill="1" applyBorder="1" applyAlignment="1">
      <alignment horizontal="center" vertical="center"/>
    </xf>
    <xf numFmtId="180" fontId="11" fillId="11" borderId="20" xfId="0" applyNumberFormat="1" applyFont="1" applyFill="1" applyBorder="1" applyAlignment="1">
      <alignment horizontal="center" vertical="center"/>
    </xf>
    <xf numFmtId="49" fontId="11" fillId="0" borderId="44" xfId="0" applyNumberFormat="1" applyFont="1" applyBorder="1" applyAlignment="1" applyProtection="1">
      <alignment horizontal="center" vertical="center"/>
      <protection locked="0"/>
    </xf>
    <xf numFmtId="49" fontId="11" fillId="0" borderId="45" xfId="0" applyNumberFormat="1" applyFont="1" applyBorder="1" applyAlignment="1" applyProtection="1">
      <alignment horizontal="center" vertical="center"/>
      <protection locked="0"/>
    </xf>
    <xf numFmtId="177" fontId="11" fillId="0" borderId="44" xfId="0" applyNumberFormat="1" applyFont="1" applyBorder="1" applyAlignment="1" applyProtection="1">
      <alignment horizontal="center" vertical="center"/>
      <protection locked="0"/>
    </xf>
    <xf numFmtId="177" fontId="11" fillId="0" borderId="46" xfId="0" applyNumberFormat="1" applyFont="1" applyBorder="1" applyAlignment="1" applyProtection="1">
      <alignment horizontal="center" vertical="center"/>
      <protection locked="0"/>
    </xf>
    <xf numFmtId="177" fontId="11" fillId="0" borderId="45" xfId="0" applyNumberFormat="1" applyFont="1" applyBorder="1" applyAlignment="1" applyProtection="1">
      <alignment horizontal="center" vertical="center"/>
      <protection locked="0"/>
    </xf>
    <xf numFmtId="49" fontId="11" fillId="0" borderId="45" xfId="0" applyNumberFormat="1" applyFont="1" applyBorder="1" applyAlignment="1" applyProtection="1">
      <alignment horizontal="left" vertical="center"/>
      <protection locked="0"/>
    </xf>
    <xf numFmtId="49" fontId="11" fillId="0" borderId="46" xfId="0" applyNumberFormat="1"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0" xfId="16" applyFont="1" applyAlignment="1" applyProtection="1">
      <alignment horizontal="center" vertical="center" wrapText="1"/>
      <protection locked="0"/>
    </xf>
    <xf numFmtId="0" fontId="11" fillId="0" borderId="21" xfId="16" applyFont="1" applyBorder="1" applyAlignment="1" applyProtection="1">
      <alignment horizontal="center" vertical="center" wrapText="1"/>
      <protection locked="0"/>
    </xf>
    <xf numFmtId="0" fontId="11" fillId="0" borderId="5" xfId="5" applyFont="1" applyBorder="1" applyAlignment="1" applyProtection="1">
      <alignment horizontal="center" vertical="center"/>
      <protection locked="0"/>
    </xf>
    <xf numFmtId="0" fontId="11" fillId="0" borderId="12" xfId="5" applyFont="1" applyBorder="1" applyAlignment="1" applyProtection="1">
      <alignment horizontal="center" vertical="center"/>
      <protection locked="0"/>
    </xf>
    <xf numFmtId="0" fontId="11" fillId="0" borderId="4" xfId="0" applyFont="1" applyBorder="1" applyAlignment="1">
      <alignment horizontal="center" vertical="center"/>
    </xf>
    <xf numFmtId="0" fontId="11" fillId="0" borderId="42" xfId="0" applyFont="1" applyBorder="1" applyAlignment="1">
      <alignment horizontal="center" vertical="center"/>
    </xf>
    <xf numFmtId="0" fontId="11" fillId="0" borderId="7" xfId="0" applyFont="1" applyBorder="1" applyAlignment="1">
      <alignment horizontal="center" vertical="center"/>
    </xf>
    <xf numFmtId="0" fontId="59" fillId="14" borderId="0" xfId="0" applyFont="1" applyFill="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5" borderId="31" xfId="0" applyFont="1" applyFill="1" applyBorder="1" applyAlignment="1" applyProtection="1">
      <alignment horizontal="center" vertical="center"/>
      <protection locked="0"/>
    </xf>
    <xf numFmtId="0" fontId="11" fillId="5" borderId="71" xfId="0" applyFont="1" applyFill="1" applyBorder="1" applyAlignment="1" applyProtection="1">
      <alignment horizontal="center" vertical="center"/>
      <protection locked="0"/>
    </xf>
    <xf numFmtId="0" fontId="0" fillId="5" borderId="71" xfId="0" applyFill="1" applyBorder="1">
      <alignment vertical="center"/>
    </xf>
    <xf numFmtId="0" fontId="0" fillId="5" borderId="34" xfId="0" applyFill="1" applyBorder="1">
      <alignment vertical="center"/>
    </xf>
    <xf numFmtId="0" fontId="11" fillId="5" borderId="36" xfId="0" applyFont="1" applyFill="1" applyBorder="1" applyAlignment="1" applyProtection="1">
      <alignment horizontal="center" vertical="center"/>
      <protection locked="0"/>
    </xf>
    <xf numFmtId="0" fontId="11" fillId="5" borderId="107" xfId="0" applyFont="1" applyFill="1" applyBorder="1" applyAlignment="1" applyProtection="1">
      <alignment horizontal="center" vertical="center"/>
      <protection locked="0"/>
    </xf>
    <xf numFmtId="0" fontId="0" fillId="5" borderId="107" xfId="0" applyFill="1" applyBorder="1">
      <alignment vertical="center"/>
    </xf>
    <xf numFmtId="0" fontId="0" fillId="5" borderId="39" xfId="0" applyFill="1" applyBorder="1">
      <alignment vertical="center"/>
    </xf>
    <xf numFmtId="177" fontId="11" fillId="11" borderId="19" xfId="1" applyNumberFormat="1" applyFont="1" applyFill="1" applyBorder="1" applyAlignment="1">
      <alignment horizontal="center" vertical="center"/>
    </xf>
    <xf numFmtId="177" fontId="11" fillId="11" borderId="6" xfId="1" applyNumberFormat="1" applyFont="1" applyFill="1" applyBorder="1" applyAlignment="1">
      <alignment horizontal="center" vertical="center"/>
    </xf>
    <xf numFmtId="177" fontId="11" fillId="11" borderId="20" xfId="1"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86" xfId="0" applyBorder="1" applyAlignment="1">
      <alignment horizontal="center" vertical="center"/>
    </xf>
    <xf numFmtId="0" fontId="11" fillId="0" borderId="48" xfId="1" applyFont="1" applyBorder="1" applyAlignment="1">
      <alignment horizontal="center" vertical="center" wrapText="1"/>
    </xf>
    <xf numFmtId="0" fontId="11" fillId="0" borderId="70" xfId="1" applyFont="1" applyBorder="1" applyAlignment="1">
      <alignment horizontal="center" vertical="center" wrapText="1"/>
    </xf>
    <xf numFmtId="177" fontId="11" fillId="11" borderId="84" xfId="1" applyNumberFormat="1" applyFont="1" applyFill="1" applyBorder="1" applyAlignment="1">
      <alignment horizontal="center" vertical="center"/>
    </xf>
    <xf numFmtId="177" fontId="11" fillId="11" borderId="85" xfId="1" applyNumberFormat="1" applyFont="1" applyFill="1" applyBorder="1" applyAlignment="1">
      <alignment horizontal="center" vertical="center"/>
    </xf>
    <xf numFmtId="177" fontId="11" fillId="11" borderId="142" xfId="1" applyNumberFormat="1" applyFont="1"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11" fillId="0" borderId="31" xfId="0" applyFont="1" applyBorder="1" applyAlignment="1">
      <alignment horizontal="center" vertical="center" wrapText="1"/>
    </xf>
    <xf numFmtId="0" fontId="0" fillId="0" borderId="36" xfId="0" applyBorder="1" applyAlignment="1">
      <alignment horizontal="center" vertical="center" wrapText="1"/>
    </xf>
    <xf numFmtId="180" fontId="11" fillId="0" borderId="197" xfId="0" applyNumberFormat="1" applyFont="1" applyBorder="1">
      <alignment vertical="center"/>
    </xf>
    <xf numFmtId="180" fontId="11" fillId="0" borderId="198" xfId="0" applyNumberFormat="1" applyFont="1" applyBorder="1">
      <alignment vertical="center"/>
    </xf>
    <xf numFmtId="0" fontId="0" fillId="0" borderId="198" xfId="0" applyBorder="1">
      <alignment vertical="center"/>
    </xf>
    <xf numFmtId="180" fontId="11" fillId="0" borderId="108" xfId="0" applyNumberFormat="1" applyFont="1" applyBorder="1">
      <alignment vertical="center"/>
    </xf>
    <xf numFmtId="180" fontId="11" fillId="0" borderId="109" xfId="0" applyNumberFormat="1" applyFont="1" applyBorder="1">
      <alignment vertical="center"/>
    </xf>
    <xf numFmtId="0" fontId="0" fillId="0" borderId="109" xfId="0" applyBorder="1">
      <alignment vertical="center"/>
    </xf>
    <xf numFmtId="0" fontId="11" fillId="11" borderId="19" xfId="1" applyFont="1" applyFill="1" applyBorder="1" applyAlignment="1">
      <alignment horizontal="center" vertical="center"/>
    </xf>
    <xf numFmtId="0" fontId="11" fillId="11" borderId="6" xfId="1" applyFont="1" applyFill="1" applyBorder="1" applyAlignment="1">
      <alignment horizontal="center" vertical="center"/>
    </xf>
    <xf numFmtId="0" fontId="11" fillId="11" borderId="20" xfId="1" applyFont="1" applyFill="1" applyBorder="1" applyAlignment="1">
      <alignment horizontal="center" vertical="center"/>
    </xf>
    <xf numFmtId="0" fontId="11" fillId="11" borderId="72"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7" xfId="0" applyBorder="1" applyAlignment="1">
      <alignment horizontal="center" vertical="center" wrapText="1"/>
    </xf>
    <xf numFmtId="180" fontId="11" fillId="0" borderId="193" xfId="10" applyNumberFormat="1" applyFont="1" applyFill="1" applyBorder="1" applyAlignment="1" applyProtection="1">
      <alignment horizontal="right" vertical="center"/>
    </xf>
    <xf numFmtId="0" fontId="0" fillId="0" borderId="194" xfId="0" applyBorder="1">
      <alignment vertical="center"/>
    </xf>
    <xf numFmtId="180" fontId="11" fillId="0" borderId="189" xfId="10" applyNumberFormat="1" applyFont="1" applyFill="1" applyBorder="1" applyAlignment="1" applyProtection="1">
      <alignment horizontal="right" vertical="center"/>
    </xf>
    <xf numFmtId="0" fontId="0" fillId="0" borderId="190" xfId="0" applyBorder="1">
      <alignment vertical="center"/>
    </xf>
    <xf numFmtId="0" fontId="57" fillId="0" borderId="71" xfId="0" applyFont="1" applyBorder="1" applyAlignment="1">
      <alignment horizontal="center" vertical="center" shrinkToFit="1"/>
    </xf>
    <xf numFmtId="0" fontId="57" fillId="0" borderId="0" xfId="0" applyFont="1" applyAlignment="1">
      <alignment horizontal="center" vertical="center" shrinkToFit="1"/>
    </xf>
    <xf numFmtId="180" fontId="11" fillId="0" borderId="187" xfId="10" applyNumberFormat="1" applyFont="1" applyFill="1" applyBorder="1" applyAlignment="1" applyProtection="1">
      <alignment horizontal="right" vertical="center"/>
    </xf>
    <xf numFmtId="0" fontId="0" fillId="0" borderId="188" xfId="0" applyBorder="1">
      <alignment vertical="center"/>
    </xf>
    <xf numFmtId="180" fontId="11" fillId="0" borderId="191" xfId="10" applyNumberFormat="1" applyFont="1" applyFill="1" applyBorder="1" applyAlignment="1" applyProtection="1">
      <alignment horizontal="right" vertical="center"/>
    </xf>
    <xf numFmtId="0" fontId="0" fillId="0" borderId="192" xfId="0" applyBorder="1">
      <alignment vertical="center"/>
    </xf>
    <xf numFmtId="0" fontId="15" fillId="11" borderId="72"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40" fillId="0" borderId="7"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72" xfId="0" applyFont="1" applyBorder="1" applyAlignment="1">
      <alignment horizontal="center" vertical="center" wrapText="1"/>
    </xf>
    <xf numFmtId="0" fontId="11" fillId="0" borderId="202" xfId="12" applyFont="1" applyBorder="1" applyAlignment="1" applyProtection="1">
      <alignment horizontal="left" vertical="center" shrinkToFit="1"/>
      <protection locked="0"/>
    </xf>
    <xf numFmtId="0" fontId="11" fillId="0" borderId="0" xfId="12" applyFont="1" applyAlignment="1" applyProtection="1">
      <alignment horizontal="left" vertical="center" shrinkToFit="1"/>
      <protection locked="0"/>
    </xf>
    <xf numFmtId="0" fontId="11" fillId="0" borderId="55" xfId="12" applyFont="1" applyBorder="1" applyAlignment="1" applyProtection="1">
      <alignment horizontal="left" vertical="center" shrinkToFit="1"/>
      <protection locked="0"/>
    </xf>
    <xf numFmtId="0" fontId="11" fillId="0" borderId="129" xfId="12" applyFont="1" applyBorder="1" applyAlignment="1" applyProtection="1">
      <alignment horizontal="left" vertical="center" shrinkToFit="1"/>
      <protection locked="0"/>
    </xf>
    <xf numFmtId="0" fontId="11" fillId="0" borderId="5" xfId="12" applyFont="1" applyBorder="1" applyAlignment="1" applyProtection="1">
      <alignment horizontal="left" vertical="center" shrinkToFit="1"/>
      <protection locked="0"/>
    </xf>
    <xf numFmtId="0" fontId="11" fillId="0" borderId="56" xfId="12" applyFont="1" applyBorder="1" applyAlignment="1" applyProtection="1">
      <alignment horizontal="left" vertical="center" shrinkToFit="1"/>
      <protection locked="0"/>
    </xf>
    <xf numFmtId="180" fontId="11" fillId="11" borderId="84" xfId="10" applyNumberFormat="1" applyFont="1" applyFill="1" applyBorder="1" applyAlignment="1" applyProtection="1">
      <alignment horizontal="center" vertical="center"/>
    </xf>
    <xf numFmtId="180" fontId="11" fillId="11" borderId="85" xfId="10" applyNumberFormat="1" applyFont="1" applyFill="1" applyBorder="1" applyAlignment="1" applyProtection="1">
      <alignment horizontal="center" vertical="center"/>
    </xf>
    <xf numFmtId="180" fontId="11" fillId="11" borderId="142" xfId="10" applyNumberFormat="1" applyFont="1" applyFill="1" applyBorder="1" applyAlignment="1" applyProtection="1">
      <alignment horizontal="center" vertical="center"/>
    </xf>
    <xf numFmtId="180" fontId="11" fillId="11" borderId="2" xfId="10" applyNumberFormat="1" applyFont="1" applyFill="1" applyBorder="1" applyAlignment="1" applyProtection="1">
      <alignment horizontal="center" vertical="center"/>
    </xf>
    <xf numFmtId="180" fontId="11" fillId="11" borderId="5" xfId="10" applyNumberFormat="1" applyFont="1" applyFill="1" applyBorder="1" applyAlignment="1" applyProtection="1">
      <alignment horizontal="center" vertical="center"/>
    </xf>
    <xf numFmtId="180" fontId="11" fillId="11" borderId="12" xfId="10" applyNumberFormat="1" applyFont="1" applyFill="1" applyBorder="1" applyAlignment="1" applyProtection="1">
      <alignment horizontal="center" vertical="center"/>
    </xf>
    <xf numFmtId="0" fontId="11" fillId="11" borderId="122" xfId="0" applyFont="1" applyFill="1" applyBorder="1" applyAlignment="1">
      <alignment horizontal="center" vertical="center" wrapText="1"/>
    </xf>
    <xf numFmtId="0" fontId="11" fillId="11" borderId="157" xfId="0" applyFont="1" applyFill="1" applyBorder="1" applyAlignment="1">
      <alignment horizontal="center" vertical="center" wrapText="1"/>
    </xf>
    <xf numFmtId="0" fontId="0" fillId="0" borderId="157" xfId="0" applyBorder="1" applyAlignment="1">
      <alignment horizontal="center" vertical="center" wrapText="1"/>
    </xf>
    <xf numFmtId="0" fontId="0" fillId="0" borderId="186" xfId="0" applyBorder="1" applyAlignment="1">
      <alignment horizontal="center" vertical="center" wrapText="1"/>
    </xf>
    <xf numFmtId="0" fontId="11" fillId="0" borderId="201" xfId="12" applyFont="1" applyBorder="1" applyAlignment="1" applyProtection="1">
      <alignment horizontal="left" vertical="center" shrinkToFit="1"/>
      <protection locked="0"/>
    </xf>
    <xf numFmtId="0" fontId="11" fillId="0" borderId="18" xfId="12" applyFont="1" applyBorder="1" applyAlignment="1" applyProtection="1">
      <alignment horizontal="left" vertical="center" shrinkToFit="1"/>
      <protection locked="0"/>
    </xf>
    <xf numFmtId="0" fontId="11" fillId="0" borderId="53" xfId="12" applyFont="1" applyBorder="1" applyAlignment="1" applyProtection="1">
      <alignment horizontal="left" vertical="center" shrinkToFit="1"/>
      <protection locked="0"/>
    </xf>
    <xf numFmtId="38" fontId="11" fillId="0" borderId="13" xfId="10" applyFont="1" applyFill="1" applyBorder="1" applyAlignment="1" applyProtection="1">
      <alignment horizontal="left" vertical="center" wrapText="1"/>
    </xf>
    <xf numFmtId="38" fontId="11" fillId="0" borderId="15" xfId="10" applyFont="1" applyFill="1" applyBorder="1" applyAlignment="1" applyProtection="1">
      <alignment horizontal="left" vertical="center" wrapText="1"/>
    </xf>
    <xf numFmtId="38" fontId="11" fillId="0" borderId="51" xfId="10" applyFont="1" applyFill="1" applyBorder="1" applyAlignment="1" applyProtection="1">
      <alignment horizontal="left" vertical="center" wrapText="1"/>
    </xf>
    <xf numFmtId="0" fontId="56" fillId="0" borderId="7" xfId="0" applyFont="1" applyBorder="1" applyAlignment="1">
      <alignment horizontal="center" vertical="center"/>
    </xf>
    <xf numFmtId="0" fontId="11" fillId="11" borderId="4" xfId="1" applyFont="1" applyFill="1" applyBorder="1" applyAlignment="1">
      <alignment horizontal="center" vertical="center" wrapText="1"/>
    </xf>
    <xf numFmtId="0" fontId="0" fillId="0" borderId="8" xfId="0" applyBorder="1" applyAlignment="1">
      <alignment vertical="center" wrapText="1"/>
    </xf>
    <xf numFmtId="0" fontId="0" fillId="0" borderId="142" xfId="0" applyBorder="1" applyAlignment="1">
      <alignment horizontal="center" vertical="center"/>
    </xf>
    <xf numFmtId="38" fontId="11" fillId="0" borderId="13" xfId="10" applyFont="1" applyFill="1" applyBorder="1" applyAlignment="1" applyProtection="1">
      <alignment horizontal="left" vertical="center"/>
    </xf>
    <xf numFmtId="38" fontId="11" fillId="0" borderId="15" xfId="10" applyFont="1" applyFill="1" applyBorder="1" applyAlignment="1" applyProtection="1">
      <alignment horizontal="left" vertical="center"/>
    </xf>
    <xf numFmtId="38" fontId="11" fillId="0" borderId="51" xfId="10" applyFont="1" applyFill="1" applyBorder="1" applyAlignment="1" applyProtection="1">
      <alignment horizontal="left" vertical="center"/>
    </xf>
    <xf numFmtId="0" fontId="11" fillId="0" borderId="18"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8" xfId="16" applyFont="1" applyBorder="1" applyAlignment="1" applyProtection="1">
      <alignment horizontal="center" vertical="center" wrapText="1"/>
      <protection locked="0"/>
    </xf>
    <xf numFmtId="0" fontId="11" fillId="0" borderId="17" xfId="16" applyFont="1" applyBorder="1" applyAlignment="1" applyProtection="1">
      <alignment horizontal="center" vertical="center" wrapText="1"/>
      <protection locked="0"/>
    </xf>
    <xf numFmtId="0" fontId="11" fillId="0" borderId="5" xfId="16" applyFont="1" applyBorder="1" applyAlignment="1" applyProtection="1">
      <alignment horizontal="center" vertical="center" wrapText="1"/>
      <protection locked="0"/>
    </xf>
    <xf numFmtId="0" fontId="11" fillId="0" borderId="12" xfId="16" applyFont="1" applyBorder="1" applyAlignment="1" applyProtection="1">
      <alignment horizontal="center" vertical="center" wrapText="1"/>
      <protection locked="0"/>
    </xf>
    <xf numFmtId="0" fontId="0" fillId="11" borderId="7" xfId="0" applyFill="1" applyBorder="1">
      <alignment vertical="center"/>
    </xf>
    <xf numFmtId="0" fontId="0" fillId="11" borderId="8" xfId="0" applyFill="1" applyBorder="1">
      <alignment vertical="center"/>
    </xf>
    <xf numFmtId="0" fontId="0" fillId="0" borderId="7" xfId="0" applyBorder="1">
      <alignment vertical="center"/>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5" fillId="0" borderId="21" xfId="0" applyFont="1" applyBorder="1" applyAlignment="1">
      <alignment horizontal="left" vertical="top" wrapText="1"/>
    </xf>
    <xf numFmtId="0" fontId="25" fillId="0" borderId="149" xfId="0" applyFont="1" applyBorder="1" applyAlignment="1">
      <alignment horizontal="center" vertical="center" textRotation="255" wrapText="1"/>
    </xf>
    <xf numFmtId="0" fontId="25" fillId="0" borderId="154" xfId="0" applyFont="1" applyBorder="1" applyAlignment="1">
      <alignment horizontal="center" vertical="center" textRotation="255"/>
    </xf>
    <xf numFmtId="0" fontId="25" fillId="0" borderId="155" xfId="0" applyFont="1" applyBorder="1" applyAlignment="1">
      <alignment horizontal="center" vertical="center" textRotation="255"/>
    </xf>
    <xf numFmtId="0" fontId="11" fillId="0" borderId="105" xfId="0" applyFont="1" applyBorder="1" applyAlignment="1">
      <alignment horizontal="left" vertical="center" shrinkToFit="1"/>
    </xf>
    <xf numFmtId="0" fontId="11" fillId="0" borderId="106" xfId="0" applyFont="1" applyBorder="1" applyAlignment="1">
      <alignment horizontal="left" vertical="center" shrinkToFit="1"/>
    </xf>
    <xf numFmtId="0" fontId="0" fillId="0" borderId="105" xfId="0" applyBorder="1" applyAlignment="1">
      <alignment horizontal="left" vertical="center"/>
    </xf>
    <xf numFmtId="0" fontId="0" fillId="0" borderId="105" xfId="0" applyBorder="1">
      <alignment vertical="center"/>
    </xf>
    <xf numFmtId="0" fontId="11" fillId="0" borderId="105" xfId="0" applyFont="1" applyBorder="1" applyAlignment="1">
      <alignment horizontal="left" vertical="center" wrapText="1" shrinkToFit="1"/>
    </xf>
    <xf numFmtId="0" fontId="0" fillId="0" borderId="106" xfId="0" applyBorder="1">
      <alignment vertical="center"/>
    </xf>
    <xf numFmtId="0" fontId="11" fillId="11" borderId="149" xfId="0" applyFont="1" applyFill="1" applyBorder="1" applyAlignment="1">
      <alignment horizontal="center"/>
    </xf>
    <xf numFmtId="0" fontId="11" fillId="11" borderId="150" xfId="0" applyFont="1" applyFill="1" applyBorder="1" applyAlignment="1">
      <alignment horizontal="center"/>
    </xf>
    <xf numFmtId="0" fontId="11" fillId="11" borderId="57" xfId="0" applyFont="1" applyFill="1" applyBorder="1" applyAlignment="1">
      <alignment horizontal="center"/>
    </xf>
    <xf numFmtId="0" fontId="11"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3" borderId="134" xfId="0" applyFont="1" applyFill="1" applyBorder="1" applyAlignment="1">
      <alignment horizontal="left" vertical="center" indent="1"/>
    </xf>
    <xf numFmtId="0" fontId="11" fillId="3" borderId="45" xfId="0" applyFont="1" applyFill="1" applyBorder="1" applyAlignment="1">
      <alignment horizontal="left" vertical="center" indent="1"/>
    </xf>
    <xf numFmtId="0" fontId="11" fillId="3" borderId="46" xfId="0" applyFont="1" applyFill="1" applyBorder="1" applyAlignment="1">
      <alignment horizontal="left" vertical="center" indent="1"/>
    </xf>
    <xf numFmtId="0" fontId="11" fillId="0" borderId="15" xfId="0" applyFont="1" applyBorder="1" applyAlignment="1">
      <alignment horizontal="left" vertical="center" wrapText="1"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44" xfId="0" applyFont="1" applyBorder="1">
      <alignment vertical="center"/>
    </xf>
    <xf numFmtId="0" fontId="56" fillId="0" borderId="45" xfId="0" applyFont="1" applyBorder="1">
      <alignment vertical="center"/>
    </xf>
    <xf numFmtId="0" fontId="56" fillId="0" borderId="46" xfId="0" applyFont="1" applyBorder="1">
      <alignment vertical="center"/>
    </xf>
    <xf numFmtId="0" fontId="11" fillId="0" borderId="4" xfId="0" applyFont="1" applyBorder="1">
      <alignment vertical="center"/>
    </xf>
    <xf numFmtId="0" fontId="56" fillId="0" borderId="7" xfId="0" applyFont="1" applyBorder="1">
      <alignment vertical="center"/>
    </xf>
    <xf numFmtId="0" fontId="56" fillId="0" borderId="8" xfId="0" applyFont="1" applyBorder="1">
      <alignment vertical="center"/>
    </xf>
    <xf numFmtId="0" fontId="11" fillId="3" borderId="6" xfId="0" applyFont="1" applyFill="1" applyBorder="1" applyAlignment="1">
      <alignment horizontal="left" vertical="center" indent="1"/>
    </xf>
    <xf numFmtId="0" fontId="11" fillId="3" borderId="20" xfId="0" applyFont="1" applyFill="1" applyBorder="1" applyAlignment="1">
      <alignment horizontal="left" vertical="center" indent="1"/>
    </xf>
    <xf numFmtId="0" fontId="11" fillId="0" borderId="13" xfId="0" applyFont="1" applyBorder="1">
      <alignment vertical="center"/>
    </xf>
    <xf numFmtId="0" fontId="56" fillId="0" borderId="15" xfId="0" applyFont="1" applyBorder="1">
      <alignment vertical="center"/>
    </xf>
    <xf numFmtId="0" fontId="56" fillId="0" borderId="14" xfId="0" applyFont="1" applyBorder="1">
      <alignment vertical="center"/>
    </xf>
    <xf numFmtId="0" fontId="11" fillId="3" borderId="131" xfId="0" applyFont="1" applyFill="1" applyBorder="1" applyAlignment="1">
      <alignment horizontal="left" vertical="center" indent="1"/>
    </xf>
    <xf numFmtId="0" fontId="11" fillId="3" borderId="132" xfId="0" applyFont="1" applyFill="1" applyBorder="1" applyAlignment="1">
      <alignment horizontal="left" vertical="center" indent="1"/>
    </xf>
    <xf numFmtId="0" fontId="11" fillId="3" borderId="103" xfId="0" applyFont="1" applyFill="1" applyBorder="1" applyAlignment="1">
      <alignment horizontal="left" vertical="center" indent="1"/>
    </xf>
    <xf numFmtId="0" fontId="11" fillId="0" borderId="104" xfId="0" applyFont="1" applyBorder="1">
      <alignment vertical="center"/>
    </xf>
    <xf numFmtId="0" fontId="56" fillId="0" borderId="105" xfId="0" applyFont="1" applyBorder="1">
      <alignment vertical="center"/>
    </xf>
    <xf numFmtId="0" fontId="56" fillId="0" borderId="106" xfId="0" applyFont="1" applyBorder="1">
      <alignment vertical="center"/>
    </xf>
    <xf numFmtId="0" fontId="11" fillId="3" borderId="133" xfId="0" applyFont="1" applyFill="1" applyBorder="1" applyAlignment="1">
      <alignment horizontal="left" vertical="center" indent="1"/>
    </xf>
    <xf numFmtId="0" fontId="11" fillId="3" borderId="105" xfId="0" applyFont="1" applyFill="1" applyBorder="1" applyAlignment="1">
      <alignment horizontal="left" vertical="center" indent="1"/>
    </xf>
    <xf numFmtId="0" fontId="11" fillId="3" borderId="106" xfId="0" applyFont="1" applyFill="1" applyBorder="1" applyAlignment="1">
      <alignment horizontal="left" vertical="center" indent="1"/>
    </xf>
    <xf numFmtId="0" fontId="11" fillId="11" borderId="151" xfId="0" applyFont="1" applyFill="1" applyBorder="1" applyAlignment="1">
      <alignment horizontal="center" vertical="top"/>
    </xf>
    <xf numFmtId="0" fontId="11" fillId="11" borderId="152" xfId="0" applyFont="1" applyFill="1" applyBorder="1" applyAlignment="1">
      <alignment horizontal="center" vertical="top"/>
    </xf>
    <xf numFmtId="0" fontId="11" fillId="11" borderId="153" xfId="0" applyFont="1" applyFill="1" applyBorder="1" applyAlignment="1">
      <alignment horizontal="center" vertical="top"/>
    </xf>
    <xf numFmtId="0" fontId="11" fillId="0" borderId="2" xfId="0" applyFont="1" applyBorder="1">
      <alignment vertical="center"/>
    </xf>
    <xf numFmtId="0" fontId="56" fillId="0" borderId="5" xfId="0" applyFont="1" applyBorder="1">
      <alignment vertical="center"/>
    </xf>
    <xf numFmtId="0" fontId="56" fillId="0" borderId="12" xfId="0" applyFont="1" applyBorder="1">
      <alignment vertical="center"/>
    </xf>
    <xf numFmtId="0" fontId="15" fillId="0" borderId="0" xfId="0" applyFont="1" applyAlignment="1">
      <alignment horizontal="left" vertical="center" wrapText="1"/>
    </xf>
    <xf numFmtId="0" fontId="15" fillId="0" borderId="21" xfId="0" applyFont="1" applyBorder="1" applyAlignment="1">
      <alignment horizontal="left" vertical="center" wrapText="1"/>
    </xf>
    <xf numFmtId="0" fontId="11" fillId="0" borderId="40" xfId="0" applyFont="1" applyBorder="1">
      <alignment vertical="center"/>
    </xf>
    <xf numFmtId="0" fontId="56" fillId="0" borderId="41" xfId="0" applyFont="1" applyBorder="1">
      <alignment vertical="center"/>
    </xf>
    <xf numFmtId="0" fontId="56" fillId="0" borderId="115" xfId="0" applyFont="1" applyBorder="1">
      <alignment vertical="center"/>
    </xf>
    <xf numFmtId="0" fontId="11" fillId="3" borderId="145" xfId="0" applyFont="1" applyFill="1" applyBorder="1" applyAlignment="1">
      <alignment horizontal="left" vertical="center" indent="1"/>
    </xf>
    <xf numFmtId="0" fontId="11" fillId="3" borderId="41" xfId="0" applyFont="1" applyFill="1" applyBorder="1" applyAlignment="1">
      <alignment horizontal="left" vertical="center" indent="1"/>
    </xf>
    <xf numFmtId="0" fontId="11" fillId="3" borderId="115" xfId="0" applyFont="1" applyFill="1" applyBorder="1" applyAlignment="1">
      <alignment horizontal="left" vertical="center" indent="1"/>
    </xf>
    <xf numFmtId="0" fontId="15" fillId="0" borderId="5" xfId="0" applyFont="1" applyBorder="1" applyAlignment="1">
      <alignment horizontal="right" vertical="center"/>
    </xf>
    <xf numFmtId="0" fontId="15" fillId="0" borderId="12" xfId="0" applyFont="1" applyBorder="1" applyAlignment="1">
      <alignment horizontal="right" vertical="center"/>
    </xf>
    <xf numFmtId="0" fontId="15" fillId="10" borderId="4"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1" fillId="0" borderId="4"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24" fillId="0" borderId="19" xfId="0" applyFont="1" applyBorder="1" applyAlignment="1">
      <alignment horizontal="center" vertical="center"/>
    </xf>
    <xf numFmtId="0" fontId="24" fillId="0" borderId="6" xfId="0" applyFont="1" applyBorder="1" applyAlignment="1">
      <alignment horizontal="center" vertical="center"/>
    </xf>
    <xf numFmtId="0" fontId="24" fillId="0" borderId="20"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Alignment="1">
      <alignment horizontal="center" vertical="center"/>
    </xf>
    <xf numFmtId="0" fontId="24" fillId="0" borderId="21" xfId="0" applyFont="1" applyBorder="1" applyAlignment="1">
      <alignment horizontal="center" vertical="center"/>
    </xf>
    <xf numFmtId="0" fontId="16" fillId="0" borderId="2" xfId="0" applyFont="1" applyBorder="1" applyAlignment="1">
      <alignment horizontal="left" vertical="top" wrapText="1"/>
    </xf>
    <xf numFmtId="0" fontId="16" fillId="0" borderId="12" xfId="0" applyFont="1" applyBorder="1" applyAlignment="1">
      <alignment horizontal="left" vertical="top" wrapText="1"/>
    </xf>
    <xf numFmtId="0" fontId="11" fillId="0" borderId="3" xfId="0" applyFont="1" applyBorder="1" applyAlignment="1">
      <alignment horizontal="left" vertical="top" wrapText="1"/>
    </xf>
    <xf numFmtId="0" fontId="58" fillId="0" borderId="0" xfId="0" applyFont="1" applyAlignment="1">
      <alignment horizontal="left" vertical="top" wrapText="1"/>
    </xf>
    <xf numFmtId="0" fontId="58" fillId="0" borderId="21" xfId="0" applyFont="1" applyBorder="1" applyAlignment="1">
      <alignment horizontal="left" vertical="top" wrapText="1"/>
    </xf>
    <xf numFmtId="0" fontId="11" fillId="3" borderId="19"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86" xfId="0" applyFont="1" applyFill="1" applyBorder="1" applyAlignment="1">
      <alignment horizontal="center" vertical="center"/>
    </xf>
    <xf numFmtId="0" fontId="0" fillId="0" borderId="28" xfId="0" applyBorder="1">
      <alignment vertical="center"/>
    </xf>
    <xf numFmtId="0" fontId="0" fillId="0" borderId="86" xfId="0" applyBorder="1">
      <alignment vertical="center"/>
    </xf>
    <xf numFmtId="0" fontId="11" fillId="0" borderId="64" xfId="0" applyFont="1" applyBorder="1">
      <alignment vertical="center"/>
    </xf>
    <xf numFmtId="0" fontId="56" fillId="0" borderId="65" xfId="0" applyFont="1" applyBorder="1">
      <alignment vertical="center"/>
    </xf>
    <xf numFmtId="0" fontId="56" fillId="0" borderId="66" xfId="0" applyFont="1" applyBorder="1">
      <alignment vertical="center"/>
    </xf>
    <xf numFmtId="0" fontId="0" fillId="0" borderId="6" xfId="0" applyBorder="1" applyAlignment="1">
      <alignment horizontal="center" vertical="center"/>
    </xf>
    <xf numFmtId="0" fontId="0" fillId="0" borderId="20" xfId="0" applyBorder="1" applyAlignment="1">
      <alignment horizontal="center" vertical="center"/>
    </xf>
    <xf numFmtId="0" fontId="11" fillId="10" borderId="19" xfId="0" applyFont="1" applyFill="1" applyBorder="1" applyAlignment="1">
      <alignment horizontal="center" vertical="center" wrapText="1"/>
    </xf>
    <xf numFmtId="0" fontId="11" fillId="10" borderId="20" xfId="0" applyFont="1" applyFill="1" applyBorder="1" applyAlignment="1">
      <alignment horizontal="center" vertical="center"/>
    </xf>
    <xf numFmtId="0" fontId="11" fillId="10" borderId="3" xfId="0" applyFont="1" applyFill="1" applyBorder="1" applyAlignment="1">
      <alignment horizontal="center" vertical="center"/>
    </xf>
    <xf numFmtId="0" fontId="11" fillId="10" borderId="21"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12" xfId="0" applyFont="1" applyFill="1" applyBorder="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left"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44" xfId="0" applyFont="1" applyBorder="1" applyAlignment="1">
      <alignment horizontal="left" vertical="center"/>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104" xfId="0" applyFont="1" applyBorder="1" applyAlignment="1">
      <alignment horizontal="left" vertical="center" wrapText="1"/>
    </xf>
    <xf numFmtId="0" fontId="11" fillId="0" borderId="104"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10" borderId="20"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0" borderId="0" xfId="0" applyFont="1" applyFill="1" applyAlignment="1">
      <alignment horizontal="center" vertical="center" wrapText="1"/>
    </xf>
    <xf numFmtId="0" fontId="11" fillId="0" borderId="105" xfId="0" applyFont="1" applyBorder="1" applyAlignment="1">
      <alignment horizontal="left" vertical="center" wrapText="1"/>
    </xf>
    <xf numFmtId="0" fontId="11" fillId="0" borderId="106" xfId="0" applyFont="1" applyBorder="1" applyAlignment="1">
      <alignment horizontal="left" vertical="center" wrapText="1"/>
    </xf>
    <xf numFmtId="0" fontId="11" fillId="10" borderId="19" xfId="0" applyFont="1" applyFill="1" applyBorder="1" applyAlignment="1">
      <alignment horizontal="distributed" vertical="center"/>
    </xf>
    <xf numFmtId="0" fontId="11" fillId="10" borderId="6" xfId="0" applyFont="1" applyFill="1" applyBorder="1" applyAlignment="1">
      <alignment horizontal="distributed" vertical="center"/>
    </xf>
    <xf numFmtId="0" fontId="11" fillId="10" borderId="2" xfId="0" applyFont="1" applyFill="1" applyBorder="1" applyAlignment="1">
      <alignment horizontal="distributed" vertical="center"/>
    </xf>
    <xf numFmtId="0" fontId="11" fillId="10" borderId="5" xfId="0" applyFont="1" applyFill="1" applyBorder="1" applyAlignment="1">
      <alignment horizontal="distributed" vertical="center"/>
    </xf>
    <xf numFmtId="0" fontId="11" fillId="0" borderId="40"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6"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41" xfId="0" applyFont="1" applyBorder="1" applyAlignment="1" applyProtection="1">
      <alignment horizontal="left" vertical="center" shrinkToFit="1"/>
      <protection locked="0"/>
    </xf>
    <xf numFmtId="0" fontId="11" fillId="0" borderId="115" xfId="0" applyFont="1" applyBorder="1" applyAlignment="1" applyProtection="1">
      <alignment horizontal="left" vertical="center" shrinkToFit="1"/>
      <protection locked="0"/>
    </xf>
    <xf numFmtId="0" fontId="11" fillId="0" borderId="16" xfId="0" applyFont="1" applyBorder="1" applyAlignment="1">
      <alignment horizontal="left" vertical="center"/>
    </xf>
    <xf numFmtId="0" fontId="11" fillId="0" borderId="18" xfId="0" applyFont="1" applyBorder="1" applyAlignment="1">
      <alignment horizontal="left" vertical="center"/>
    </xf>
    <xf numFmtId="0" fontId="11" fillId="0" borderId="17" xfId="0" applyFont="1" applyBorder="1" applyAlignment="1" applyProtection="1">
      <alignment horizontal="left" vertical="center"/>
      <protection locked="0"/>
    </xf>
    <xf numFmtId="0" fontId="11" fillId="0" borderId="2" xfId="0" applyFont="1" applyBorder="1" applyAlignment="1">
      <alignment horizontal="right" vertical="center" wrapText="1"/>
    </xf>
    <xf numFmtId="0" fontId="11" fillId="0" borderId="5" xfId="0" applyFont="1" applyBorder="1" applyAlignment="1">
      <alignment horizontal="right" vertical="center" wrapText="1"/>
    </xf>
    <xf numFmtId="0" fontId="0" fillId="0" borderId="5" xfId="0" applyBorder="1">
      <alignment vertical="center"/>
    </xf>
    <xf numFmtId="0" fontId="4" fillId="0" borderId="0" xfId="16" applyAlignment="1">
      <alignment horizontal="right" wrapText="1"/>
    </xf>
    <xf numFmtId="0" fontId="11" fillId="10" borderId="3" xfId="0" applyFont="1" applyFill="1" applyBorder="1" applyAlignment="1">
      <alignment horizontal="distributed" vertical="center"/>
    </xf>
    <xf numFmtId="0" fontId="11" fillId="10" borderId="0" xfId="0" applyFont="1" applyFill="1" applyAlignment="1">
      <alignment horizontal="distributed" vertical="center"/>
    </xf>
    <xf numFmtId="0" fontId="11" fillId="0" borderId="19"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6" xfId="0" applyFont="1" applyBorder="1" applyAlignment="1">
      <alignment horizontal="center" vertical="center"/>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xf>
    <xf numFmtId="0" fontId="11" fillId="0" borderId="5"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51" fillId="3" borderId="4" xfId="0" applyFont="1" applyFill="1" applyBorder="1" applyAlignment="1">
      <alignment horizontal="left" vertical="center" shrinkToFit="1"/>
    </xf>
    <xf numFmtId="0" fontId="51" fillId="3" borderId="7" xfId="0" applyFont="1" applyFill="1" applyBorder="1" applyAlignment="1">
      <alignment horizontal="left" vertical="center" shrinkToFit="1"/>
    </xf>
    <xf numFmtId="0" fontId="51" fillId="3" borderId="8" xfId="0" applyFont="1" applyFill="1" applyBorder="1" applyAlignment="1">
      <alignment horizontal="left" vertical="center" shrinkToFit="1"/>
    </xf>
    <xf numFmtId="0" fontId="15" fillId="0" borderId="2"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51" fillId="0" borderId="7" xfId="0" applyFont="1" applyBorder="1" applyAlignment="1" applyProtection="1">
      <alignment horizontal="left" vertical="center"/>
      <protection locked="0"/>
    </xf>
    <xf numFmtId="0" fontId="51" fillId="0" borderId="8" xfId="0" applyFont="1" applyBorder="1" applyAlignment="1" applyProtection="1">
      <alignment horizontal="left" vertical="center"/>
      <protection locked="0"/>
    </xf>
    <xf numFmtId="0" fontId="11" fillId="0" borderId="3" xfId="0" applyFont="1" applyBorder="1" applyAlignment="1">
      <alignment horizontal="left" vertical="center"/>
    </xf>
    <xf numFmtId="0" fontId="40" fillId="0" borderId="0" xfId="0" applyFont="1" applyAlignment="1">
      <alignment horizontal="left" vertical="top" wrapText="1"/>
    </xf>
    <xf numFmtId="0" fontId="40" fillId="0" borderId="21" xfId="0" applyFont="1" applyBorder="1" applyAlignment="1">
      <alignment horizontal="left" vertical="top" wrapText="1"/>
    </xf>
    <xf numFmtId="0" fontId="40" fillId="0" borderId="3" xfId="0" applyFont="1" applyBorder="1" applyAlignment="1">
      <alignment horizontal="left" vertical="top" wrapText="1"/>
    </xf>
    <xf numFmtId="0" fontId="40" fillId="0" borderId="2" xfId="0" applyFont="1" applyBorder="1" applyAlignment="1">
      <alignment horizontal="left" vertical="top" wrapText="1"/>
    </xf>
    <xf numFmtId="0" fontId="40" fillId="0" borderId="5" xfId="0" applyFont="1" applyBorder="1" applyAlignment="1">
      <alignment horizontal="left" vertical="top" wrapText="1"/>
    </xf>
    <xf numFmtId="0" fontId="40" fillId="0" borderId="12" xfId="0" applyFont="1" applyBorder="1" applyAlignment="1">
      <alignment horizontal="left" vertical="top" wrapText="1"/>
    </xf>
    <xf numFmtId="0" fontId="51" fillId="3" borderId="19" xfId="0" applyFont="1" applyFill="1" applyBorder="1" applyAlignment="1">
      <alignment horizontal="left" vertical="center" wrapText="1"/>
    </xf>
    <xf numFmtId="0" fontId="51" fillId="3" borderId="6" xfId="0" applyFont="1" applyFill="1" applyBorder="1" applyAlignment="1">
      <alignment horizontal="left" vertical="center" wrapText="1"/>
    </xf>
    <xf numFmtId="0" fontId="51" fillId="3" borderId="20" xfId="0" applyFont="1" applyFill="1" applyBorder="1" applyAlignment="1">
      <alignment horizontal="left" vertical="center" wrapText="1"/>
    </xf>
    <xf numFmtId="0" fontId="51" fillId="3" borderId="2" xfId="0" applyFont="1" applyFill="1" applyBorder="1" applyAlignment="1">
      <alignment horizontal="left" vertical="center" wrapText="1"/>
    </xf>
    <xf numFmtId="0" fontId="51" fillId="3" borderId="5" xfId="0" applyFont="1" applyFill="1" applyBorder="1" applyAlignment="1">
      <alignment horizontal="left" vertical="center" wrapText="1"/>
    </xf>
    <xf numFmtId="0" fontId="51" fillId="3" borderId="12" xfId="0" applyFont="1" applyFill="1" applyBorder="1" applyAlignment="1">
      <alignment horizontal="left" vertical="center" wrapText="1"/>
    </xf>
    <xf numFmtId="0" fontId="51" fillId="3" borderId="43" xfId="0" applyFont="1" applyFill="1" applyBorder="1" applyAlignment="1">
      <alignment vertical="center" shrinkToFit="1"/>
    </xf>
    <xf numFmtId="0" fontId="51" fillId="3" borderId="126" xfId="0" applyFont="1" applyFill="1" applyBorder="1" applyAlignment="1">
      <alignment vertical="center" shrinkToFit="1"/>
    </xf>
    <xf numFmtId="0" fontId="15" fillId="0" borderId="15"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51" fillId="0" borderId="15"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51" fillId="3" borderId="29" xfId="0" applyFont="1" applyFill="1" applyBorder="1" applyAlignment="1">
      <alignment vertical="center" shrinkToFit="1"/>
    </xf>
    <xf numFmtId="0" fontId="51" fillId="3" borderId="2" xfId="0" applyFont="1" applyFill="1" applyBorder="1" applyAlignment="1">
      <alignment vertical="center" shrinkToFit="1"/>
    </xf>
    <xf numFmtId="0" fontId="23" fillId="0" borderId="3" xfId="0" applyFont="1" applyBorder="1" applyAlignment="1" applyProtection="1">
      <alignment horizontal="left" vertical="top" wrapText="1"/>
      <protection locked="0"/>
    </xf>
    <xf numFmtId="0" fontId="51" fillId="9" borderId="59" xfId="0" applyFont="1" applyFill="1" applyBorder="1" applyAlignment="1">
      <alignment horizontal="center" vertical="center"/>
    </xf>
    <xf numFmtId="0" fontId="51" fillId="9" borderId="60" xfId="0" applyFont="1" applyFill="1" applyBorder="1" applyAlignment="1">
      <alignment horizontal="center" vertical="center"/>
    </xf>
    <xf numFmtId="0" fontId="51" fillId="9" borderId="69" xfId="0" applyFont="1" applyFill="1" applyBorder="1" applyAlignment="1">
      <alignment horizontal="center" vertical="center"/>
    </xf>
    <xf numFmtId="0" fontId="11" fillId="3" borderId="2" xfId="0" applyFont="1" applyFill="1" applyBorder="1" applyAlignment="1">
      <alignment horizontal="left" vertical="center" shrinkToFit="1"/>
    </xf>
    <xf numFmtId="0" fontId="11" fillId="3" borderId="5"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5" fillId="0" borderId="64" xfId="0" applyFont="1" applyBorder="1" applyAlignment="1" applyProtection="1">
      <alignment horizontal="center" vertical="center" wrapText="1"/>
      <protection locked="0"/>
    </xf>
    <xf numFmtId="0" fontId="15" fillId="0" borderId="130" xfId="0" applyFont="1" applyBorder="1" applyAlignment="1" applyProtection="1">
      <alignment horizontal="center" vertical="center" wrapText="1"/>
      <protection locked="0"/>
    </xf>
    <xf numFmtId="0" fontId="51" fillId="0" borderId="65" xfId="0" applyFont="1" applyBorder="1" applyAlignment="1" applyProtection="1">
      <alignment horizontal="center" vertical="center"/>
      <protection locked="0"/>
    </xf>
    <xf numFmtId="0" fontId="51" fillId="0" borderId="5" xfId="0" applyFont="1" applyBorder="1" applyAlignment="1" applyProtection="1">
      <alignment horizontal="right" vertical="center" shrinkToFit="1"/>
      <protection locked="0"/>
    </xf>
    <xf numFmtId="0" fontId="51" fillId="0" borderId="12" xfId="0" applyFont="1" applyBorder="1" applyAlignment="1" applyProtection="1">
      <alignment horizontal="right" vertical="center" shrinkToFit="1"/>
      <protection locked="0"/>
    </xf>
    <xf numFmtId="0" fontId="15" fillId="0" borderId="127" xfId="0" applyFont="1" applyBorder="1" applyAlignment="1" applyProtection="1">
      <alignment horizontal="center" vertical="center" wrapText="1"/>
      <protection locked="0"/>
    </xf>
    <xf numFmtId="0" fontId="15" fillId="0" borderId="128" xfId="0" applyFont="1" applyBorder="1" applyAlignment="1" applyProtection="1">
      <alignment horizontal="center" vertical="center" wrapText="1"/>
      <protection locked="0"/>
    </xf>
    <xf numFmtId="0" fontId="51" fillId="0" borderId="45" xfId="0" applyFont="1" applyBorder="1" applyAlignment="1" applyProtection="1">
      <alignment horizontal="center" vertical="center"/>
      <protection locked="0"/>
    </xf>
    <xf numFmtId="0" fontId="51" fillId="0" borderId="46" xfId="0" applyFont="1" applyBorder="1" applyAlignment="1" applyProtection="1">
      <alignment horizontal="center" vertical="center"/>
      <protection locked="0"/>
    </xf>
    <xf numFmtId="0" fontId="23" fillId="0" borderId="3" xfId="0" applyFont="1" applyBorder="1" applyAlignment="1" applyProtection="1">
      <alignment horizontal="left" vertical="top" wrapText="1" shrinkToFit="1"/>
      <protection locked="0"/>
    </xf>
    <xf numFmtId="0" fontId="51" fillId="0" borderId="65" xfId="0" applyFont="1" applyBorder="1" applyAlignment="1" applyProtection="1">
      <alignment horizontal="left" vertical="center"/>
      <protection locked="0"/>
    </xf>
    <xf numFmtId="0" fontId="51" fillId="0" borderId="65" xfId="0" applyFont="1" applyBorder="1" applyAlignment="1" applyProtection="1">
      <alignment horizontal="right" vertical="center" shrinkToFit="1"/>
      <protection locked="0"/>
    </xf>
    <xf numFmtId="0" fontId="51" fillId="0" borderId="66" xfId="0" applyFont="1" applyBorder="1" applyAlignment="1" applyProtection="1">
      <alignment horizontal="right" vertical="center" shrinkToFit="1"/>
      <protection locked="0"/>
    </xf>
    <xf numFmtId="0" fontId="11" fillId="3" borderId="4"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11" fillId="0" borderId="82" xfId="0" applyFont="1" applyBorder="1" applyAlignment="1">
      <alignment horizontal="center" vertical="center"/>
    </xf>
    <xf numFmtId="0" fontId="11" fillId="0" borderId="81" xfId="0" applyFont="1" applyBorder="1" applyAlignment="1">
      <alignment horizontal="center" vertical="center"/>
    </xf>
    <xf numFmtId="0" fontId="11" fillId="0" borderId="125" xfId="0" applyFont="1" applyBorder="1" applyAlignment="1">
      <alignment horizontal="center" vertical="center"/>
    </xf>
    <xf numFmtId="176" fontId="11" fillId="0" borderId="82" xfId="0" applyNumberFormat="1" applyFont="1" applyBorder="1" applyAlignment="1" applyProtection="1">
      <alignment horizontal="center" vertical="center"/>
      <protection locked="0"/>
    </xf>
    <xf numFmtId="176" fontId="11" fillId="0" borderId="125" xfId="0" applyNumberFormat="1" applyFont="1" applyBorder="1" applyAlignment="1" applyProtection="1">
      <alignment horizontal="center" vertical="center"/>
      <protection locked="0"/>
    </xf>
    <xf numFmtId="176" fontId="11" fillId="0" borderId="81" xfId="0" applyNumberFormat="1" applyFont="1" applyBorder="1" applyAlignment="1" applyProtection="1">
      <alignment horizontal="center" vertical="center"/>
      <protection locked="0"/>
    </xf>
    <xf numFmtId="0" fontId="15" fillId="0" borderId="72"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1" fillId="0" borderId="4" xfId="0" applyFont="1" applyBorder="1" applyAlignment="1" applyProtection="1">
      <alignment horizontal="right" vertical="center" shrinkToFit="1"/>
      <protection locked="0"/>
    </xf>
    <xf numFmtId="0" fontId="11" fillId="0" borderId="8" xfId="0" applyFont="1" applyBorder="1" applyAlignment="1" applyProtection="1">
      <alignment horizontal="right" vertical="center" shrinkToFit="1"/>
      <protection locked="0"/>
    </xf>
    <xf numFmtId="0" fontId="11" fillId="0" borderId="112" xfId="0" applyFont="1" applyBorder="1" applyAlignment="1">
      <alignment horizontal="center" vertical="center"/>
    </xf>
    <xf numFmtId="0" fontId="11" fillId="0" borderId="97" xfId="0" applyFont="1" applyBorder="1" applyAlignment="1">
      <alignment horizontal="center" vertical="center"/>
    </xf>
    <xf numFmtId="0" fontId="11" fillId="0" borderId="113" xfId="0" applyFont="1" applyBorder="1" applyAlignment="1">
      <alignment horizontal="center" vertical="center"/>
    </xf>
    <xf numFmtId="0" fontId="11" fillId="0" borderId="112" xfId="0" applyFont="1" applyBorder="1" applyAlignment="1" applyProtection="1">
      <alignment horizontal="center" vertical="center"/>
      <protection locked="0"/>
    </xf>
    <xf numFmtId="0" fontId="11" fillId="0" borderId="113" xfId="0" applyFont="1" applyBorder="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122" xfId="0" applyFont="1" applyBorder="1" applyAlignment="1">
      <alignment horizontal="center" vertical="center" wrapText="1"/>
    </xf>
    <xf numFmtId="0" fontId="11" fillId="0" borderId="123"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176" fontId="11" fillId="0" borderId="119" xfId="0" applyNumberFormat="1" applyFont="1" applyBorder="1" applyAlignment="1" applyProtection="1">
      <alignment horizontal="center" vertical="center"/>
      <protection locked="0"/>
    </xf>
    <xf numFmtId="176" fontId="11" fillId="0" borderId="121" xfId="0" applyNumberFormat="1" applyFont="1" applyBorder="1" applyAlignment="1" applyProtection="1">
      <alignment horizontal="center" vertical="center"/>
      <protection locked="0"/>
    </xf>
    <xf numFmtId="0" fontId="11" fillId="9" borderId="59" xfId="0" applyFont="1" applyFill="1" applyBorder="1" applyAlignment="1">
      <alignment horizontal="center" vertical="center"/>
    </xf>
    <xf numFmtId="0" fontId="11" fillId="9" borderId="60" xfId="0" applyFont="1" applyFill="1" applyBorder="1" applyAlignment="1">
      <alignment horizontal="center" vertical="center"/>
    </xf>
    <xf numFmtId="0" fontId="11" fillId="9" borderId="69" xfId="0" applyFont="1" applyFill="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6" xfId="0" applyFont="1" applyBorder="1" applyAlignment="1" applyProtection="1">
      <alignment horizontal="center" vertical="center"/>
      <protection locked="0"/>
    </xf>
    <xf numFmtId="0" fontId="11" fillId="0" borderId="118" xfId="0" applyFont="1" applyBorder="1" applyAlignment="1" applyProtection="1">
      <alignment horizontal="center" vertical="center"/>
      <protection locked="0"/>
    </xf>
    <xf numFmtId="0" fontId="11" fillId="0" borderId="100" xfId="0" applyFont="1" applyBorder="1" applyAlignment="1" applyProtection="1">
      <alignment horizontal="center" vertical="center"/>
      <protection locked="0"/>
    </xf>
    <xf numFmtId="0" fontId="11" fillId="0" borderId="111"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176" fontId="11" fillId="0" borderId="40" xfId="14" applyNumberFormat="1" applyFont="1" applyFill="1" applyBorder="1" applyAlignment="1" applyProtection="1">
      <alignment horizontal="center" vertical="center" wrapText="1"/>
      <protection locked="0"/>
    </xf>
    <xf numFmtId="176" fontId="11" fillId="0" borderId="115" xfId="14" applyNumberFormat="1" applyFont="1" applyFill="1" applyBorder="1" applyAlignment="1" applyProtection="1">
      <alignment horizontal="center" vertical="center" wrapText="1"/>
      <protection locked="0"/>
    </xf>
    <xf numFmtId="0" fontId="11" fillId="0" borderId="100" xfId="0" applyFont="1" applyBorder="1" applyAlignment="1">
      <alignment horizontal="center" vertical="center"/>
    </xf>
    <xf numFmtId="0" fontId="11" fillId="0" borderId="101" xfId="0" applyFont="1" applyBorder="1" applyAlignment="1" applyProtection="1">
      <alignment horizontal="center" vertical="center"/>
      <protection locked="0"/>
    </xf>
    <xf numFmtId="0" fontId="11" fillId="0" borderId="114" xfId="0" applyFont="1" applyBorder="1" applyAlignment="1" applyProtection="1">
      <alignment horizontal="center" vertical="center"/>
      <protection locked="0"/>
    </xf>
    <xf numFmtId="176" fontId="11" fillId="0" borderId="100" xfId="14" applyNumberFormat="1" applyFont="1" applyFill="1" applyBorder="1" applyAlignment="1" applyProtection="1">
      <alignment horizontal="center" vertical="center"/>
      <protection locked="0"/>
    </xf>
    <xf numFmtId="0" fontId="11" fillId="9" borderId="3" xfId="0" applyFont="1" applyFill="1" applyBorder="1" applyAlignment="1">
      <alignment horizontal="center" vertical="center"/>
    </xf>
    <xf numFmtId="0" fontId="11" fillId="9" borderId="21" xfId="0" applyFont="1" applyFill="1" applyBorder="1" applyAlignment="1">
      <alignment horizontal="center" vertical="center"/>
    </xf>
    <xf numFmtId="0" fontId="11" fillId="0" borderId="99" xfId="0" applyFont="1" applyBorder="1" applyAlignment="1">
      <alignment horizontal="center" vertical="center"/>
    </xf>
    <xf numFmtId="0" fontId="11" fillId="0" borderId="99" xfId="0" applyFont="1" applyBorder="1" applyAlignment="1" applyProtection="1">
      <alignment horizontal="center" vertical="center"/>
      <protection locked="0"/>
    </xf>
    <xf numFmtId="0" fontId="11" fillId="0" borderId="107" xfId="0" applyFont="1" applyBorder="1" applyAlignment="1">
      <alignment horizontal="center" vertical="center"/>
    </xf>
    <xf numFmtId="176" fontId="11" fillId="0" borderId="102" xfId="14" applyNumberFormat="1" applyFont="1" applyFill="1" applyBorder="1" applyAlignment="1" applyProtection="1">
      <alignment horizontal="center" vertical="center" wrapText="1"/>
      <protection locked="0"/>
    </xf>
    <xf numFmtId="176" fontId="11" fillId="0" borderId="103" xfId="14" applyNumberFormat="1" applyFont="1" applyFill="1" applyBorder="1" applyAlignment="1" applyProtection="1">
      <alignment horizontal="center" vertical="center" wrapText="1"/>
      <protection locked="0"/>
    </xf>
    <xf numFmtId="0" fontId="51" fillId="9" borderId="19" xfId="0" applyFont="1" applyFill="1" applyBorder="1" applyAlignment="1">
      <alignment horizontal="center" vertical="center"/>
    </xf>
    <xf numFmtId="0" fontId="51" fillId="9" borderId="20" xfId="0" applyFont="1" applyFill="1" applyBorder="1" applyAlignment="1">
      <alignment horizontal="center" vertical="center"/>
    </xf>
    <xf numFmtId="0" fontId="51" fillId="9" borderId="2" xfId="0" applyFont="1" applyFill="1" applyBorder="1" applyAlignment="1">
      <alignment horizontal="center" vertical="center"/>
    </xf>
    <xf numFmtId="0" fontId="51" fillId="9" borderId="12" xfId="0" applyFont="1" applyFill="1" applyBorder="1" applyAlignment="1">
      <alignment horizontal="center" vertical="center"/>
    </xf>
    <xf numFmtId="0" fontId="11" fillId="0" borderId="19" xfId="0" applyFont="1" applyBorder="1" applyAlignment="1">
      <alignment horizontal="center" vertical="center"/>
    </xf>
    <xf numFmtId="0" fontId="51" fillId="0" borderId="6" xfId="0" applyFont="1" applyBorder="1" applyAlignment="1">
      <alignment horizontal="center" vertical="center"/>
    </xf>
    <xf numFmtId="0" fontId="35" fillId="0" borderId="6" xfId="0" applyFont="1" applyBorder="1" applyAlignment="1">
      <alignment horizontal="center" vertical="center" wrapText="1"/>
    </xf>
    <xf numFmtId="0" fontId="35" fillId="0" borderId="20" xfId="0" applyFont="1" applyBorder="1" applyAlignment="1">
      <alignment horizontal="center" vertical="center" wrapText="1"/>
    </xf>
    <xf numFmtId="0" fontId="51" fillId="0" borderId="5" xfId="0" applyFont="1" applyBorder="1" applyAlignment="1">
      <alignment horizontal="center" vertical="center"/>
    </xf>
    <xf numFmtId="0" fontId="35" fillId="0" borderId="5"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5" fillId="9" borderId="1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5" fillId="9" borderId="3" xfId="0" applyFont="1" applyFill="1" applyBorder="1" applyAlignment="1">
      <alignment horizontal="center" vertical="center" wrapText="1"/>
    </xf>
    <xf numFmtId="0" fontId="35" fillId="9" borderId="21" xfId="0" applyFont="1" applyFill="1" applyBorder="1" applyAlignment="1">
      <alignment horizontal="center" vertical="center" wrapText="1"/>
    </xf>
    <xf numFmtId="0" fontId="35" fillId="9" borderId="2" xfId="0" applyFont="1" applyFill="1" applyBorder="1" applyAlignment="1">
      <alignment horizontal="center" vertical="center" wrapText="1"/>
    </xf>
    <xf numFmtId="0" fontId="35" fillId="9" borderId="12" xfId="0" applyFont="1" applyFill="1" applyBorder="1" applyAlignment="1">
      <alignment horizontal="center" vertical="center" wrapText="1"/>
    </xf>
    <xf numFmtId="0" fontId="23" fillId="0" borderId="3" xfId="0" applyFont="1" applyBorder="1" applyAlignment="1" applyProtection="1">
      <alignment vertical="top" wrapText="1"/>
      <protection locked="0"/>
    </xf>
    <xf numFmtId="0" fontId="40" fillId="0" borderId="0" xfId="0" applyFont="1" applyAlignment="1">
      <alignment vertical="top" wrapText="1"/>
    </xf>
    <xf numFmtId="0" fontId="40" fillId="0" borderId="21" xfId="0" applyFont="1" applyBorder="1" applyAlignment="1">
      <alignment vertical="top" wrapText="1"/>
    </xf>
    <xf numFmtId="0" fontId="40" fillId="0" borderId="3" xfId="0" applyFont="1" applyBorder="1" applyAlignment="1">
      <alignment vertical="top" wrapText="1"/>
    </xf>
    <xf numFmtId="0" fontId="70" fillId="0" borderId="3" xfId="0" applyFont="1" applyBorder="1" applyAlignment="1" applyProtection="1">
      <alignment vertical="top" wrapText="1"/>
      <protection locked="0"/>
    </xf>
    <xf numFmtId="0" fontId="70" fillId="0" borderId="0" xfId="0" applyFont="1" applyAlignment="1">
      <alignment vertical="top" wrapText="1"/>
    </xf>
    <xf numFmtId="0" fontId="70" fillId="0" borderId="21" xfId="0" applyFont="1" applyBorder="1" applyAlignment="1">
      <alignment vertical="top" wrapText="1"/>
    </xf>
    <xf numFmtId="0" fontId="70" fillId="0" borderId="3" xfId="0" applyFont="1" applyBorder="1" applyAlignment="1">
      <alignment vertical="top" wrapText="1"/>
    </xf>
    <xf numFmtId="0" fontId="70" fillId="0" borderId="2" xfId="0" applyFont="1" applyBorder="1" applyAlignment="1">
      <alignment vertical="top" wrapText="1"/>
    </xf>
    <xf numFmtId="0" fontId="70" fillId="0" borderId="5" xfId="0" applyFont="1" applyBorder="1" applyAlignment="1">
      <alignment vertical="top" wrapText="1"/>
    </xf>
    <xf numFmtId="0" fontId="70" fillId="0" borderId="12" xfId="0" applyFont="1" applyBorder="1" applyAlignment="1">
      <alignment vertical="top" wrapText="1"/>
    </xf>
    <xf numFmtId="0" fontId="11" fillId="9" borderId="3"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0" borderId="4"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51" fillId="9" borderId="4" xfId="0" applyFont="1" applyFill="1" applyBorder="1" applyAlignment="1">
      <alignment horizontal="center" vertical="center" wrapText="1"/>
    </xf>
    <xf numFmtId="0" fontId="51" fillId="9" borderId="8" xfId="0" applyFont="1" applyFill="1" applyBorder="1" applyAlignment="1">
      <alignment horizontal="center" vertical="center" wrapText="1"/>
    </xf>
    <xf numFmtId="0" fontId="11" fillId="0" borderId="4"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5" fillId="0" borderId="98"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42" xfId="0" applyFont="1" applyBorder="1" applyAlignment="1">
      <alignment horizontal="center" vertical="center" wrapText="1" shrinkToFit="1"/>
    </xf>
    <xf numFmtId="0" fontId="51" fillId="0" borderId="2" xfId="0" applyFont="1" applyBorder="1">
      <alignment vertical="center"/>
    </xf>
    <xf numFmtId="0" fontId="51" fillId="0" borderId="5" xfId="0" applyFont="1" applyBorder="1">
      <alignment vertical="center"/>
    </xf>
    <xf numFmtId="0" fontId="51" fillId="0" borderId="5" xfId="0" applyFont="1" applyBorder="1" applyAlignment="1">
      <alignment horizontal="left" vertical="center"/>
    </xf>
    <xf numFmtId="0" fontId="56" fillId="0" borderId="5" xfId="0" applyFont="1" applyBorder="1" applyAlignment="1">
      <alignment horizontal="left" vertical="center"/>
    </xf>
    <xf numFmtId="0" fontId="56" fillId="0" borderId="12" xfId="0" applyFont="1" applyBorder="1" applyAlignment="1">
      <alignment horizontal="left" vertical="center"/>
    </xf>
    <xf numFmtId="0" fontId="51" fillId="0" borderId="3" xfId="0" applyFont="1" applyBorder="1" applyAlignment="1">
      <alignment horizontal="left" vertical="center"/>
    </xf>
    <xf numFmtId="0" fontId="51" fillId="0" borderId="0" xfId="0" applyFont="1" applyAlignment="1">
      <alignment horizontal="left" vertical="center"/>
    </xf>
    <xf numFmtId="0" fontId="0" fillId="0" borderId="0" xfId="0">
      <alignment vertical="center"/>
    </xf>
    <xf numFmtId="0" fontId="35" fillId="0" borderId="3" xfId="0" applyFont="1" applyBorder="1" applyAlignment="1">
      <alignment horizontal="left" vertical="center"/>
    </xf>
    <xf numFmtId="0" fontId="35" fillId="0" borderId="0" xfId="0" applyFont="1" applyAlignment="1">
      <alignment horizontal="left" vertical="center"/>
    </xf>
    <xf numFmtId="0" fontId="35" fillId="0" borderId="21" xfId="0" applyFont="1" applyBorder="1" applyAlignment="1">
      <alignment horizontal="left" vertical="center"/>
    </xf>
    <xf numFmtId="0" fontId="11" fillId="0" borderId="0" xfId="0" applyFont="1" applyAlignment="1" applyProtection="1">
      <alignment horizontal="left" vertical="center" wrapText="1"/>
      <protection locked="0"/>
    </xf>
    <xf numFmtId="0" fontId="11" fillId="0" borderId="19" xfId="0" applyFont="1" applyBorder="1" applyAlignment="1">
      <alignment horizontal="left" vertical="center" wrapText="1" shrinkToFit="1"/>
    </xf>
    <xf numFmtId="0" fontId="0" fillId="0" borderId="6" xfId="0" applyBorder="1" applyAlignment="1">
      <alignment vertical="center" wrapText="1" shrinkToFit="1"/>
    </xf>
    <xf numFmtId="0" fontId="0" fillId="0" borderId="20" xfId="0" applyBorder="1" applyAlignment="1">
      <alignment vertical="center" wrapText="1" shrinkToFit="1"/>
    </xf>
    <xf numFmtId="0" fontId="15" fillId="0" borderId="16" xfId="0" applyFont="1" applyBorder="1" applyAlignment="1">
      <alignment horizontal="left" vertical="top"/>
    </xf>
    <xf numFmtId="0" fontId="40" fillId="0" borderId="18" xfId="0" applyFont="1" applyBorder="1" applyAlignment="1">
      <alignment horizontal="left" vertical="top"/>
    </xf>
    <xf numFmtId="0" fontId="40" fillId="0" borderId="17" xfId="0" applyFont="1" applyBorder="1" applyAlignment="1">
      <alignment horizontal="left" vertical="top"/>
    </xf>
    <xf numFmtId="0" fontId="40" fillId="0" borderId="3" xfId="0" applyFont="1" applyBorder="1" applyAlignment="1">
      <alignment horizontal="left" vertical="top"/>
    </xf>
    <xf numFmtId="0" fontId="40" fillId="0" borderId="21" xfId="0" applyFont="1" applyBorder="1" applyAlignment="1">
      <alignment horizontal="left" vertical="top"/>
    </xf>
    <xf numFmtId="0" fontId="40" fillId="0" borderId="2" xfId="0" applyFont="1" applyBorder="1" applyAlignment="1">
      <alignment horizontal="left" vertical="top"/>
    </xf>
    <xf numFmtId="0" fontId="40" fillId="0" borderId="5" xfId="0" applyFont="1" applyBorder="1" applyAlignment="1">
      <alignment horizontal="left" vertical="top"/>
    </xf>
    <xf numFmtId="0" fontId="40" fillId="0" borderId="12" xfId="0" applyFont="1" applyBorder="1" applyAlignment="1">
      <alignment horizontal="left" vertical="top"/>
    </xf>
    <xf numFmtId="0" fontId="15" fillId="0" borderId="40" xfId="0" applyFont="1" applyBorder="1" applyAlignment="1">
      <alignment horizontal="left" vertical="top" shrinkToFit="1"/>
    </xf>
    <xf numFmtId="0" fontId="40" fillId="0" borderId="41" xfId="0" applyFont="1" applyBorder="1" applyAlignment="1">
      <alignment vertical="top" shrinkToFit="1"/>
    </xf>
    <xf numFmtId="0" fontId="40" fillId="0" borderId="115" xfId="0" applyFont="1" applyBorder="1" applyAlignment="1">
      <alignment vertical="top"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115" xfId="0" applyFont="1" applyBorder="1" applyAlignment="1">
      <alignment horizontal="center" vertical="center"/>
    </xf>
    <xf numFmtId="0" fontId="51" fillId="9" borderId="19" xfId="0" applyFont="1" applyFill="1" applyBorder="1" applyAlignment="1">
      <alignment horizontal="center" vertical="center" wrapText="1"/>
    </xf>
    <xf numFmtId="0" fontId="51" fillId="9" borderId="20" xfId="0" applyFont="1" applyFill="1" applyBorder="1" applyAlignment="1">
      <alignment horizontal="center" vertical="center" wrapText="1"/>
    </xf>
    <xf numFmtId="0" fontId="51" fillId="9" borderId="3" xfId="0" applyFont="1" applyFill="1" applyBorder="1" applyAlignment="1">
      <alignment horizontal="center" vertical="center" wrapText="1"/>
    </xf>
    <xf numFmtId="0" fontId="51" fillId="9" borderId="21" xfId="0" applyFont="1" applyFill="1" applyBorder="1" applyAlignment="1">
      <alignment horizontal="center" vertical="center" wrapText="1"/>
    </xf>
    <xf numFmtId="0" fontId="51" fillId="9" borderId="2" xfId="0" applyFont="1" applyFill="1" applyBorder="1" applyAlignment="1">
      <alignment horizontal="center" vertical="center" wrapText="1"/>
    </xf>
    <xf numFmtId="0" fontId="51" fillId="9" borderId="12" xfId="0" applyFont="1" applyFill="1" applyBorder="1" applyAlignment="1">
      <alignment horizontal="center" vertical="center" wrapText="1"/>
    </xf>
    <xf numFmtId="0" fontId="51" fillId="3" borderId="64" xfId="0" applyFont="1" applyFill="1" applyBorder="1" applyAlignment="1">
      <alignment horizontal="left" vertical="center" shrinkToFit="1"/>
    </xf>
    <xf numFmtId="0" fontId="51" fillId="3" borderId="65" xfId="0" applyFont="1" applyFill="1" applyBorder="1" applyAlignment="1">
      <alignment horizontal="left" vertical="center" shrinkToFit="1"/>
    </xf>
    <xf numFmtId="0" fontId="51" fillId="3" borderId="66" xfId="0" applyFont="1" applyFill="1" applyBorder="1" applyAlignment="1">
      <alignment horizontal="left" vertical="center" shrinkToFit="1"/>
    </xf>
    <xf numFmtId="0" fontId="51" fillId="0" borderId="66" xfId="0" applyFont="1" applyBorder="1" applyAlignment="1" applyProtection="1">
      <alignment horizontal="left" vertical="center"/>
      <protection locked="0"/>
    </xf>
    <xf numFmtId="0" fontId="11" fillId="0" borderId="5" xfId="16" applyFont="1" applyBorder="1" applyAlignment="1" applyProtection="1">
      <alignment horizontal="left" vertical="center" wrapText="1"/>
      <protection locked="0"/>
    </xf>
    <xf numFmtId="0" fontId="11" fillId="0" borderId="6" xfId="16" applyFont="1" applyBorder="1" applyAlignment="1">
      <alignment horizontal="left" vertical="center" wrapText="1"/>
    </xf>
    <xf numFmtId="0" fontId="11" fillId="0" borderId="0" xfId="16" applyFont="1" applyAlignment="1">
      <alignment horizontal="left" vertical="center" wrapText="1"/>
    </xf>
    <xf numFmtId="0" fontId="11" fillId="0" borderId="19" xfId="16" applyFont="1" applyBorder="1" applyAlignment="1">
      <alignment horizontal="center" vertical="center"/>
    </xf>
    <xf numFmtId="0" fontId="11" fillId="0" borderId="20" xfId="16" applyFont="1" applyBorder="1" applyAlignment="1">
      <alignment horizontal="center" vertical="center"/>
    </xf>
    <xf numFmtId="0" fontId="11" fillId="0" borderId="3" xfId="16" applyFont="1" applyBorder="1" applyAlignment="1">
      <alignment horizontal="center" vertical="center"/>
    </xf>
    <xf numFmtId="0" fontId="11" fillId="0" borderId="21" xfId="16" applyFont="1" applyBorder="1" applyAlignment="1">
      <alignment horizontal="center" vertical="center"/>
    </xf>
    <xf numFmtId="0" fontId="11" fillId="0" borderId="2" xfId="16" applyFont="1" applyBorder="1" applyAlignment="1">
      <alignment horizontal="center" vertical="center"/>
    </xf>
    <xf numFmtId="0" fontId="11" fillId="0" borderId="12" xfId="16" applyFont="1" applyBorder="1" applyAlignment="1">
      <alignment horizontal="center" vertical="center"/>
    </xf>
    <xf numFmtId="0" fontId="11" fillId="0" borderId="4" xfId="16" applyFont="1" applyBorder="1" applyAlignment="1">
      <alignment horizontal="center" vertical="center"/>
    </xf>
    <xf numFmtId="0" fontId="11" fillId="0" borderId="7" xfId="16" applyFont="1" applyBorder="1" applyAlignment="1">
      <alignment horizontal="center" vertical="center"/>
    </xf>
    <xf numFmtId="0" fontId="11" fillId="0" borderId="8" xfId="16" applyFont="1" applyBorder="1" applyAlignment="1">
      <alignment horizontal="center" vertical="center"/>
    </xf>
    <xf numFmtId="0" fontId="11" fillId="0" borderId="4" xfId="16" applyFont="1" applyBorder="1" applyAlignment="1" applyProtection="1">
      <alignment horizontal="left" vertical="center"/>
      <protection locked="0"/>
    </xf>
    <xf numFmtId="0" fontId="11" fillId="0" borderId="7" xfId="16" applyFont="1" applyBorder="1" applyAlignment="1" applyProtection="1">
      <alignment horizontal="left" vertical="center"/>
      <protection locked="0"/>
    </xf>
    <xf numFmtId="0" fontId="11" fillId="0" borderId="8" xfId="16" applyFont="1" applyBorder="1" applyAlignment="1" applyProtection="1">
      <alignment horizontal="left" vertical="center"/>
      <protection locked="0"/>
    </xf>
    <xf numFmtId="0" fontId="11" fillId="0" borderId="19" xfId="16" applyFont="1" applyBorder="1" applyAlignment="1">
      <alignment horizontal="center" vertical="center" wrapText="1"/>
    </xf>
    <xf numFmtId="0" fontId="11" fillId="0" borderId="42" xfId="16" applyFont="1" applyBorder="1" applyAlignment="1">
      <alignment horizontal="center" vertical="center"/>
    </xf>
    <xf numFmtId="0" fontId="11" fillId="0" borderId="42" xfId="16" applyFont="1" applyBorder="1" applyAlignment="1" applyProtection="1">
      <alignment horizontal="left" vertical="center"/>
      <protection locked="0"/>
    </xf>
    <xf numFmtId="0" fontId="11" fillId="0" borderId="98" xfId="16" applyFont="1" applyBorder="1" applyAlignment="1" applyProtection="1">
      <alignment horizontal="left" vertical="center"/>
      <protection locked="0"/>
    </xf>
    <xf numFmtId="0" fontId="11" fillId="0" borderId="6" xfId="16" applyFont="1" applyBorder="1" applyAlignment="1">
      <alignment horizontal="center" vertical="center"/>
    </xf>
    <xf numFmtId="0" fontId="11" fillId="0" borderId="0" xfId="16" applyFont="1" applyAlignment="1">
      <alignment horizontal="center" vertical="center"/>
    </xf>
    <xf numFmtId="0" fontId="11" fillId="0" borderId="5" xfId="16" applyFont="1" applyBorder="1" applyAlignment="1">
      <alignment horizontal="center" vertical="center"/>
    </xf>
    <xf numFmtId="0" fontId="11" fillId="0" borderId="19" xfId="16" applyFont="1" applyBorder="1" applyAlignment="1" applyProtection="1">
      <alignment horizontal="left" vertical="center" wrapText="1"/>
      <protection locked="0"/>
    </xf>
    <xf numFmtId="0" fontId="11" fillId="0" borderId="6" xfId="16" applyFont="1" applyBorder="1" applyAlignment="1" applyProtection="1">
      <alignment horizontal="left" vertical="center"/>
      <protection locked="0"/>
    </xf>
    <xf numFmtId="0" fontId="11" fillId="0" borderId="20" xfId="16" applyFont="1" applyBorder="1" applyAlignment="1" applyProtection="1">
      <alignment horizontal="left" vertical="center"/>
      <protection locked="0"/>
    </xf>
    <xf numFmtId="0" fontId="11" fillId="0" borderId="2" xfId="16" applyFont="1" applyBorder="1" applyAlignment="1" applyProtection="1">
      <alignment horizontal="left" vertical="center"/>
      <protection locked="0"/>
    </xf>
    <xf numFmtId="0" fontId="11" fillId="0" borderId="5" xfId="16" applyFont="1" applyBorder="1" applyAlignment="1" applyProtection="1">
      <alignment horizontal="left" vertical="center"/>
      <protection locked="0"/>
    </xf>
    <xf numFmtId="0" fontId="11" fillId="0" borderId="12" xfId="16" applyFont="1" applyBorder="1" applyAlignment="1" applyProtection="1">
      <alignment horizontal="left" vertical="center"/>
      <protection locked="0"/>
    </xf>
    <xf numFmtId="0" fontId="11" fillId="0" borderId="6" xfId="16" applyFont="1" applyBorder="1" applyAlignment="1" applyProtection="1">
      <alignment horizontal="left" vertical="center" wrapText="1"/>
      <protection locked="0"/>
    </xf>
    <xf numFmtId="0" fontId="11" fillId="0" borderId="20" xfId="16" applyFont="1" applyBorder="1" applyAlignment="1" applyProtection="1">
      <alignment horizontal="left" vertical="center" wrapText="1"/>
      <protection locked="0"/>
    </xf>
    <xf numFmtId="0" fontId="11" fillId="0" borderId="2" xfId="16" applyFont="1" applyBorder="1" applyAlignment="1" applyProtection="1">
      <alignment horizontal="left" vertical="center" wrapText="1"/>
      <protection locked="0"/>
    </xf>
    <xf numFmtId="0" fontId="11" fillId="0" borderId="12" xfId="16" applyFont="1" applyBorder="1" applyAlignment="1" applyProtection="1">
      <alignment horizontal="left" vertical="center" wrapText="1"/>
      <protection locked="0"/>
    </xf>
    <xf numFmtId="0" fontId="11" fillId="0" borderId="15" xfId="16" applyFont="1" applyBorder="1" applyAlignment="1" applyProtection="1">
      <alignment horizontal="left" vertical="center" indent="3"/>
      <protection locked="0"/>
    </xf>
    <xf numFmtId="0" fontId="11" fillId="0" borderId="14" xfId="16" applyFont="1" applyBorder="1" applyAlignment="1" applyProtection="1">
      <alignment horizontal="left" vertical="center" indent="3"/>
      <protection locked="0"/>
    </xf>
    <xf numFmtId="0" fontId="11" fillId="0" borderId="6" xfId="16" applyFont="1" applyBorder="1" applyAlignment="1">
      <alignment vertical="center"/>
    </xf>
    <xf numFmtId="0" fontId="11" fillId="0" borderId="20" xfId="16" applyFont="1" applyBorder="1" applyAlignment="1">
      <alignment vertical="center"/>
    </xf>
    <xf numFmtId="0" fontId="11" fillId="0" borderId="2" xfId="16" applyFont="1" applyBorder="1" applyAlignment="1">
      <alignment vertical="center"/>
    </xf>
    <xf numFmtId="0" fontId="11" fillId="0" borderId="5" xfId="16" applyFont="1" applyBorder="1" applyAlignment="1">
      <alignment vertical="center"/>
    </xf>
    <xf numFmtId="0" fontId="11" fillId="0" borderId="12" xfId="16" applyFont="1" applyBorder="1" applyAlignment="1">
      <alignment vertical="center"/>
    </xf>
    <xf numFmtId="0" fontId="11" fillId="0" borderId="19" xfId="16" applyFont="1" applyBorder="1" applyAlignment="1" applyProtection="1">
      <alignment horizontal="center" vertical="center"/>
      <protection locked="0"/>
    </xf>
    <xf numFmtId="0" fontId="11" fillId="0" borderId="6" xfId="16" applyFont="1" applyBorder="1" applyAlignment="1" applyProtection="1">
      <alignment horizontal="center" vertical="center"/>
      <protection locked="0"/>
    </xf>
    <xf numFmtId="0" fontId="11" fillId="0" borderId="20" xfId="16" applyFont="1" applyBorder="1" applyAlignment="1" applyProtection="1">
      <alignment horizontal="center" vertical="center"/>
      <protection locked="0"/>
    </xf>
    <xf numFmtId="0" fontId="11" fillId="0" borderId="2" xfId="16" applyFont="1" applyBorder="1" applyAlignment="1" applyProtection="1">
      <alignment horizontal="center" vertical="center"/>
      <protection locked="0"/>
    </xf>
    <xf numFmtId="0" fontId="11" fillId="0" borderId="5" xfId="16" applyFont="1" applyBorder="1" applyAlignment="1" applyProtection="1">
      <alignment horizontal="center" vertical="center"/>
      <protection locked="0"/>
    </xf>
    <xf numFmtId="0" fontId="11" fillId="0" borderId="12" xfId="16" applyFont="1" applyBorder="1" applyAlignment="1" applyProtection="1">
      <alignment horizontal="center" vertical="center"/>
      <protection locked="0"/>
    </xf>
    <xf numFmtId="0" fontId="11" fillId="0" borderId="44" xfId="16" applyFont="1" applyBorder="1" applyAlignment="1" applyProtection="1">
      <alignment horizontal="left" vertical="center" indent="8"/>
      <protection locked="0"/>
    </xf>
    <xf numFmtId="0" fontId="11" fillId="0" borderId="45" xfId="16" applyFont="1" applyBorder="1" applyAlignment="1" applyProtection="1">
      <alignment horizontal="left" vertical="center" indent="8"/>
      <protection locked="0"/>
    </xf>
    <xf numFmtId="0" fontId="11" fillId="0" borderId="46" xfId="16" applyFont="1" applyBorder="1" applyAlignment="1" applyProtection="1">
      <alignment horizontal="left" vertical="center" indent="8"/>
      <protection locked="0"/>
    </xf>
    <xf numFmtId="0" fontId="11" fillId="0" borderId="15" xfId="16" applyFont="1" applyBorder="1" applyAlignment="1" applyProtection="1">
      <alignment horizontal="left" vertical="center"/>
      <protection locked="0"/>
    </xf>
    <xf numFmtId="0" fontId="11" fillId="0" borderId="41" xfId="16" applyFont="1" applyBorder="1" applyAlignment="1" applyProtection="1">
      <alignment horizontal="left" vertical="center"/>
      <protection locked="0"/>
    </xf>
    <xf numFmtId="0" fontId="11" fillId="0" borderId="44" xfId="16" applyFont="1" applyBorder="1" applyAlignment="1" applyProtection="1">
      <alignment horizontal="left" vertical="center"/>
      <protection locked="0"/>
    </xf>
    <xf numFmtId="0" fontId="11" fillId="0" borderId="45" xfId="16" applyFont="1" applyBorder="1" applyAlignment="1" applyProtection="1">
      <alignment horizontal="left" vertical="center"/>
      <protection locked="0"/>
    </xf>
    <xf numFmtId="0" fontId="15" fillId="0" borderId="6" xfId="16" applyFont="1" applyBorder="1" applyAlignment="1">
      <alignment horizontal="left" vertical="center" wrapText="1"/>
    </xf>
    <xf numFmtId="0" fontId="11" fillId="0" borderId="0" xfId="16" applyFont="1" applyAlignment="1">
      <alignment horizontal="right" wrapText="1"/>
    </xf>
    <xf numFmtId="0" fontId="15" fillId="0" borderId="19" xfId="0" applyFont="1" applyBorder="1" applyAlignment="1">
      <alignment horizontal="left" vertical="center" wrapText="1"/>
    </xf>
    <xf numFmtId="0" fontId="15" fillId="0" borderId="6" xfId="0" applyFont="1" applyBorder="1" applyAlignment="1">
      <alignment horizontal="left" vertical="center" wrapText="1"/>
    </xf>
    <xf numFmtId="0" fontId="15" fillId="0" borderId="20" xfId="0" applyFont="1" applyBorder="1" applyAlignment="1">
      <alignment horizontal="left" vertical="center" wrapText="1"/>
    </xf>
    <xf numFmtId="0" fontId="60" fillId="0" borderId="3" xfId="0" applyFont="1" applyBorder="1" applyAlignment="1">
      <alignment horizontal="left" vertical="center" wrapText="1"/>
    </xf>
    <xf numFmtId="0" fontId="60" fillId="0" borderId="0" xfId="0" applyFont="1" applyAlignment="1">
      <alignment horizontal="left" vertical="center" wrapText="1"/>
    </xf>
    <xf numFmtId="0" fontId="60" fillId="0" borderId="21" xfId="0" applyFont="1" applyBorder="1" applyAlignment="1">
      <alignment horizontal="left" vertical="center" wrapText="1"/>
    </xf>
    <xf numFmtId="0" fontId="15" fillId="0" borderId="3"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21" xfId="0" applyFont="1" applyBorder="1" applyAlignment="1" applyProtection="1">
      <alignment vertical="top" wrapText="1"/>
      <protection locked="0"/>
    </xf>
    <xf numFmtId="0" fontId="15" fillId="0" borderId="2" xfId="0" applyFont="1" applyBorder="1" applyAlignment="1" applyProtection="1">
      <alignment vertical="top" wrapText="1"/>
      <protection locked="0"/>
    </xf>
    <xf numFmtId="0" fontId="15" fillId="0" borderId="5" xfId="0" applyFont="1" applyBorder="1" applyAlignment="1" applyProtection="1">
      <alignment vertical="top" wrapText="1"/>
      <protection locked="0"/>
    </xf>
    <xf numFmtId="0" fontId="15" fillId="0" borderId="12" xfId="0" applyFont="1" applyBorder="1" applyAlignment="1" applyProtection="1">
      <alignment vertical="top" wrapText="1"/>
      <protection locked="0"/>
    </xf>
    <xf numFmtId="0" fontId="0" fillId="0" borderId="6" xfId="0" applyBorder="1" applyAlignment="1">
      <alignment horizontal="left" vertical="center"/>
    </xf>
    <xf numFmtId="0" fontId="0" fillId="0" borderId="20" xfId="0" applyBorder="1" applyAlignment="1">
      <alignment horizontal="left" vertical="center"/>
    </xf>
    <xf numFmtId="0" fontId="16" fillId="0" borderId="3" xfId="0" applyFont="1" applyBorder="1" applyAlignment="1">
      <alignment horizontal="left" vertical="top"/>
    </xf>
    <xf numFmtId="0" fontId="16" fillId="0" borderId="0" xfId="0" applyFont="1" applyAlignment="1">
      <alignment horizontal="left" vertical="top"/>
    </xf>
    <xf numFmtId="0" fontId="16" fillId="0" borderId="21" xfId="0" applyFont="1" applyBorder="1" applyAlignment="1">
      <alignment horizontal="left" vertical="top"/>
    </xf>
    <xf numFmtId="0" fontId="16" fillId="0" borderId="2" xfId="0" applyFont="1" applyBorder="1" applyAlignment="1">
      <alignment horizontal="left" vertical="top"/>
    </xf>
    <xf numFmtId="0" fontId="16" fillId="0" borderId="5" xfId="0" applyFont="1" applyBorder="1" applyAlignment="1">
      <alignment horizontal="left" vertical="top"/>
    </xf>
    <xf numFmtId="0" fontId="16" fillId="0" borderId="12" xfId="0" applyFont="1" applyBorder="1" applyAlignment="1">
      <alignment horizontal="left" vertical="top"/>
    </xf>
    <xf numFmtId="0" fontId="15" fillId="0" borderId="6" xfId="0" applyFont="1" applyBorder="1" applyAlignment="1">
      <alignment horizontal="left" vertical="center"/>
    </xf>
    <xf numFmtId="0" fontId="15" fillId="0" borderId="20" xfId="0" applyFont="1" applyBorder="1" applyAlignment="1">
      <alignment horizontal="left" vertical="center"/>
    </xf>
    <xf numFmtId="49" fontId="15" fillId="0" borderId="3" xfId="0" applyNumberFormat="1" applyFont="1" applyBorder="1" applyAlignment="1">
      <alignment horizontal="left" vertical="top"/>
    </xf>
    <xf numFmtId="49" fontId="15" fillId="0" borderId="0" xfId="0" applyNumberFormat="1" applyFont="1" applyAlignment="1">
      <alignment horizontal="left" vertical="top"/>
    </xf>
    <xf numFmtId="49" fontId="15" fillId="0" borderId="21" xfId="0" applyNumberFormat="1" applyFont="1" applyBorder="1" applyAlignment="1">
      <alignment horizontal="left" vertical="top"/>
    </xf>
    <xf numFmtId="49" fontId="15" fillId="0" borderId="2" xfId="0" applyNumberFormat="1" applyFont="1" applyBorder="1" applyAlignment="1">
      <alignment horizontal="left" vertical="top"/>
    </xf>
    <xf numFmtId="49" fontId="15" fillId="0" borderId="5" xfId="0" applyNumberFormat="1" applyFont="1" applyBorder="1" applyAlignment="1">
      <alignment horizontal="left" vertical="top"/>
    </xf>
    <xf numFmtId="49" fontId="15" fillId="0" borderId="12" xfId="0" applyNumberFormat="1" applyFont="1" applyBorder="1" applyAlignment="1">
      <alignment horizontal="left" vertical="top"/>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9" xfId="0" applyFont="1" applyBorder="1" applyAlignment="1">
      <alignment horizontal="center" vertical="center"/>
    </xf>
    <xf numFmtId="176" fontId="11" fillId="3" borderId="59" xfId="0" applyNumberFormat="1" applyFont="1" applyFill="1" applyBorder="1" applyAlignment="1">
      <alignment horizontal="right" vertical="center"/>
    </xf>
    <xf numFmtId="176" fontId="11" fillId="3" borderId="69" xfId="0" applyNumberFormat="1" applyFont="1" applyFill="1" applyBorder="1" applyAlignment="1">
      <alignment horizontal="right" vertical="center"/>
    </xf>
    <xf numFmtId="0" fontId="11" fillId="0" borderId="64" xfId="0" applyFont="1" applyBorder="1" applyAlignment="1">
      <alignment horizontal="left" vertical="center"/>
    </xf>
    <xf numFmtId="0" fontId="11" fillId="0" borderId="65" xfId="0" applyFont="1" applyBorder="1" applyAlignment="1">
      <alignment horizontal="left" vertical="center"/>
    </xf>
    <xf numFmtId="0" fontId="11" fillId="0" borderId="66" xfId="0" applyFont="1" applyBorder="1" applyAlignment="1">
      <alignment horizontal="left" vertical="center"/>
    </xf>
    <xf numFmtId="179" fontId="11" fillId="3" borderId="64" xfId="9" applyNumberFormat="1" applyFont="1" applyFill="1" applyBorder="1" applyAlignment="1">
      <alignment horizontal="right" vertical="center"/>
    </xf>
    <xf numFmtId="179" fontId="11" fillId="3" borderId="66" xfId="9" applyNumberFormat="1" applyFont="1" applyFill="1" applyBorder="1" applyAlignment="1">
      <alignment horizontal="right" vertical="center"/>
    </xf>
    <xf numFmtId="0" fontId="11" fillId="0" borderId="8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0" xfId="0" applyFont="1" applyBorder="1" applyAlignment="1">
      <alignment horizontal="center" vertical="center" wrapText="1"/>
    </xf>
    <xf numFmtId="176" fontId="11" fillId="0" borderId="2" xfId="0" applyNumberFormat="1" applyFont="1" applyBorder="1" applyAlignment="1" applyProtection="1">
      <alignment horizontal="right" vertical="center"/>
      <protection locked="0"/>
    </xf>
    <xf numFmtId="176" fontId="11" fillId="0" borderId="12" xfId="0" applyNumberFormat="1" applyFont="1" applyBorder="1" applyAlignment="1" applyProtection="1">
      <alignment horizontal="right" vertical="center"/>
      <protection locked="0"/>
    </xf>
    <xf numFmtId="0" fontId="11" fillId="0" borderId="4"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176" fontId="11" fillId="0" borderId="4" xfId="0" applyNumberFormat="1" applyFont="1" applyBorder="1" applyAlignment="1" applyProtection="1">
      <alignment horizontal="right" vertical="center"/>
      <protection locked="0"/>
    </xf>
    <xf numFmtId="176" fontId="11" fillId="0" borderId="8" xfId="0" applyNumberFormat="1" applyFont="1" applyBorder="1" applyAlignment="1" applyProtection="1">
      <alignment horizontal="righ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24" xfId="0" applyFont="1" applyBorder="1" applyAlignment="1">
      <alignment vertical="center" wrapText="1"/>
    </xf>
    <xf numFmtId="0" fontId="11" fillId="0" borderId="29" xfId="0" applyFont="1" applyBorder="1">
      <alignment vertical="center"/>
    </xf>
    <xf numFmtId="176" fontId="11" fillId="0" borderId="19" xfId="0" applyNumberFormat="1" applyFont="1" applyBorder="1" applyAlignment="1" applyProtection="1">
      <alignment horizontal="right" vertical="center"/>
      <protection locked="0"/>
    </xf>
    <xf numFmtId="176" fontId="11" fillId="0" borderId="20" xfId="0" applyNumberFormat="1" applyFont="1" applyBorder="1" applyAlignment="1" applyProtection="1">
      <alignment horizontal="right" vertical="center"/>
      <protection locked="0"/>
    </xf>
    <xf numFmtId="176" fontId="11" fillId="0" borderId="44" xfId="0" applyNumberFormat="1" applyFont="1" applyBorder="1" applyAlignment="1" applyProtection="1">
      <alignment horizontal="right" vertical="center"/>
      <protection locked="0"/>
    </xf>
    <xf numFmtId="0" fontId="56" fillId="0" borderId="46" xfId="0" applyFont="1" applyBorder="1" applyAlignment="1" applyProtection="1">
      <alignment horizontal="right" vertical="center"/>
      <protection locked="0"/>
    </xf>
    <xf numFmtId="176" fontId="11" fillId="0" borderId="104" xfId="0" applyNumberFormat="1" applyFont="1" applyBorder="1" applyAlignment="1" applyProtection="1">
      <alignment horizontal="right" vertical="center"/>
      <protection locked="0"/>
    </xf>
    <xf numFmtId="176" fontId="11" fillId="0" borderId="106" xfId="0" applyNumberFormat="1" applyFont="1" applyBorder="1" applyAlignment="1" applyProtection="1">
      <alignment horizontal="right" vertical="center"/>
      <protection locked="0"/>
    </xf>
    <xf numFmtId="0" fontId="11" fillId="0" borderId="84" xfId="0" applyFont="1" applyBorder="1" applyAlignment="1">
      <alignment horizontal="left" vertical="center"/>
    </xf>
    <xf numFmtId="0" fontId="11" fillId="0" borderId="85" xfId="0" applyFont="1" applyBorder="1" applyAlignment="1">
      <alignment horizontal="left" vertical="center"/>
    </xf>
    <xf numFmtId="0" fontId="11" fillId="0" borderId="142" xfId="0" applyFont="1" applyBorder="1" applyAlignment="1">
      <alignment horizontal="left" vertical="center"/>
    </xf>
    <xf numFmtId="176" fontId="11" fillId="3" borderId="64" xfId="0" applyNumberFormat="1" applyFont="1" applyFill="1" applyBorder="1" applyAlignment="1">
      <alignment horizontal="right" vertical="center"/>
    </xf>
    <xf numFmtId="176" fontId="11" fillId="3" borderId="66" xfId="0" applyNumberFormat="1" applyFont="1" applyFill="1" applyBorder="1" applyAlignment="1">
      <alignment horizontal="right" vertical="center"/>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1" fillId="0" borderId="12" xfId="0" applyFont="1" applyBorder="1" applyAlignment="1" applyProtection="1">
      <alignment horizontal="left" vertical="center"/>
      <protection locked="0"/>
    </xf>
    <xf numFmtId="176" fontId="11" fillId="0" borderId="46" xfId="0" applyNumberFormat="1" applyFont="1" applyBorder="1" applyAlignment="1" applyProtection="1">
      <alignment horizontal="right" vertical="center"/>
      <protection locked="0"/>
    </xf>
    <xf numFmtId="0" fontId="11" fillId="0" borderId="4" xfId="0" applyFont="1" applyBorder="1" applyAlignment="1" applyProtection="1">
      <alignment horizontal="left" vertical="center"/>
      <protection locked="0"/>
    </xf>
    <xf numFmtId="176" fontId="11" fillId="3" borderId="4" xfId="0" applyNumberFormat="1" applyFont="1" applyFill="1" applyBorder="1" applyAlignment="1">
      <alignment horizontal="right" vertical="center"/>
    </xf>
    <xf numFmtId="176" fontId="11" fillId="3" borderId="8" xfId="0" applyNumberFormat="1" applyFont="1" applyFill="1" applyBorder="1" applyAlignment="1">
      <alignment horizontal="right" vertical="center"/>
    </xf>
    <xf numFmtId="0" fontId="11" fillId="0" borderId="13"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44"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24" xfId="0" applyFont="1" applyBorder="1" applyAlignment="1">
      <alignment horizontal="center" vertical="center" wrapText="1"/>
    </xf>
    <xf numFmtId="0" fontId="11" fillId="0" borderId="104" xfId="0" applyFont="1" applyBorder="1" applyAlignment="1" applyProtection="1">
      <alignment horizontal="left" vertical="center"/>
      <protection locked="0"/>
    </xf>
    <xf numFmtId="0" fontId="11" fillId="0" borderId="105" xfId="0" applyFont="1" applyBorder="1" applyAlignment="1" applyProtection="1">
      <alignment horizontal="left" vertical="center"/>
      <protection locked="0"/>
    </xf>
    <xf numFmtId="0" fontId="11" fillId="0" borderId="106" xfId="0" applyFont="1" applyBorder="1" applyAlignment="1" applyProtection="1">
      <alignment horizontal="left" vertical="center"/>
      <protection locked="0"/>
    </xf>
    <xf numFmtId="0" fontId="51" fillId="0" borderId="5" xfId="0" applyFont="1" applyBorder="1" applyAlignment="1">
      <alignment horizontal="right"/>
    </xf>
    <xf numFmtId="0" fontId="11" fillId="9" borderId="19" xfId="0" applyFont="1" applyFill="1" applyBorder="1" applyAlignment="1">
      <alignment horizontal="center" wrapText="1"/>
    </xf>
    <xf numFmtId="0" fontId="11" fillId="9" borderId="20" xfId="0" applyFont="1" applyFill="1" applyBorder="1" applyAlignment="1">
      <alignment horizontal="center" wrapText="1"/>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0" fontId="24" fillId="0" borderId="105" xfId="0" applyFont="1" applyBorder="1" applyAlignment="1">
      <alignment horizontal="left" vertical="center" wrapText="1"/>
    </xf>
    <xf numFmtId="0" fontId="24" fillId="0" borderId="106" xfId="0" applyFont="1" applyBorder="1" applyAlignment="1">
      <alignment horizontal="left" vertical="center" wrapText="1"/>
    </xf>
    <xf numFmtId="49" fontId="4" fillId="0" borderId="15" xfId="0" applyNumberFormat="1" applyFont="1"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49" fontId="15" fillId="0" borderId="45" xfId="0" applyNumberFormat="1" applyFont="1" applyBorder="1" applyAlignment="1">
      <alignment horizontal="left" vertical="top"/>
    </xf>
    <xf numFmtId="49" fontId="15" fillId="0" borderId="46" xfId="0" applyNumberFormat="1" applyFont="1" applyBorder="1" applyAlignment="1">
      <alignment horizontal="left" vertical="top"/>
    </xf>
    <xf numFmtId="0" fontId="0" fillId="0" borderId="6" xfId="0" applyBorder="1" applyAlignment="1">
      <alignment vertical="center" wrapText="1"/>
    </xf>
    <xf numFmtId="0" fontId="0" fillId="0" borderId="20" xfId="0" applyBorder="1" applyAlignment="1">
      <alignment vertical="center" wrapText="1"/>
    </xf>
    <xf numFmtId="0" fontId="11" fillId="9" borderId="4"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8" xfId="0" applyFont="1" applyFill="1" applyBorder="1" applyAlignment="1">
      <alignment horizontal="center" vertical="center"/>
    </xf>
    <xf numFmtId="0" fontId="24" fillId="0" borderId="41" xfId="0" applyFont="1" applyBorder="1" applyAlignment="1">
      <alignment horizontal="left" vertical="center" wrapText="1"/>
    </xf>
    <xf numFmtId="0" fontId="24" fillId="0" borderId="115" xfId="0" applyFont="1" applyBorder="1" applyAlignment="1">
      <alignment horizontal="left" vertical="center" wrapText="1"/>
    </xf>
  </cellXfs>
  <cellStyles count="17">
    <cellStyle name="パーセント 2" xfId="9" xr:uid="{DC530EA0-5683-4610-9517-03BDEED5705C}"/>
    <cellStyle name="桁区切り" xfId="14" builtinId="6"/>
    <cellStyle name="桁区切り 2" xfId="6" xr:uid="{0BB93912-7CA9-4B5A-9FC9-656549802ECC}"/>
    <cellStyle name="桁区切り 2 2" xfId="10" xr:uid="{1D483010-BBE3-4FF1-887C-B454C29E16DA}"/>
    <cellStyle name="桁区切り 3" xfId="8" xr:uid="{613C709B-7012-43B1-A9BA-F7DCADBFA17A}"/>
    <cellStyle name="標準" xfId="0" builtinId="0"/>
    <cellStyle name="標準 10 2" xfId="7" xr:uid="{7210B9D7-590C-4014-B55B-B40556D406D8}"/>
    <cellStyle name="標準 10 3" xfId="2" xr:uid="{23314FF6-38E2-40BD-A395-BE4F5840C972}"/>
    <cellStyle name="標準 13 3 3" xfId="12" xr:uid="{CA2BBBDF-3741-4E68-9507-3D247DF2ECAF}"/>
    <cellStyle name="標準 2" xfId="5" xr:uid="{51E8AADA-0388-40EB-A733-2A3E3BEA3236}"/>
    <cellStyle name="標準 2 2 2" xfId="13" xr:uid="{98BD7C69-6459-426C-AB30-49C8200E40CE}"/>
    <cellStyle name="標準 2 3 2" xfId="1" xr:uid="{293C8C45-1AFD-4C0C-B189-0F41789D7767}"/>
    <cellStyle name="標準 4" xfId="4" xr:uid="{52FE1484-41EC-4D8C-A7B6-81FCA3976AA7}"/>
    <cellStyle name="標準 6" xfId="11" xr:uid="{6C76F1AD-2082-437F-AB7C-4BA4B4580FB2}"/>
    <cellStyle name="標準 7 2" xfId="3" xr:uid="{1187B508-D7E6-43E3-96BA-F3A68301DC3A}"/>
    <cellStyle name="標準_経費" xfId="15" xr:uid="{970F9EF0-DF67-4E0D-9FFF-B24D96E2F02C}"/>
    <cellStyle name="標準_平成１９年度芸術拠点形成事業　計画書（様式）" xfId="16" xr:uid="{F6EBE40E-0EA8-4655-954E-CFC4DB032AF8}"/>
  </cellStyles>
  <dxfs count="642">
    <dxf>
      <fill>
        <patternFill patternType="mediumGray"/>
      </fill>
    </dxf>
    <dxf>
      <font>
        <color rgb="FF9C0006"/>
      </font>
      <fill>
        <patternFill>
          <bgColor rgb="FFFFC7CE"/>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bgColor theme="0" tint="-4.9989318521683403E-2"/>
        </patternFill>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3E0C6-7F71-4ACD-A7BF-8FCDC393EA4A}">
  <sheetPr codeName="Sheet1"/>
  <dimension ref="A1:C30"/>
  <sheetViews>
    <sheetView view="pageBreakPreview" zoomScaleNormal="100" zoomScaleSheetLayoutView="100" workbookViewId="0">
      <selection activeCell="B2" sqref="B2"/>
    </sheetView>
  </sheetViews>
  <sheetFormatPr defaultColWidth="8.25" defaultRowHeight="13.5"/>
  <cols>
    <col min="1" max="1" width="28.125" style="2" customWidth="1"/>
    <col min="2" max="2" width="59.5" style="2" customWidth="1"/>
    <col min="3" max="3" width="44.125" style="2" customWidth="1"/>
    <col min="4" max="16384" width="8.25" style="2"/>
  </cols>
  <sheetData>
    <row r="1" spans="1:3" ht="27.75" customHeight="1">
      <c r="A1" s="1" t="s">
        <v>0</v>
      </c>
      <c r="C1" s="3" t="s">
        <v>1</v>
      </c>
    </row>
    <row r="2" spans="1:3" ht="30" customHeight="1">
      <c r="A2" s="4" t="s">
        <v>2</v>
      </c>
      <c r="B2" s="5"/>
      <c r="C2" s="6"/>
    </row>
    <row r="3" spans="1:3" ht="30" customHeight="1">
      <c r="A3" s="4" t="s">
        <v>3</v>
      </c>
      <c r="B3" s="5"/>
    </row>
    <row r="4" spans="1:3" ht="30" customHeight="1">
      <c r="A4" s="4" t="s">
        <v>4</v>
      </c>
      <c r="B4" s="5"/>
    </row>
    <row r="5" spans="1:3" ht="30" customHeight="1">
      <c r="A5" s="4" t="s">
        <v>5</v>
      </c>
      <c r="B5" s="5"/>
    </row>
    <row r="6" spans="1:3" ht="30" customHeight="1">
      <c r="A6" s="7" t="s">
        <v>6</v>
      </c>
      <c r="B6" s="5"/>
      <c r="C6" s="6"/>
    </row>
    <row r="7" spans="1:3" ht="30" customHeight="1">
      <c r="A7" s="7" t="s">
        <v>3</v>
      </c>
      <c r="B7" s="5"/>
    </row>
    <row r="8" spans="1:3" ht="30" customHeight="1">
      <c r="A8" s="7" t="s">
        <v>4</v>
      </c>
      <c r="B8" s="5"/>
    </row>
    <row r="9" spans="1:3" ht="30" customHeight="1">
      <c r="A9" s="7" t="s">
        <v>5</v>
      </c>
      <c r="B9" s="5"/>
    </row>
    <row r="10" spans="1:3" ht="30" customHeight="1">
      <c r="A10" s="7" t="s">
        <v>7</v>
      </c>
      <c r="B10" s="5"/>
    </row>
    <row r="11" spans="1:3" ht="30" customHeight="1">
      <c r="A11" s="7" t="s">
        <v>8</v>
      </c>
      <c r="B11" s="5"/>
      <c r="C11" s="596"/>
    </row>
    <row r="12" spans="1:3" ht="30" customHeight="1">
      <c r="A12" s="8" t="s">
        <v>9</v>
      </c>
      <c r="B12" s="5"/>
      <c r="C12" s="6"/>
    </row>
    <row r="13" spans="1:3" ht="30" customHeight="1">
      <c r="A13" s="8" t="s">
        <v>3</v>
      </c>
      <c r="B13" s="5"/>
    </row>
    <row r="14" spans="1:3" ht="30" customHeight="1">
      <c r="A14" s="8" t="s">
        <v>10</v>
      </c>
      <c r="B14" s="5"/>
    </row>
    <row r="15" spans="1:3" ht="30" customHeight="1">
      <c r="A15" s="8" t="s">
        <v>5</v>
      </c>
      <c r="B15" s="5"/>
    </row>
    <row r="16" spans="1:3" ht="30" customHeight="1">
      <c r="A16" s="8" t="s">
        <v>7</v>
      </c>
      <c r="B16" s="5"/>
    </row>
    <row r="17" spans="1:3" ht="30" customHeight="1">
      <c r="A17" s="8" t="s">
        <v>8</v>
      </c>
      <c r="B17" s="5"/>
      <c r="C17" s="597"/>
    </row>
    <row r="18" spans="1:3" ht="30" customHeight="1">
      <c r="A18" s="9" t="s">
        <v>11</v>
      </c>
      <c r="B18" s="10"/>
    </row>
    <row r="19" spans="1:3" ht="30" customHeight="1">
      <c r="A19" s="11"/>
      <c r="B19" s="12"/>
    </row>
    <row r="20" spans="1:3" ht="30" customHeight="1">
      <c r="A20" s="13" t="s">
        <v>12</v>
      </c>
      <c r="B20" s="10"/>
    </row>
    <row r="21" spans="1:3" ht="30" customHeight="1">
      <c r="A21" s="14" t="s">
        <v>13</v>
      </c>
      <c r="B21" s="10"/>
    </row>
    <row r="22" spans="1:3" ht="30" customHeight="1">
      <c r="A22" s="14" t="s">
        <v>14</v>
      </c>
      <c r="B22" s="5"/>
    </row>
    <row r="23" spans="1:3" ht="38.25" customHeight="1">
      <c r="B23" s="15" t="s">
        <v>15</v>
      </c>
    </row>
    <row r="24" spans="1:3" ht="20.100000000000001" customHeight="1"/>
    <row r="25" spans="1:3" ht="20.100000000000001" customHeight="1"/>
    <row r="26" spans="1:3" ht="20.100000000000001" customHeight="1"/>
    <row r="27" spans="1:3" ht="20.100000000000001" customHeight="1"/>
    <row r="28" spans="1:3" ht="20.100000000000001" customHeight="1"/>
    <row r="29" spans="1:3" ht="20.100000000000001" customHeight="1"/>
    <row r="30" spans="1:3" ht="20.100000000000001" customHeight="1"/>
  </sheetData>
  <sheetProtection algorithmName="SHA-512" hashValue="mXRSXDls8kORoGIzAPEZNX7OsjqnehgjZnX9U5Pq/ueRgqxP5h0U1ByU7+AzpDdZzweL42gCZzrqSaCJppwtZQ==" saltValue="WwJyFfod+K5cCRNLcysQzQ==" spinCount="100000" sheet="1" objects="1" scenarios="1"/>
  <phoneticPr fontId="1"/>
  <dataValidations count="4">
    <dataValidation type="list" allowBlank="1" showInputMessage="1" showErrorMessage="1" sqref="B18" xr:uid="{F8DBAEF3-D66A-4BF0-A256-23F513EB1EBC}">
      <formula1>"※選択してください。,課税事業者,免税事業者及び簡易課税事業者"</formula1>
    </dataValidation>
    <dataValidation type="list" allowBlank="1" showInputMessage="1" showErrorMessage="1" sqref="WVJ98305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xr:uid="{2F0485E7-8548-406A-BE75-714F8D88F675}">
      <formula1>"特別支援事業,活動別支援事業(公演事業),活動別支援事業(人材養成事業）,活動別支援事業(普及啓発事業)"</formula1>
    </dataValidation>
    <dataValidation type="list" allowBlank="1" showInputMessage="1" showErrorMessage="1" sqref="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xr:uid="{1F484EF5-36AA-4B6D-9CF6-DEEB01DF9324}">
      <formula1>"★プルダウンより必ず選択してください,課税事業者,免税事業者又は簡易課税事業者"</formula1>
    </dataValidation>
    <dataValidation type="list" allowBlank="1" showInputMessage="1" showErrorMessage="1" sqref="B20" xr:uid="{42867D8F-BFE2-4AA7-928C-882FB1E6A805}">
      <formula1>"劇場所在地,設置者所在地,団体所在地,その他（下の欄に記載してください）"</formula1>
    </dataValidation>
  </dataValidations>
  <pageMargins left="0.7" right="0.7" top="0.75" bottom="0.75" header="0.3" footer="0.3"/>
  <pageSetup paperSize="9" scale="61"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7752D-2687-4F90-BD89-E93FE222940A}">
  <sheetPr codeName="Sheet11">
    <tabColor theme="8" tint="0.39997558519241921"/>
  </sheetPr>
  <dimension ref="A1:U2320"/>
  <sheetViews>
    <sheetView view="pageBreakPreview" zoomScaleNormal="100" zoomScaleSheetLayoutView="100" workbookViewId="0">
      <selection activeCell="B2" sqref="B2"/>
    </sheetView>
  </sheetViews>
  <sheetFormatPr defaultColWidth="8.25" defaultRowHeight="16.5"/>
  <cols>
    <col min="1" max="1" width="0.875" style="329" customWidth="1"/>
    <col min="2" max="2" width="4.625" style="219" customWidth="1"/>
    <col min="3" max="3" width="3.75" style="219" customWidth="1"/>
    <col min="4" max="5" width="8.125" style="219" customWidth="1"/>
    <col min="6" max="6" width="9.125" style="219" customWidth="1"/>
    <col min="7" max="7" width="8.125" style="219" customWidth="1"/>
    <col min="8" max="8" width="6.875" style="219" customWidth="1"/>
    <col min="9" max="10" width="4.5" style="219" customWidth="1"/>
    <col min="11" max="12" width="8.125" style="219" customWidth="1"/>
    <col min="13" max="13" width="6.5" style="219" customWidth="1"/>
    <col min="14" max="14" width="9.125" style="219" customWidth="1"/>
    <col min="15" max="15" width="8.125" style="219" customWidth="1"/>
    <col min="16" max="16" width="0.875" style="329" customWidth="1"/>
    <col min="17" max="17" width="4.5" style="329" customWidth="1"/>
    <col min="18" max="19" width="8.25" style="220"/>
    <col min="20" max="20" width="15.5" style="220" customWidth="1"/>
    <col min="21" max="21" width="8.25" style="220"/>
    <col min="22" max="16384" width="8.25" style="329"/>
  </cols>
  <sheetData>
    <row r="1" spans="2:21" ht="15.6" customHeight="1">
      <c r="B1" s="131" t="s">
        <v>425</v>
      </c>
      <c r="C1" s="218"/>
      <c r="D1" s="329"/>
      <c r="E1" s="218"/>
      <c r="F1" s="218"/>
      <c r="G1" s="218"/>
      <c r="H1" s="218"/>
      <c r="I1" s="218"/>
      <c r="J1" s="218"/>
      <c r="K1" s="218"/>
      <c r="L1" s="218"/>
      <c r="M1" s="218"/>
      <c r="N1" s="218"/>
      <c r="O1" s="218"/>
      <c r="R1" s="329"/>
      <c r="S1" s="329"/>
      <c r="T1" s="329"/>
      <c r="U1" s="329"/>
    </row>
    <row r="2" spans="2:21" ht="15.6" customHeight="1">
      <c r="B2" s="218" t="s">
        <v>509</v>
      </c>
      <c r="C2" s="218"/>
      <c r="D2" s="218"/>
      <c r="E2" s="218"/>
      <c r="F2" s="218"/>
      <c r="G2" s="218"/>
      <c r="H2" s="218"/>
      <c r="I2" s="218"/>
      <c r="J2" s="218"/>
      <c r="K2" s="218"/>
      <c r="L2" s="218"/>
      <c r="M2" s="218"/>
      <c r="N2" s="218"/>
      <c r="O2" s="218"/>
      <c r="R2" s="329"/>
      <c r="S2" s="329"/>
      <c r="T2" s="329"/>
      <c r="U2" s="329"/>
    </row>
    <row r="3" spans="2:21" ht="15.6" customHeight="1" thickBot="1">
      <c r="B3" s="1120" t="s">
        <v>429</v>
      </c>
      <c r="C3" s="1120"/>
      <c r="D3" s="1120"/>
      <c r="E3" s="1120"/>
      <c r="F3" s="1120"/>
      <c r="G3" s="1120"/>
      <c r="H3" s="1120"/>
      <c r="I3" s="1120"/>
      <c r="J3" s="1120"/>
      <c r="K3" s="1120"/>
      <c r="L3" s="1120"/>
      <c r="M3" s="1120"/>
      <c r="N3" s="1120"/>
      <c r="O3" s="1120"/>
      <c r="R3" s="329"/>
      <c r="S3" s="329"/>
      <c r="T3" s="329"/>
      <c r="U3" s="329"/>
    </row>
    <row r="4" spans="2:21" ht="15" customHeight="1">
      <c r="B4" s="1121" t="s">
        <v>43</v>
      </c>
      <c r="C4" s="1122"/>
      <c r="D4" s="1125" t="s">
        <v>432</v>
      </c>
      <c r="E4" s="1126"/>
      <c r="F4" s="1129" t="s">
        <v>657</v>
      </c>
      <c r="G4" s="1130"/>
      <c r="H4" s="1131"/>
      <c r="I4" s="1131"/>
      <c r="J4" s="1131"/>
      <c r="K4" s="1131"/>
      <c r="L4" s="1131"/>
      <c r="M4" s="1131"/>
      <c r="N4" s="1131"/>
      <c r="O4" s="1132"/>
      <c r="Q4" s="618" t="s">
        <v>667</v>
      </c>
      <c r="R4" s="329"/>
      <c r="S4" s="329"/>
      <c r="T4" s="329"/>
      <c r="U4" s="329"/>
    </row>
    <row r="5" spans="2:21" ht="15" customHeight="1" thickBot="1">
      <c r="B5" s="1123"/>
      <c r="C5" s="1124"/>
      <c r="D5" s="1127"/>
      <c r="E5" s="1128"/>
      <c r="F5" s="1133"/>
      <c r="G5" s="1134"/>
      <c r="H5" s="1135"/>
      <c r="I5" s="1135"/>
      <c r="J5" s="1135"/>
      <c r="K5" s="1135"/>
      <c r="L5" s="1135"/>
      <c r="M5" s="1135"/>
      <c r="N5" s="1135"/>
      <c r="O5" s="1136"/>
      <c r="Q5" s="617" t="s">
        <v>668</v>
      </c>
      <c r="R5" s="329"/>
      <c r="S5" s="329"/>
      <c r="T5" s="329"/>
      <c r="U5" s="329"/>
    </row>
    <row r="6" spans="2:21" ht="16.5" customHeight="1">
      <c r="B6" s="330" t="s">
        <v>142</v>
      </c>
      <c r="C6" s="331"/>
      <c r="D6" s="331"/>
      <c r="E6" s="332"/>
      <c r="F6" s="331"/>
      <c r="G6" s="331"/>
      <c r="H6" s="331"/>
      <c r="I6" s="331"/>
      <c r="J6" s="331"/>
      <c r="K6" s="331"/>
      <c r="L6" s="331"/>
      <c r="M6" s="331"/>
      <c r="N6" s="331"/>
      <c r="O6" s="619"/>
      <c r="R6" s="329"/>
      <c r="S6" s="329"/>
      <c r="T6" s="329"/>
      <c r="U6" s="329"/>
    </row>
    <row r="7" spans="2:21" ht="18.75" customHeight="1">
      <c r="B7" s="1109"/>
      <c r="C7" s="1110"/>
      <c r="D7" s="1110"/>
      <c r="E7" s="1110"/>
      <c r="F7" s="1110"/>
      <c r="G7" s="1110"/>
      <c r="H7" s="1110"/>
      <c r="I7" s="1110"/>
      <c r="J7" s="1110"/>
      <c r="K7" s="1110"/>
      <c r="L7" s="335" t="s">
        <v>48</v>
      </c>
      <c r="M7" s="1113"/>
      <c r="N7" s="1113"/>
      <c r="O7" s="1114"/>
      <c r="Q7" s="569" t="str">
        <f>IF(M7="", "←選択してください。", "")</f>
        <v>←選択してください。</v>
      </c>
      <c r="R7" s="329"/>
      <c r="S7" s="329"/>
      <c r="T7" s="329"/>
      <c r="U7" s="329"/>
    </row>
    <row r="8" spans="2:21" ht="17.25" customHeight="1">
      <c r="B8" s="1111"/>
      <c r="C8" s="1112"/>
      <c r="D8" s="1112"/>
      <c r="E8" s="1112"/>
      <c r="F8" s="1112"/>
      <c r="G8" s="1112"/>
      <c r="H8" s="1112"/>
      <c r="I8" s="1112"/>
      <c r="J8" s="1112"/>
      <c r="K8" s="1112"/>
      <c r="L8" s="337" t="s">
        <v>49</v>
      </c>
      <c r="M8" s="1115"/>
      <c r="N8" s="1115"/>
      <c r="O8" s="1116"/>
      <c r="Q8" s="569" t="str">
        <f>IF(M8="", "←選択してください。", "")</f>
        <v>←選択してください。</v>
      </c>
      <c r="R8" s="329"/>
      <c r="S8" s="329"/>
      <c r="T8" s="329"/>
      <c r="U8" s="329"/>
    </row>
    <row r="9" spans="2:21" ht="4.5" customHeight="1">
      <c r="B9" s="338"/>
      <c r="C9" s="338"/>
      <c r="D9" s="338"/>
      <c r="E9" s="338"/>
      <c r="F9" s="338"/>
      <c r="G9" s="338"/>
      <c r="H9" s="338"/>
      <c r="I9" s="338"/>
      <c r="J9" s="338"/>
      <c r="K9" s="338"/>
      <c r="L9" s="338"/>
      <c r="M9" s="338"/>
      <c r="N9" s="338"/>
      <c r="O9" s="611"/>
      <c r="R9" s="329"/>
      <c r="S9" s="329"/>
      <c r="T9" s="329"/>
      <c r="U9" s="329"/>
    </row>
    <row r="10" spans="2:21" ht="24" customHeight="1">
      <c r="B10" s="340" t="s">
        <v>143</v>
      </c>
      <c r="C10" s="341"/>
      <c r="D10" s="341"/>
      <c r="E10" s="341"/>
      <c r="F10" s="1117" t="s">
        <v>50</v>
      </c>
      <c r="G10" s="1118"/>
      <c r="H10" s="342"/>
      <c r="I10" s="1117" t="s">
        <v>51</v>
      </c>
      <c r="J10" s="1119"/>
      <c r="K10" s="1118"/>
      <c r="L10" s="343" t="str">
        <f>IF(OR($H12=0,$K12=0),"",$H10/($H12*$K12))</f>
        <v/>
      </c>
      <c r="M10" s="1117" t="s">
        <v>52</v>
      </c>
      <c r="N10" s="1118"/>
      <c r="O10" s="565" t="str">
        <f>IF($O108+$O111=0,"",($G102-$G101)/($O108+$O111))</f>
        <v/>
      </c>
      <c r="Q10" s="336" t="str">
        <f>IF(OR(F4="人材養成事業",F4= "普及啓発事業"), "←斜線部は記入する必要はありません。", "")</f>
        <v/>
      </c>
      <c r="R10" s="329"/>
      <c r="S10" s="329"/>
      <c r="T10" s="329"/>
      <c r="U10" s="329"/>
    </row>
    <row r="11" spans="2:21" s="131" customFormat="1" ht="21.75" customHeight="1">
      <c r="B11" s="1020" t="s">
        <v>53</v>
      </c>
      <c r="C11" s="1093"/>
      <c r="D11" s="1096" t="s">
        <v>54</v>
      </c>
      <c r="E11" s="1097"/>
      <c r="F11" s="1098" t="s">
        <v>55</v>
      </c>
      <c r="G11" s="1098"/>
      <c r="H11" s="1099" t="s">
        <v>56</v>
      </c>
      <c r="I11" s="1099"/>
      <c r="J11" s="1099"/>
      <c r="K11" s="344" t="s">
        <v>57</v>
      </c>
      <c r="L11" s="1100" t="s">
        <v>58</v>
      </c>
      <c r="M11" s="1100"/>
      <c r="N11" s="1100"/>
      <c r="O11" s="1101"/>
    </row>
    <row r="12" spans="2:21" s="131" customFormat="1" ht="21.75" customHeight="1">
      <c r="B12" s="1094"/>
      <c r="C12" s="1095"/>
      <c r="D12" s="1102"/>
      <c r="E12" s="1103"/>
      <c r="F12" s="1104"/>
      <c r="G12" s="1105"/>
      <c r="H12" s="1106"/>
      <c r="I12" s="1106"/>
      <c r="J12" s="1106"/>
      <c r="K12" s="78"/>
      <c r="L12" s="1107"/>
      <c r="M12" s="1107"/>
      <c r="N12" s="1107"/>
      <c r="O12" s="1108"/>
      <c r="Q12" s="345"/>
    </row>
    <row r="13" spans="2:21" ht="9.75" customHeight="1">
      <c r="B13" s="131"/>
      <c r="C13" s="131"/>
      <c r="D13" s="338"/>
      <c r="E13" s="338"/>
      <c r="F13" s="338"/>
      <c r="G13" s="338"/>
      <c r="H13" s="338"/>
      <c r="I13" s="338"/>
      <c r="J13" s="338"/>
      <c r="K13" s="338"/>
      <c r="L13" s="338"/>
      <c r="M13" s="338"/>
      <c r="N13" s="338"/>
      <c r="O13" s="338"/>
      <c r="Q13" s="336"/>
      <c r="R13" s="329"/>
      <c r="S13" s="329"/>
      <c r="T13" s="329"/>
      <c r="U13" s="329"/>
    </row>
    <row r="14" spans="2:21" s="102" customFormat="1" ht="18" customHeight="1">
      <c r="B14" s="1020" t="s">
        <v>344</v>
      </c>
      <c r="C14" s="1066"/>
      <c r="D14" s="925" t="s">
        <v>413</v>
      </c>
      <c r="E14" s="926"/>
      <c r="F14" s="926"/>
      <c r="G14" s="926"/>
      <c r="H14" s="926"/>
      <c r="I14" s="926"/>
      <c r="J14" s="926"/>
      <c r="K14" s="926"/>
      <c r="L14" s="926"/>
      <c r="M14" s="926"/>
      <c r="N14" s="926"/>
      <c r="O14" s="927"/>
      <c r="Q14" s="568" t="s">
        <v>139</v>
      </c>
    </row>
    <row r="15" spans="2:21" s="102" customFormat="1" ht="19.350000000000001" customHeight="1">
      <c r="B15" s="1067"/>
      <c r="C15" s="1068"/>
      <c r="D15" s="1071"/>
      <c r="E15" s="1072"/>
      <c r="F15" s="1072"/>
      <c r="G15" s="1072"/>
      <c r="H15" s="1072"/>
      <c r="I15" s="1072"/>
      <c r="J15" s="1072"/>
      <c r="K15" s="1072"/>
      <c r="L15" s="1072"/>
      <c r="M15" s="1072"/>
      <c r="N15" s="1072"/>
      <c r="O15" s="1073"/>
    </row>
    <row r="16" spans="2:21" s="102" customFormat="1" ht="19.350000000000001" customHeight="1">
      <c r="B16" s="1067"/>
      <c r="C16" s="1068"/>
      <c r="D16" s="1071"/>
      <c r="E16" s="1072"/>
      <c r="F16" s="1072"/>
      <c r="G16" s="1072"/>
      <c r="H16" s="1072"/>
      <c r="I16" s="1072"/>
      <c r="J16" s="1072"/>
      <c r="K16" s="1072"/>
      <c r="L16" s="1072"/>
      <c r="M16" s="1072"/>
      <c r="N16" s="1072"/>
      <c r="O16" s="1073"/>
    </row>
    <row r="17" spans="2:15" s="102" customFormat="1" ht="19.350000000000001" customHeight="1">
      <c r="B17" s="1067"/>
      <c r="C17" s="1068"/>
      <c r="D17" s="1071"/>
      <c r="E17" s="1072"/>
      <c r="F17" s="1072"/>
      <c r="G17" s="1072"/>
      <c r="H17" s="1072"/>
      <c r="I17" s="1072"/>
      <c r="J17" s="1072"/>
      <c r="K17" s="1072"/>
      <c r="L17" s="1072"/>
      <c r="M17" s="1072"/>
      <c r="N17" s="1072"/>
      <c r="O17" s="1073"/>
    </row>
    <row r="18" spans="2:15" s="102" customFormat="1" ht="19.350000000000001" customHeight="1">
      <c r="B18" s="1067"/>
      <c r="C18" s="1068"/>
      <c r="D18" s="1071"/>
      <c r="E18" s="1072"/>
      <c r="F18" s="1072"/>
      <c r="G18" s="1072"/>
      <c r="H18" s="1072"/>
      <c r="I18" s="1072"/>
      <c r="J18" s="1072"/>
      <c r="K18" s="1072"/>
      <c r="L18" s="1072"/>
      <c r="M18" s="1072"/>
      <c r="N18" s="1072"/>
      <c r="O18" s="1073"/>
    </row>
    <row r="19" spans="2:15" s="102" customFormat="1" ht="19.350000000000001" customHeight="1">
      <c r="B19" s="1067"/>
      <c r="C19" s="1068"/>
      <c r="D19" s="1071"/>
      <c r="E19" s="1072"/>
      <c r="F19" s="1072"/>
      <c r="G19" s="1072"/>
      <c r="H19" s="1072"/>
      <c r="I19" s="1072"/>
      <c r="J19" s="1072"/>
      <c r="K19" s="1072"/>
      <c r="L19" s="1072"/>
      <c r="M19" s="1072"/>
      <c r="N19" s="1072"/>
      <c r="O19" s="1073"/>
    </row>
    <row r="20" spans="2:15" s="102" customFormat="1" ht="19.350000000000001" customHeight="1">
      <c r="B20" s="1067"/>
      <c r="C20" s="1068"/>
      <c r="D20" s="1071"/>
      <c r="E20" s="1072"/>
      <c r="F20" s="1072"/>
      <c r="G20" s="1072"/>
      <c r="H20" s="1072"/>
      <c r="I20" s="1072"/>
      <c r="J20" s="1072"/>
      <c r="K20" s="1072"/>
      <c r="L20" s="1072"/>
      <c r="M20" s="1072"/>
      <c r="N20" s="1072"/>
      <c r="O20" s="1073"/>
    </row>
    <row r="21" spans="2:15" s="102" customFormat="1" ht="19.350000000000001" customHeight="1">
      <c r="B21" s="1067"/>
      <c r="C21" s="1068"/>
      <c r="D21" s="1071"/>
      <c r="E21" s="1072"/>
      <c r="F21" s="1072"/>
      <c r="G21" s="1072"/>
      <c r="H21" s="1072"/>
      <c r="I21" s="1072"/>
      <c r="J21" s="1072"/>
      <c r="K21" s="1072"/>
      <c r="L21" s="1072"/>
      <c r="M21" s="1072"/>
      <c r="N21" s="1072"/>
      <c r="O21" s="1073"/>
    </row>
    <row r="22" spans="2:15" s="102" customFormat="1" ht="19.350000000000001" customHeight="1">
      <c r="B22" s="1067"/>
      <c r="C22" s="1068"/>
      <c r="D22" s="1071"/>
      <c r="E22" s="1072"/>
      <c r="F22" s="1072"/>
      <c r="G22" s="1072"/>
      <c r="H22" s="1072"/>
      <c r="I22" s="1072"/>
      <c r="J22" s="1072"/>
      <c r="K22" s="1072"/>
      <c r="L22" s="1072"/>
      <c r="M22" s="1072"/>
      <c r="N22" s="1072"/>
      <c r="O22" s="1073"/>
    </row>
    <row r="23" spans="2:15" s="102" customFormat="1" ht="19.350000000000001" customHeight="1">
      <c r="B23" s="1067"/>
      <c r="C23" s="1068"/>
      <c r="D23" s="1071"/>
      <c r="E23" s="1072"/>
      <c r="F23" s="1072"/>
      <c r="G23" s="1072"/>
      <c r="H23" s="1072"/>
      <c r="I23" s="1072"/>
      <c r="J23" s="1072"/>
      <c r="K23" s="1072"/>
      <c r="L23" s="1072"/>
      <c r="M23" s="1072"/>
      <c r="N23" s="1072"/>
      <c r="O23" s="1073"/>
    </row>
    <row r="24" spans="2:15" s="102" customFormat="1" ht="19.350000000000001" customHeight="1">
      <c r="B24" s="1069"/>
      <c r="C24" s="1070"/>
      <c r="D24" s="1074"/>
      <c r="E24" s="1075"/>
      <c r="F24" s="1075"/>
      <c r="G24" s="1075"/>
      <c r="H24" s="1075"/>
      <c r="I24" s="1075"/>
      <c r="J24" s="1075"/>
      <c r="K24" s="1075"/>
      <c r="L24" s="1075"/>
      <c r="M24" s="1075"/>
      <c r="N24" s="1075"/>
      <c r="O24" s="1076"/>
    </row>
    <row r="25" spans="2:15" s="102" customFormat="1" ht="18" customHeight="1">
      <c r="B25" s="1020" t="s">
        <v>148</v>
      </c>
      <c r="C25" s="1021"/>
      <c r="D25" s="1059" t="s">
        <v>427</v>
      </c>
      <c r="E25" s="1026"/>
      <c r="F25" s="1026"/>
      <c r="G25" s="1026"/>
      <c r="H25" s="1026"/>
      <c r="I25" s="1026"/>
      <c r="J25" s="1026"/>
      <c r="K25" s="1026"/>
      <c r="L25" s="1026"/>
      <c r="M25" s="1026"/>
      <c r="N25" s="1026"/>
      <c r="O25" s="1027"/>
    </row>
    <row r="26" spans="2:15" s="102" customFormat="1" ht="18" customHeight="1">
      <c r="B26" s="1022"/>
      <c r="C26" s="1023"/>
      <c r="D26" s="1028"/>
      <c r="E26" s="1077"/>
      <c r="F26" s="1077"/>
      <c r="G26" s="1077"/>
      <c r="H26" s="1077"/>
      <c r="I26" s="1077"/>
      <c r="J26" s="1077"/>
      <c r="K26" s="1077"/>
      <c r="L26" s="1077"/>
      <c r="M26" s="1077"/>
      <c r="N26" s="1077"/>
      <c r="O26" s="1078"/>
    </row>
    <row r="27" spans="2:15" s="102" customFormat="1" ht="18" customHeight="1">
      <c r="B27" s="1022"/>
      <c r="C27" s="1023"/>
      <c r="D27" s="1071"/>
      <c r="E27" s="1072"/>
      <c r="F27" s="1072"/>
      <c r="G27" s="1072"/>
      <c r="H27" s="1072"/>
      <c r="I27" s="1072"/>
      <c r="J27" s="1072"/>
      <c r="K27" s="1072"/>
      <c r="L27" s="1072"/>
      <c r="M27" s="1072"/>
      <c r="N27" s="1072"/>
      <c r="O27" s="1073"/>
    </row>
    <row r="28" spans="2:15" s="102" customFormat="1" ht="18" customHeight="1">
      <c r="B28" s="1022"/>
      <c r="C28" s="1023"/>
      <c r="D28" s="1071"/>
      <c r="E28" s="1072"/>
      <c r="F28" s="1072"/>
      <c r="G28" s="1072"/>
      <c r="H28" s="1072"/>
      <c r="I28" s="1072"/>
      <c r="J28" s="1072"/>
      <c r="K28" s="1072"/>
      <c r="L28" s="1072"/>
      <c r="M28" s="1072"/>
      <c r="N28" s="1072"/>
      <c r="O28" s="1073"/>
    </row>
    <row r="29" spans="2:15" s="102" customFormat="1" ht="18" customHeight="1">
      <c r="B29" s="1022"/>
      <c r="C29" s="1023"/>
      <c r="D29" s="1071"/>
      <c r="E29" s="1072"/>
      <c r="F29" s="1072"/>
      <c r="G29" s="1072"/>
      <c r="H29" s="1072"/>
      <c r="I29" s="1072"/>
      <c r="J29" s="1072"/>
      <c r="K29" s="1072"/>
      <c r="L29" s="1072"/>
      <c r="M29" s="1072"/>
      <c r="N29" s="1072"/>
      <c r="O29" s="1073"/>
    </row>
    <row r="30" spans="2:15" s="102" customFormat="1" ht="18" customHeight="1">
      <c r="B30" s="1022"/>
      <c r="C30" s="1023"/>
      <c r="D30" s="1071"/>
      <c r="E30" s="1072"/>
      <c r="F30" s="1072"/>
      <c r="G30" s="1072"/>
      <c r="H30" s="1072"/>
      <c r="I30" s="1072"/>
      <c r="J30" s="1072"/>
      <c r="K30" s="1072"/>
      <c r="L30" s="1072"/>
      <c r="M30" s="1072"/>
      <c r="N30" s="1072"/>
      <c r="O30" s="1073"/>
    </row>
    <row r="31" spans="2:15" s="102" customFormat="1" ht="18" customHeight="1">
      <c r="B31" s="1022"/>
      <c r="C31" s="1023"/>
      <c r="D31" s="1079"/>
      <c r="E31" s="1080"/>
      <c r="F31" s="1080"/>
      <c r="G31" s="1080"/>
      <c r="H31" s="1080"/>
      <c r="I31" s="1080"/>
      <c r="J31" s="1080"/>
      <c r="K31" s="1080"/>
      <c r="L31" s="1080"/>
      <c r="M31" s="1080"/>
      <c r="N31" s="1080"/>
      <c r="O31" s="1081"/>
    </row>
    <row r="32" spans="2:15" s="102" customFormat="1" ht="18" customHeight="1">
      <c r="B32" s="1022"/>
      <c r="C32" s="1023"/>
      <c r="D32" s="1082" t="s">
        <v>428</v>
      </c>
      <c r="E32" s="1083"/>
      <c r="F32" s="1083"/>
      <c r="G32" s="1083"/>
      <c r="H32" s="1083"/>
      <c r="I32" s="1083"/>
      <c r="J32" s="1083"/>
      <c r="K32" s="1083"/>
      <c r="L32" s="1083"/>
      <c r="M32" s="1083"/>
      <c r="N32" s="1083"/>
      <c r="O32" s="1084"/>
    </row>
    <row r="33" spans="2:15" s="102" customFormat="1" ht="18" customHeight="1">
      <c r="B33" s="1022"/>
      <c r="C33" s="1023"/>
      <c r="D33" s="1028"/>
      <c r="E33" s="1085"/>
      <c r="F33" s="1085"/>
      <c r="G33" s="1085"/>
      <c r="H33" s="1085"/>
      <c r="I33" s="1085"/>
      <c r="J33" s="1085"/>
      <c r="K33" s="1085"/>
      <c r="L33" s="1085"/>
      <c r="M33" s="1085"/>
      <c r="N33" s="1085"/>
      <c r="O33" s="1086"/>
    </row>
    <row r="34" spans="2:15" s="102" customFormat="1" ht="18" customHeight="1">
      <c r="B34" s="1022"/>
      <c r="C34" s="1023"/>
      <c r="D34" s="1087"/>
      <c r="E34" s="1088"/>
      <c r="F34" s="1088"/>
      <c r="G34" s="1088"/>
      <c r="H34" s="1088"/>
      <c r="I34" s="1088"/>
      <c r="J34" s="1088"/>
      <c r="K34" s="1088"/>
      <c r="L34" s="1088"/>
      <c r="M34" s="1088"/>
      <c r="N34" s="1088"/>
      <c r="O34" s="1089"/>
    </row>
    <row r="35" spans="2:15" s="102" customFormat="1" ht="18" customHeight="1">
      <c r="B35" s="1022"/>
      <c r="C35" s="1023"/>
      <c r="D35" s="1087"/>
      <c r="E35" s="1088"/>
      <c r="F35" s="1088"/>
      <c r="G35" s="1088"/>
      <c r="H35" s="1088"/>
      <c r="I35" s="1088"/>
      <c r="J35" s="1088"/>
      <c r="K35" s="1088"/>
      <c r="L35" s="1088"/>
      <c r="M35" s="1088"/>
      <c r="N35" s="1088"/>
      <c r="O35" s="1089"/>
    </row>
    <row r="36" spans="2:15" s="102" customFormat="1" ht="18" customHeight="1">
      <c r="B36" s="1022"/>
      <c r="C36" s="1023"/>
      <c r="D36" s="1087"/>
      <c r="E36" s="1088"/>
      <c r="F36" s="1088"/>
      <c r="G36" s="1088"/>
      <c r="H36" s="1088"/>
      <c r="I36" s="1088"/>
      <c r="J36" s="1088"/>
      <c r="K36" s="1088"/>
      <c r="L36" s="1088"/>
      <c r="M36" s="1088"/>
      <c r="N36" s="1088"/>
      <c r="O36" s="1089"/>
    </row>
    <row r="37" spans="2:15" s="102" customFormat="1" ht="18" customHeight="1">
      <c r="B37" s="1022"/>
      <c r="C37" s="1023"/>
      <c r="D37" s="1087"/>
      <c r="E37" s="1088"/>
      <c r="F37" s="1088"/>
      <c r="G37" s="1088"/>
      <c r="H37" s="1088"/>
      <c r="I37" s="1088"/>
      <c r="J37" s="1088"/>
      <c r="K37" s="1088"/>
      <c r="L37" s="1088"/>
      <c r="M37" s="1088"/>
      <c r="N37" s="1088"/>
      <c r="O37" s="1089"/>
    </row>
    <row r="38" spans="2:15" s="102" customFormat="1" ht="18" customHeight="1">
      <c r="B38" s="1022"/>
      <c r="C38" s="1023"/>
      <c r="D38" s="1087"/>
      <c r="E38" s="1088"/>
      <c r="F38" s="1088"/>
      <c r="G38" s="1088"/>
      <c r="H38" s="1088"/>
      <c r="I38" s="1088"/>
      <c r="J38" s="1088"/>
      <c r="K38" s="1088"/>
      <c r="L38" s="1088"/>
      <c r="M38" s="1088"/>
      <c r="N38" s="1088"/>
      <c r="O38" s="1089"/>
    </row>
    <row r="39" spans="2:15" s="102" customFormat="1" ht="18" customHeight="1">
      <c r="B39" s="1024"/>
      <c r="C39" s="1025"/>
      <c r="D39" s="1090"/>
      <c r="E39" s="1091"/>
      <c r="F39" s="1091"/>
      <c r="G39" s="1091"/>
      <c r="H39" s="1091"/>
      <c r="I39" s="1091"/>
      <c r="J39" s="1091"/>
      <c r="K39" s="1091"/>
      <c r="L39" s="1091"/>
      <c r="M39" s="1091"/>
      <c r="N39" s="1091"/>
      <c r="O39" s="1092"/>
    </row>
    <row r="40" spans="2:15" s="102" customFormat="1" ht="18" customHeight="1">
      <c r="B40" s="1020" t="s">
        <v>140</v>
      </c>
      <c r="C40" s="1021"/>
      <c r="D40" s="1026" t="s">
        <v>347</v>
      </c>
      <c r="E40" s="1026"/>
      <c r="F40" s="1026"/>
      <c r="G40" s="1026"/>
      <c r="H40" s="1026"/>
      <c r="I40" s="1026"/>
      <c r="J40" s="1026"/>
      <c r="K40" s="1026"/>
      <c r="L40" s="1026"/>
      <c r="M40" s="1026"/>
      <c r="N40" s="1026"/>
      <c r="O40" s="1027"/>
    </row>
    <row r="41" spans="2:15" s="102" customFormat="1" ht="18" customHeight="1">
      <c r="B41" s="1022"/>
      <c r="C41" s="1023"/>
      <c r="D41" s="1028"/>
      <c r="E41" s="1029"/>
      <c r="F41" s="1029"/>
      <c r="G41" s="1029"/>
      <c r="H41" s="1029"/>
      <c r="I41" s="1029"/>
      <c r="J41" s="1029"/>
      <c r="K41" s="1029"/>
      <c r="L41" s="1029"/>
      <c r="M41" s="1029"/>
      <c r="N41" s="1029"/>
      <c r="O41" s="1030"/>
    </row>
    <row r="42" spans="2:15" s="102" customFormat="1" ht="18" customHeight="1">
      <c r="B42" s="1022"/>
      <c r="C42" s="1023"/>
      <c r="D42" s="1031"/>
      <c r="E42" s="1032"/>
      <c r="F42" s="1032"/>
      <c r="G42" s="1032"/>
      <c r="H42" s="1032"/>
      <c r="I42" s="1032"/>
      <c r="J42" s="1032"/>
      <c r="K42" s="1032"/>
      <c r="L42" s="1032"/>
      <c r="M42" s="1032"/>
      <c r="N42" s="1032"/>
      <c r="O42" s="1033"/>
    </row>
    <row r="43" spans="2:15" s="102" customFormat="1" ht="18" customHeight="1">
      <c r="B43" s="1022"/>
      <c r="C43" s="1023"/>
      <c r="D43" s="1034"/>
      <c r="E43" s="1035"/>
      <c r="F43" s="1035"/>
      <c r="G43" s="1035"/>
      <c r="H43" s="1035"/>
      <c r="I43" s="1035"/>
      <c r="J43" s="1035"/>
      <c r="K43" s="1035"/>
      <c r="L43" s="1035"/>
      <c r="M43" s="1035"/>
      <c r="N43" s="1035"/>
      <c r="O43" s="1036"/>
    </row>
    <row r="44" spans="2:15" s="102" customFormat="1" ht="17.100000000000001" customHeight="1">
      <c r="B44" s="1022"/>
      <c r="C44" s="1023"/>
      <c r="D44" s="1026" t="s">
        <v>345</v>
      </c>
      <c r="E44" s="1026"/>
      <c r="F44" s="1026"/>
      <c r="G44" s="1026"/>
      <c r="H44" s="1026"/>
      <c r="I44" s="1026"/>
      <c r="J44" s="1026"/>
      <c r="K44" s="1026"/>
      <c r="L44" s="1026"/>
      <c r="M44" s="1026"/>
      <c r="N44" s="1026"/>
      <c r="O44" s="1027"/>
    </row>
    <row r="45" spans="2:15" s="102" customFormat="1" ht="17.100000000000001" customHeight="1">
      <c r="B45" s="1022"/>
      <c r="C45" s="1023"/>
      <c r="D45" s="1037"/>
      <c r="E45" s="1038"/>
      <c r="F45" s="1038"/>
      <c r="G45" s="1038"/>
      <c r="H45" s="1038"/>
      <c r="I45" s="1038"/>
      <c r="J45" s="1038"/>
      <c r="K45" s="1038"/>
      <c r="L45" s="1038"/>
      <c r="M45" s="1038"/>
      <c r="N45" s="1038"/>
      <c r="O45" s="1039"/>
    </row>
    <row r="46" spans="2:15" s="102" customFormat="1" ht="17.100000000000001" customHeight="1">
      <c r="B46" s="1022"/>
      <c r="C46" s="1023"/>
      <c r="D46" s="1040"/>
      <c r="E46" s="1041"/>
      <c r="F46" s="1041"/>
      <c r="G46" s="1041"/>
      <c r="H46" s="1041"/>
      <c r="I46" s="1041"/>
      <c r="J46" s="1041"/>
      <c r="K46" s="1041"/>
      <c r="L46" s="1041"/>
      <c r="M46" s="1041"/>
      <c r="N46" s="1041"/>
      <c r="O46" s="1042"/>
    </row>
    <row r="47" spans="2:15" s="102" customFormat="1" ht="17.100000000000001" customHeight="1">
      <c r="B47" s="1022"/>
      <c r="C47" s="1023"/>
      <c r="D47" s="1043"/>
      <c r="E47" s="1044"/>
      <c r="F47" s="1044"/>
      <c r="G47" s="1044"/>
      <c r="H47" s="1044"/>
      <c r="I47" s="1044"/>
      <c r="J47" s="1044"/>
      <c r="K47" s="1044"/>
      <c r="L47" s="1044"/>
      <c r="M47" s="1044"/>
      <c r="N47" s="1044"/>
      <c r="O47" s="1045"/>
    </row>
    <row r="48" spans="2:15" s="102" customFormat="1" ht="17.100000000000001" customHeight="1">
      <c r="B48" s="1022"/>
      <c r="C48" s="1023"/>
      <c r="D48" s="1026" t="s">
        <v>492</v>
      </c>
      <c r="E48" s="1026"/>
      <c r="F48" s="1026"/>
      <c r="G48" s="1026"/>
      <c r="H48" s="1026"/>
      <c r="I48" s="1026"/>
      <c r="J48" s="1026"/>
      <c r="K48" s="1026"/>
      <c r="L48" s="1026"/>
      <c r="M48" s="1026"/>
      <c r="N48" s="1026"/>
      <c r="O48" s="1027"/>
    </row>
    <row r="49" spans="1:21" s="102" customFormat="1" ht="17.100000000000001" customHeight="1">
      <c r="B49" s="1022"/>
      <c r="C49" s="1023"/>
      <c r="D49" s="1046"/>
      <c r="E49" s="1047"/>
      <c r="F49" s="1047"/>
      <c r="G49" s="1047"/>
      <c r="H49" s="1047"/>
      <c r="I49" s="1047"/>
      <c r="J49" s="1047"/>
      <c r="K49" s="1047"/>
      <c r="L49" s="1047"/>
      <c r="M49" s="1047"/>
      <c r="N49" s="1047"/>
      <c r="O49" s="1048"/>
    </row>
    <row r="50" spans="1:21" s="102" customFormat="1" ht="17.100000000000001" customHeight="1">
      <c r="B50" s="1022"/>
      <c r="C50" s="1023"/>
      <c r="D50" s="1049"/>
      <c r="E50" s="797"/>
      <c r="F50" s="797"/>
      <c r="G50" s="797"/>
      <c r="H50" s="797"/>
      <c r="I50" s="797"/>
      <c r="J50" s="797"/>
      <c r="K50" s="797"/>
      <c r="L50" s="797"/>
      <c r="M50" s="797"/>
      <c r="N50" s="797"/>
      <c r="O50" s="1050"/>
    </row>
    <row r="51" spans="1:21" s="102" customFormat="1" ht="17.100000000000001" customHeight="1">
      <c r="B51" s="1022"/>
      <c r="C51" s="1023"/>
      <c r="D51" s="1051"/>
      <c r="E51" s="1052"/>
      <c r="F51" s="1052"/>
      <c r="G51" s="1052"/>
      <c r="H51" s="1052"/>
      <c r="I51" s="1052"/>
      <c r="J51" s="1052"/>
      <c r="K51" s="1052"/>
      <c r="L51" s="1052"/>
      <c r="M51" s="1052"/>
      <c r="N51" s="1052"/>
      <c r="O51" s="1053"/>
    </row>
    <row r="52" spans="1:21" s="102" customFormat="1" ht="17.100000000000001" customHeight="1">
      <c r="B52" s="1022"/>
      <c r="C52" s="1023"/>
      <c r="D52" s="1026" t="s">
        <v>141</v>
      </c>
      <c r="E52" s="1026"/>
      <c r="F52" s="1026"/>
      <c r="G52" s="1026"/>
      <c r="H52" s="1026"/>
      <c r="I52" s="1026"/>
      <c r="J52" s="1026"/>
      <c r="K52" s="1026"/>
      <c r="L52" s="1026"/>
      <c r="M52" s="1026"/>
      <c r="N52" s="1026"/>
      <c r="O52" s="1027"/>
    </row>
    <row r="53" spans="1:21" s="102" customFormat="1" ht="17.100000000000001" customHeight="1">
      <c r="B53" s="1022"/>
      <c r="C53" s="1023"/>
      <c r="D53" s="1028"/>
      <c r="E53" s="1054"/>
      <c r="F53" s="1054"/>
      <c r="G53" s="1054"/>
      <c r="H53" s="1054"/>
      <c r="I53" s="1054"/>
      <c r="J53" s="1054"/>
      <c r="K53" s="1054"/>
      <c r="L53" s="1054"/>
      <c r="M53" s="1054"/>
      <c r="N53" s="1054"/>
      <c r="O53" s="1055"/>
    </row>
    <row r="54" spans="1:21" ht="18" customHeight="1">
      <c r="B54" s="1022"/>
      <c r="C54" s="1023"/>
      <c r="D54" s="1056"/>
      <c r="E54" s="1057"/>
      <c r="F54" s="1057"/>
      <c r="G54" s="1057"/>
      <c r="H54" s="1057"/>
      <c r="I54" s="1057"/>
      <c r="J54" s="1057"/>
      <c r="K54" s="1057"/>
      <c r="L54" s="1057"/>
      <c r="M54" s="1057"/>
      <c r="N54" s="1057"/>
      <c r="O54" s="1058"/>
      <c r="R54" s="329"/>
      <c r="S54" s="329"/>
      <c r="T54" s="329"/>
      <c r="U54" s="329"/>
    </row>
    <row r="55" spans="1:21" ht="18" customHeight="1">
      <c r="B55" s="1022"/>
      <c r="C55" s="1023"/>
      <c r="D55" s="1059" t="s">
        <v>346</v>
      </c>
      <c r="E55" s="1026"/>
      <c r="F55" s="1026"/>
      <c r="G55" s="1026"/>
      <c r="H55" s="1026"/>
      <c r="I55" s="1026"/>
      <c r="J55" s="1026"/>
      <c r="K55" s="1026"/>
      <c r="L55" s="1026"/>
      <c r="M55" s="1026"/>
      <c r="N55" s="1026"/>
      <c r="O55" s="1027"/>
      <c r="R55" s="329"/>
      <c r="S55" s="329"/>
      <c r="T55" s="329"/>
      <c r="U55" s="329"/>
    </row>
    <row r="56" spans="1:21" ht="18" customHeight="1">
      <c r="B56" s="1022"/>
      <c r="C56" s="1023"/>
      <c r="D56" s="1060"/>
      <c r="E56" s="1061"/>
      <c r="F56" s="1061"/>
      <c r="G56" s="1061"/>
      <c r="H56" s="1061"/>
      <c r="I56" s="1061"/>
      <c r="J56" s="1061"/>
      <c r="K56" s="1061"/>
      <c r="L56" s="1061"/>
      <c r="M56" s="1061"/>
      <c r="N56" s="1061"/>
      <c r="O56" s="1062"/>
      <c r="R56" s="329"/>
      <c r="S56" s="329"/>
      <c r="T56" s="329"/>
      <c r="U56" s="329"/>
    </row>
    <row r="57" spans="1:21" s="346" customFormat="1" ht="18" customHeight="1">
      <c r="B57" s="1024"/>
      <c r="C57" s="1025"/>
      <c r="D57" s="1063"/>
      <c r="E57" s="1064"/>
      <c r="F57" s="1064"/>
      <c r="G57" s="1064"/>
      <c r="H57" s="1064"/>
      <c r="I57" s="1064"/>
      <c r="J57" s="1064"/>
      <c r="K57" s="1064"/>
      <c r="L57" s="1064"/>
      <c r="M57" s="1064"/>
      <c r="N57" s="1064"/>
      <c r="O57" s="1065"/>
    </row>
    <row r="58" spans="1:21" s="131" customFormat="1" ht="4.5" customHeight="1">
      <c r="B58" s="347"/>
      <c r="C58" s="347"/>
      <c r="D58" s="348"/>
      <c r="E58" s="348"/>
      <c r="F58" s="348"/>
      <c r="G58" s="348"/>
      <c r="H58" s="348"/>
      <c r="I58" s="348"/>
      <c r="J58" s="348"/>
      <c r="K58" s="348"/>
      <c r="L58" s="348"/>
      <c r="M58" s="348"/>
      <c r="N58" s="348"/>
      <c r="O58" s="348"/>
    </row>
    <row r="59" spans="1:21" s="131" customFormat="1" ht="18.75" customHeight="1">
      <c r="B59" s="527" t="s">
        <v>426</v>
      </c>
      <c r="C59" s="347"/>
      <c r="D59" s="348"/>
      <c r="E59" s="348"/>
      <c r="F59" s="348"/>
      <c r="G59" s="348"/>
      <c r="H59" s="348"/>
      <c r="I59" s="348"/>
      <c r="J59" s="348"/>
      <c r="K59" s="348"/>
      <c r="L59" s="348"/>
      <c r="M59" s="348"/>
      <c r="N59" s="348"/>
      <c r="O59" s="348"/>
    </row>
    <row r="60" spans="1:21" s="131" customFormat="1" ht="14.25" customHeight="1" thickBot="1">
      <c r="B60" s="527" t="s">
        <v>424</v>
      </c>
      <c r="C60" s="347"/>
      <c r="D60" s="348"/>
      <c r="E60" s="348"/>
      <c r="F60" s="348"/>
      <c r="G60" s="348"/>
      <c r="H60" s="348"/>
      <c r="I60" s="348"/>
      <c r="J60" s="348"/>
      <c r="K60" s="348"/>
      <c r="L60" s="348"/>
      <c r="M60" s="348"/>
      <c r="N60" s="348"/>
      <c r="O60" s="348"/>
    </row>
    <row r="61" spans="1:21" s="131" customFormat="1" ht="18" customHeight="1" thickBot="1">
      <c r="B61" s="998" t="s">
        <v>43</v>
      </c>
      <c r="C61" s="979"/>
      <c r="D61" s="980"/>
      <c r="E61" s="349" t="s">
        <v>571</v>
      </c>
      <c r="F61" s="350"/>
      <c r="G61" s="350"/>
      <c r="H61" s="350"/>
      <c r="I61" s="350"/>
      <c r="J61" s="350"/>
      <c r="K61" s="350"/>
      <c r="L61" s="232"/>
      <c r="M61" s="232"/>
      <c r="N61" s="232"/>
      <c r="O61" s="232"/>
    </row>
    <row r="62" spans="1:21" s="131" customFormat="1" ht="12">
      <c r="A62" s="351"/>
      <c r="B62" s="352" t="s">
        <v>59</v>
      </c>
      <c r="C62" s="352"/>
      <c r="D62" s="353"/>
      <c r="E62" s="354"/>
      <c r="F62" s="354"/>
      <c r="G62" s="355" t="s">
        <v>60</v>
      </c>
      <c r="H62" s="353"/>
      <c r="I62" s="352" t="s">
        <v>61</v>
      </c>
      <c r="J62" s="352"/>
      <c r="K62" s="351"/>
      <c r="L62" s="356"/>
      <c r="M62" s="357"/>
      <c r="N62" s="351"/>
      <c r="O62" s="355" t="s">
        <v>60</v>
      </c>
    </row>
    <row r="63" spans="1:21" s="131" customFormat="1" ht="12">
      <c r="A63" s="358"/>
      <c r="B63" s="359" t="s">
        <v>62</v>
      </c>
      <c r="C63" s="360"/>
      <c r="D63" s="360"/>
      <c r="E63" s="361"/>
      <c r="F63" s="361" t="s">
        <v>63</v>
      </c>
      <c r="G63" s="362" t="s">
        <v>64</v>
      </c>
      <c r="H63" s="363"/>
      <c r="I63" s="359" t="s">
        <v>62</v>
      </c>
      <c r="J63" s="360"/>
      <c r="K63" s="360"/>
      <c r="L63" s="360"/>
      <c r="M63" s="361"/>
      <c r="N63" s="361" t="s">
        <v>63</v>
      </c>
      <c r="O63" s="362" t="s">
        <v>64</v>
      </c>
    </row>
    <row r="64" spans="1:21" s="131" customFormat="1" ht="18" customHeight="1">
      <c r="A64" s="351"/>
      <c r="B64" s="83" t="s">
        <v>556</v>
      </c>
      <c r="C64" s="84"/>
      <c r="D64" s="84"/>
      <c r="E64" s="85"/>
      <c r="F64" s="86"/>
      <c r="G64" s="87"/>
      <c r="H64" s="88"/>
      <c r="I64" s="83" t="s">
        <v>560</v>
      </c>
      <c r="J64" s="84"/>
      <c r="K64" s="84"/>
      <c r="L64" s="84"/>
      <c r="M64" s="85"/>
      <c r="N64" s="89"/>
      <c r="O64" s="90"/>
    </row>
    <row r="65" spans="1:15" s="131" customFormat="1" ht="14.25" customHeight="1">
      <c r="A65" s="351"/>
      <c r="B65" s="91"/>
      <c r="C65" s="92"/>
      <c r="D65" s="93"/>
      <c r="E65" s="94"/>
      <c r="F65" s="95"/>
      <c r="G65" s="96"/>
      <c r="H65" s="88"/>
      <c r="I65" s="97"/>
      <c r="J65" s="98"/>
      <c r="K65" s="93"/>
      <c r="L65" s="93"/>
      <c r="M65" s="94"/>
      <c r="N65" s="95"/>
      <c r="O65" s="99"/>
    </row>
    <row r="66" spans="1:15" s="131" customFormat="1" ht="14.25" customHeight="1">
      <c r="A66" s="351"/>
      <c r="B66" s="100"/>
      <c r="C66" s="101"/>
      <c r="D66" s="102"/>
      <c r="E66" s="103"/>
      <c r="F66" s="95"/>
      <c r="G66" s="104">
        <f>ROUNDDOWN(SUM(F65:F70)/1000,0)</f>
        <v>0</v>
      </c>
      <c r="H66" s="105"/>
      <c r="I66" s="97"/>
      <c r="J66" s="598"/>
      <c r="K66" s="598"/>
      <c r="L66" s="598"/>
      <c r="M66" s="103"/>
      <c r="N66" s="95"/>
      <c r="O66" s="106">
        <f>ROUNDDOWN(SUM(N65:N73)/1000,0)</f>
        <v>0</v>
      </c>
    </row>
    <row r="67" spans="1:15" s="131" customFormat="1" ht="14.1" customHeight="1">
      <c r="A67" s="351"/>
      <c r="B67" s="100"/>
      <c r="C67" s="101"/>
      <c r="D67" s="102"/>
      <c r="E67" s="103"/>
      <c r="F67" s="95"/>
      <c r="G67" s="104"/>
      <c r="H67" s="105"/>
      <c r="I67" s="97"/>
      <c r="J67" s="598"/>
      <c r="K67" s="598"/>
      <c r="L67" s="598"/>
      <c r="M67" s="103"/>
      <c r="N67" s="95"/>
      <c r="O67" s="99"/>
    </row>
    <row r="68" spans="1:15" s="131" customFormat="1" ht="14.25" customHeight="1">
      <c r="A68" s="351"/>
      <c r="B68" s="100"/>
      <c r="C68" s="101"/>
      <c r="D68" s="102"/>
      <c r="E68" s="103"/>
      <c r="F68" s="95"/>
      <c r="G68" s="104"/>
      <c r="H68" s="105"/>
      <c r="I68" s="97"/>
      <c r="J68" s="598"/>
      <c r="K68" s="598"/>
      <c r="L68" s="598"/>
      <c r="M68" s="103"/>
      <c r="N68" s="95"/>
      <c r="O68" s="99"/>
    </row>
    <row r="69" spans="1:15" s="131" customFormat="1" ht="14.25" customHeight="1">
      <c r="A69" s="351"/>
      <c r="B69" s="100"/>
      <c r="C69" s="101"/>
      <c r="D69" s="102"/>
      <c r="E69" s="103"/>
      <c r="F69" s="95"/>
      <c r="G69" s="107"/>
      <c r="H69" s="108"/>
      <c r="I69" s="97"/>
      <c r="J69" s="598"/>
      <c r="K69" s="598"/>
      <c r="L69" s="598"/>
      <c r="M69" s="103"/>
      <c r="N69" s="95"/>
      <c r="O69" s="99"/>
    </row>
    <row r="70" spans="1:15" s="131" customFormat="1" ht="14.25" customHeight="1">
      <c r="A70" s="351"/>
      <c r="B70" s="100"/>
      <c r="C70" s="101"/>
      <c r="D70" s="102"/>
      <c r="E70" s="103"/>
      <c r="F70" s="95"/>
      <c r="G70" s="107"/>
      <c r="H70" s="108"/>
      <c r="I70" s="97"/>
      <c r="J70" s="598"/>
      <c r="K70" s="598"/>
      <c r="L70" s="598"/>
      <c r="M70" s="103"/>
      <c r="N70" s="95"/>
      <c r="O70" s="99"/>
    </row>
    <row r="71" spans="1:15" s="131" customFormat="1" ht="14.25" customHeight="1">
      <c r="A71" s="351"/>
      <c r="B71" s="83" t="s">
        <v>66</v>
      </c>
      <c r="C71" s="84"/>
      <c r="D71" s="84"/>
      <c r="E71" s="85"/>
      <c r="F71" s="86"/>
      <c r="G71" s="87"/>
      <c r="H71" s="111"/>
      <c r="I71" s="97"/>
      <c r="J71" s="598"/>
      <c r="K71" s="598"/>
      <c r="L71" s="598"/>
      <c r="M71" s="103"/>
      <c r="N71" s="95"/>
      <c r="O71" s="99"/>
    </row>
    <row r="72" spans="1:15" s="131" customFormat="1" ht="14.25" customHeight="1">
      <c r="A72" s="351"/>
      <c r="B72" s="100"/>
      <c r="C72" s="101"/>
      <c r="D72" s="102"/>
      <c r="E72" s="103"/>
      <c r="F72" s="95"/>
      <c r="G72" s="96"/>
      <c r="H72" s="111"/>
      <c r="I72" s="97"/>
      <c r="J72" s="598"/>
      <c r="K72" s="598"/>
      <c r="L72" s="598"/>
      <c r="M72" s="103"/>
      <c r="N72" s="95"/>
      <c r="O72" s="99"/>
    </row>
    <row r="73" spans="1:15" s="131" customFormat="1" ht="14.25" customHeight="1">
      <c r="A73" s="351"/>
      <c r="B73" s="100"/>
      <c r="C73" s="101"/>
      <c r="D73" s="102"/>
      <c r="E73" s="103"/>
      <c r="F73" s="95"/>
      <c r="G73" s="104">
        <f>ROUNDDOWN(SUM(F72:F76)/1000,0)</f>
        <v>0</v>
      </c>
      <c r="H73" s="105"/>
      <c r="I73" s="113"/>
      <c r="J73" s="599"/>
      <c r="K73" s="599"/>
      <c r="L73" s="599"/>
      <c r="M73" s="103"/>
      <c r="N73" s="95"/>
      <c r="O73" s="112"/>
    </row>
    <row r="74" spans="1:15" s="131" customFormat="1" ht="14.25" customHeight="1">
      <c r="A74" s="351"/>
      <c r="B74" s="100"/>
      <c r="C74" s="101"/>
      <c r="D74" s="102"/>
      <c r="E74" s="103"/>
      <c r="F74" s="95"/>
      <c r="G74" s="104"/>
      <c r="H74" s="105"/>
      <c r="I74" s="83" t="s">
        <v>561</v>
      </c>
      <c r="J74" s="84"/>
      <c r="K74" s="84"/>
      <c r="L74" s="84"/>
      <c r="M74" s="85"/>
      <c r="N74" s="86"/>
      <c r="O74" s="119"/>
    </row>
    <row r="75" spans="1:15" s="131" customFormat="1" ht="14.25" customHeight="1">
      <c r="A75" s="351"/>
      <c r="B75" s="100"/>
      <c r="C75" s="101"/>
      <c r="D75" s="102"/>
      <c r="E75" s="103"/>
      <c r="F75" s="95"/>
      <c r="G75" s="104"/>
      <c r="H75" s="111"/>
      <c r="I75" s="97"/>
      <c r="J75" s="598"/>
      <c r="K75" s="598"/>
      <c r="L75" s="598"/>
      <c r="M75" s="103"/>
      <c r="N75" s="95"/>
      <c r="O75" s="99"/>
    </row>
    <row r="76" spans="1:15" s="131" customFormat="1" ht="14.25" customHeight="1">
      <c r="A76" s="351"/>
      <c r="B76" s="100"/>
      <c r="C76" s="101"/>
      <c r="D76" s="102"/>
      <c r="E76" s="103"/>
      <c r="F76" s="95"/>
      <c r="G76" s="104"/>
      <c r="H76" s="105"/>
      <c r="I76" s="97"/>
      <c r="J76" s="598"/>
      <c r="K76" s="598"/>
      <c r="L76" s="598"/>
      <c r="M76" s="103"/>
      <c r="N76" s="95"/>
      <c r="O76" s="106">
        <f>ROUNDDOWN(SUM(N75:N82)/1000,0)</f>
        <v>0</v>
      </c>
    </row>
    <row r="77" spans="1:15" s="131" customFormat="1" ht="14.25" customHeight="1">
      <c r="A77" s="351"/>
      <c r="B77" s="83" t="s">
        <v>557</v>
      </c>
      <c r="C77" s="84"/>
      <c r="D77" s="84"/>
      <c r="E77" s="85"/>
      <c r="F77" s="86"/>
      <c r="G77" s="87"/>
      <c r="H77" s="105"/>
      <c r="I77" s="97"/>
      <c r="J77" s="598"/>
      <c r="K77" s="598"/>
      <c r="L77" s="598"/>
      <c r="M77" s="103"/>
      <c r="N77" s="95"/>
      <c r="O77" s="99"/>
    </row>
    <row r="78" spans="1:15" s="131" customFormat="1" ht="14.25" customHeight="1">
      <c r="A78" s="351"/>
      <c r="B78" s="100"/>
      <c r="C78" s="101"/>
      <c r="D78" s="102"/>
      <c r="E78" s="103"/>
      <c r="F78" s="95"/>
      <c r="G78" s="96"/>
      <c r="H78" s="111"/>
      <c r="I78" s="97"/>
      <c r="J78" s="598"/>
      <c r="K78" s="598"/>
      <c r="L78" s="598"/>
      <c r="M78" s="103"/>
      <c r="N78" s="95"/>
      <c r="O78" s="99"/>
    </row>
    <row r="79" spans="1:15" s="131" customFormat="1" ht="14.25" customHeight="1">
      <c r="A79" s="351"/>
      <c r="B79" s="100"/>
      <c r="C79" s="101"/>
      <c r="D79" s="102"/>
      <c r="E79" s="103"/>
      <c r="F79" s="95"/>
      <c r="G79" s="104">
        <f>ROUNDDOWN(SUM(F78:F80)/1000,0)</f>
        <v>0</v>
      </c>
      <c r="H79" s="111"/>
      <c r="I79" s="97"/>
      <c r="J79" s="598"/>
      <c r="K79" s="598"/>
      <c r="L79" s="598"/>
      <c r="M79" s="103"/>
      <c r="N79" s="95"/>
      <c r="O79" s="99"/>
    </row>
    <row r="80" spans="1:15" s="131" customFormat="1" ht="14.25" customHeight="1">
      <c r="A80" s="351"/>
      <c r="B80" s="100"/>
      <c r="C80" s="101"/>
      <c r="D80" s="102"/>
      <c r="E80" s="103"/>
      <c r="F80" s="95"/>
      <c r="G80" s="104"/>
      <c r="H80" s="105"/>
      <c r="I80" s="97"/>
      <c r="J80" s="598"/>
      <c r="K80" s="598"/>
      <c r="L80" s="598"/>
      <c r="M80" s="103"/>
      <c r="N80" s="95"/>
      <c r="O80" s="99"/>
    </row>
    <row r="81" spans="1:15" s="131" customFormat="1" ht="14.25" customHeight="1">
      <c r="A81" s="351"/>
      <c r="B81" s="83" t="s">
        <v>558</v>
      </c>
      <c r="C81" s="84"/>
      <c r="D81" s="84"/>
      <c r="E81" s="85"/>
      <c r="F81" s="86"/>
      <c r="G81" s="87"/>
      <c r="H81" s="105"/>
      <c r="I81" s="97"/>
      <c r="J81" s="598"/>
      <c r="K81" s="598"/>
      <c r="L81" s="598"/>
      <c r="M81" s="103"/>
      <c r="N81" s="95"/>
      <c r="O81" s="99"/>
    </row>
    <row r="82" spans="1:15" s="131" customFormat="1" ht="14.25" customHeight="1">
      <c r="A82" s="351"/>
      <c r="B82" s="100"/>
      <c r="C82" s="101"/>
      <c r="D82" s="102"/>
      <c r="E82" s="103"/>
      <c r="F82" s="95"/>
      <c r="G82" s="96"/>
      <c r="H82" s="111"/>
      <c r="I82" s="97"/>
      <c r="J82" s="598"/>
      <c r="K82" s="598"/>
      <c r="L82" s="598"/>
      <c r="M82" s="103"/>
      <c r="N82" s="95"/>
      <c r="O82" s="112"/>
    </row>
    <row r="83" spans="1:15" s="131" customFormat="1" ht="14.25" customHeight="1">
      <c r="A83" s="351"/>
      <c r="B83" s="100"/>
      <c r="C83" s="101"/>
      <c r="D83" s="102"/>
      <c r="E83" s="103"/>
      <c r="F83" s="95"/>
      <c r="G83" s="104">
        <f>ROUNDDOWN(SUM(F82:F86)/1000,0)</f>
        <v>0</v>
      </c>
      <c r="H83" s="111"/>
      <c r="I83" s="204" t="s">
        <v>562</v>
      </c>
      <c r="J83" s="180"/>
      <c r="K83" s="116"/>
      <c r="L83" s="116"/>
      <c r="M83" s="117"/>
      <c r="N83" s="118"/>
      <c r="O83" s="119"/>
    </row>
    <row r="84" spans="1:15" s="131" customFormat="1" ht="14.25" customHeight="1">
      <c r="A84" s="351"/>
      <c r="B84" s="100"/>
      <c r="C84" s="101"/>
      <c r="D84" s="102"/>
      <c r="E84" s="103"/>
      <c r="F84" s="95"/>
      <c r="G84" s="104"/>
      <c r="H84" s="111"/>
      <c r="I84" s="97"/>
      <c r="J84" s="598"/>
      <c r="K84" s="598"/>
      <c r="L84" s="598"/>
      <c r="M84" s="103"/>
      <c r="N84" s="95"/>
      <c r="O84" s="99"/>
    </row>
    <row r="85" spans="1:15" s="131" customFormat="1" ht="14.25" customHeight="1">
      <c r="A85" s="351"/>
      <c r="B85" s="100"/>
      <c r="C85" s="101"/>
      <c r="D85" s="102"/>
      <c r="E85" s="103"/>
      <c r="F85" s="95"/>
      <c r="G85" s="104"/>
      <c r="H85" s="105"/>
      <c r="I85" s="97"/>
      <c r="J85" s="598"/>
      <c r="K85" s="598"/>
      <c r="L85" s="598"/>
      <c r="M85" s="103"/>
      <c r="N85" s="95"/>
      <c r="O85" s="106">
        <f>ROUNDDOWN(SUM(N84:N89)/1000,0)</f>
        <v>0</v>
      </c>
    </row>
    <row r="86" spans="1:15" s="131" customFormat="1" ht="14.25" customHeight="1">
      <c r="A86" s="351"/>
      <c r="B86" s="100"/>
      <c r="C86" s="101"/>
      <c r="D86" s="102"/>
      <c r="E86" s="103"/>
      <c r="F86" s="95"/>
      <c r="G86" s="104"/>
      <c r="H86" s="105"/>
      <c r="I86" s="97"/>
      <c r="J86" s="598"/>
      <c r="K86" s="598"/>
      <c r="L86" s="598"/>
      <c r="M86" s="103"/>
      <c r="N86" s="95"/>
      <c r="O86" s="99"/>
    </row>
    <row r="87" spans="1:15" s="131" customFormat="1" ht="14.25" customHeight="1">
      <c r="A87" s="351"/>
      <c r="B87" s="83" t="s">
        <v>559</v>
      </c>
      <c r="C87" s="84"/>
      <c r="D87" s="84"/>
      <c r="E87" s="85"/>
      <c r="F87" s="86"/>
      <c r="G87" s="87"/>
      <c r="H87" s="105"/>
      <c r="I87" s="97"/>
      <c r="J87" s="598"/>
      <c r="K87" s="598"/>
      <c r="L87" s="598"/>
      <c r="M87" s="103"/>
      <c r="N87" s="95"/>
      <c r="O87" s="99"/>
    </row>
    <row r="88" spans="1:15" s="131" customFormat="1" ht="14.25" customHeight="1">
      <c r="A88" s="351"/>
      <c r="B88" s="100"/>
      <c r="C88" s="101"/>
      <c r="D88" s="102"/>
      <c r="E88" s="103"/>
      <c r="F88" s="95"/>
      <c r="G88" s="96"/>
      <c r="H88" s="105"/>
      <c r="I88" s="97"/>
      <c r="J88" s="598"/>
      <c r="K88" s="598"/>
      <c r="L88" s="598"/>
      <c r="M88" s="103"/>
      <c r="N88" s="95"/>
      <c r="O88" s="99"/>
    </row>
    <row r="89" spans="1:15" s="131" customFormat="1" ht="14.25" customHeight="1">
      <c r="A89" s="351"/>
      <c r="B89" s="100"/>
      <c r="C89" s="101"/>
      <c r="D89" s="102"/>
      <c r="E89" s="103"/>
      <c r="F89" s="95"/>
      <c r="G89" s="96">
        <f>ROUNDDOWN(SUM(F88:F96)/1000,0)</f>
        <v>0</v>
      </c>
      <c r="H89" s="105"/>
      <c r="I89" s="97"/>
      <c r="J89" s="598"/>
      <c r="K89" s="598"/>
      <c r="L89" s="598"/>
      <c r="M89" s="103"/>
      <c r="N89" s="95"/>
      <c r="O89" s="99"/>
    </row>
    <row r="90" spans="1:15" s="131" customFormat="1" ht="14.25" customHeight="1">
      <c r="A90" s="351"/>
      <c r="B90" s="100"/>
      <c r="C90" s="101"/>
      <c r="D90" s="102"/>
      <c r="E90" s="103"/>
      <c r="F90" s="95"/>
      <c r="G90" s="96"/>
      <c r="H90" s="111"/>
      <c r="I90" s="205" t="s">
        <v>563</v>
      </c>
      <c r="J90" s="181"/>
      <c r="K90" s="182"/>
      <c r="L90" s="182"/>
      <c r="M90" s="183"/>
      <c r="N90" s="185"/>
      <c r="O90" s="184"/>
    </row>
    <row r="91" spans="1:15" s="131" customFormat="1" ht="14.25" customHeight="1">
      <c r="A91" s="351"/>
      <c r="B91" s="100"/>
      <c r="C91" s="101"/>
      <c r="D91" s="102"/>
      <c r="E91" s="103"/>
      <c r="F91" s="95"/>
      <c r="G91" s="96"/>
      <c r="H91" s="111"/>
      <c r="I91" s="97"/>
      <c r="J91" s="598"/>
      <c r="K91" s="598"/>
      <c r="L91" s="598"/>
      <c r="M91" s="103"/>
      <c r="N91" s="95"/>
      <c r="O91" s="186"/>
    </row>
    <row r="92" spans="1:15" s="131" customFormat="1" ht="14.25" customHeight="1">
      <c r="A92" s="351"/>
      <c r="B92" s="100"/>
      <c r="C92" s="101"/>
      <c r="D92" s="102"/>
      <c r="E92" s="103"/>
      <c r="F92" s="95"/>
      <c r="G92" s="96"/>
      <c r="H92" s="111"/>
      <c r="I92" s="97"/>
      <c r="J92" s="598"/>
      <c r="K92" s="598"/>
      <c r="L92" s="598"/>
      <c r="M92" s="103"/>
      <c r="N92" s="95"/>
      <c r="O92" s="106">
        <f>ROUNDDOWN(SUM(N91:N96)/1000,0)</f>
        <v>0</v>
      </c>
    </row>
    <row r="93" spans="1:15" s="131" customFormat="1" ht="14.25" customHeight="1">
      <c r="A93" s="351"/>
      <c r="B93" s="100"/>
      <c r="C93" s="101"/>
      <c r="D93" s="102"/>
      <c r="E93" s="103"/>
      <c r="F93" s="95"/>
      <c r="G93" s="96"/>
      <c r="H93" s="111"/>
      <c r="I93" s="97"/>
      <c r="J93" s="598"/>
      <c r="K93" s="598"/>
      <c r="L93" s="598"/>
      <c r="M93" s="103"/>
      <c r="N93" s="95"/>
      <c r="O93" s="99"/>
    </row>
    <row r="94" spans="1:15" s="131" customFormat="1" ht="14.25" customHeight="1">
      <c r="A94" s="351"/>
      <c r="B94" s="100"/>
      <c r="C94" s="101"/>
      <c r="D94" s="102"/>
      <c r="E94" s="103"/>
      <c r="F94" s="95"/>
      <c r="G94" s="96"/>
      <c r="H94" s="111"/>
      <c r="I94" s="97"/>
      <c r="J94" s="598"/>
      <c r="K94" s="598"/>
      <c r="L94" s="598"/>
      <c r="M94" s="103"/>
      <c r="N94" s="95"/>
      <c r="O94" s="99"/>
    </row>
    <row r="95" spans="1:15" s="131" customFormat="1" ht="14.25" customHeight="1">
      <c r="A95" s="351"/>
      <c r="B95" s="100"/>
      <c r="C95" s="101"/>
      <c r="D95" s="102"/>
      <c r="E95" s="103"/>
      <c r="F95" s="95"/>
      <c r="G95" s="96"/>
      <c r="H95" s="105"/>
      <c r="I95" s="97"/>
      <c r="J95" s="598"/>
      <c r="K95" s="598"/>
      <c r="L95" s="598"/>
      <c r="M95" s="103"/>
      <c r="N95" s="95"/>
      <c r="O95" s="99"/>
    </row>
    <row r="96" spans="1:15" s="131" customFormat="1" ht="14.25" customHeight="1">
      <c r="A96" s="351"/>
      <c r="B96" s="100"/>
      <c r="C96" s="101"/>
      <c r="D96" s="102"/>
      <c r="E96" s="103"/>
      <c r="F96" s="95"/>
      <c r="G96" s="104"/>
      <c r="H96" s="111"/>
      <c r="I96" s="97"/>
      <c r="J96" s="598"/>
      <c r="K96" s="598"/>
      <c r="L96" s="598"/>
      <c r="M96" s="103"/>
      <c r="N96" s="95"/>
      <c r="O96" s="112"/>
    </row>
    <row r="97" spans="1:15" s="131" customFormat="1" ht="14.25" customHeight="1">
      <c r="A97" s="351"/>
      <c r="B97" s="83" t="s">
        <v>67</v>
      </c>
      <c r="C97" s="84"/>
      <c r="D97" s="84"/>
      <c r="E97" s="85"/>
      <c r="F97" s="86"/>
      <c r="G97" s="87"/>
      <c r="H97" s="111"/>
      <c r="I97" s="204" t="s">
        <v>564</v>
      </c>
      <c r="J97" s="115"/>
      <c r="K97" s="116"/>
      <c r="L97" s="116"/>
      <c r="M97" s="117"/>
      <c r="N97" s="120"/>
      <c r="O97" s="121"/>
    </row>
    <row r="98" spans="1:15" s="131" customFormat="1" ht="14.25" customHeight="1">
      <c r="A98" s="351"/>
      <c r="B98" s="100"/>
      <c r="C98" s="101"/>
      <c r="D98" s="102"/>
      <c r="E98" s="103"/>
      <c r="F98" s="95"/>
      <c r="G98" s="96"/>
      <c r="H98" s="111"/>
      <c r="I98" s="97"/>
      <c r="J98" s="598"/>
      <c r="K98" s="598"/>
      <c r="L98" s="598"/>
      <c r="M98" s="103"/>
      <c r="N98" s="95"/>
      <c r="O98" s="99"/>
    </row>
    <row r="99" spans="1:15" s="131" customFormat="1" ht="14.25" customHeight="1">
      <c r="A99" s="351"/>
      <c r="B99" s="100"/>
      <c r="C99" s="101"/>
      <c r="D99" s="102"/>
      <c r="E99" s="103"/>
      <c r="F99" s="95"/>
      <c r="G99" s="104">
        <f>ROUNDDOWN(SUM(F98:F100)/1000,0)</f>
        <v>0</v>
      </c>
      <c r="H99" s="105"/>
      <c r="I99" s="97"/>
      <c r="J99" s="598"/>
      <c r="K99" s="598"/>
      <c r="L99" s="598"/>
      <c r="M99" s="103"/>
      <c r="N99" s="95"/>
      <c r="O99" s="106">
        <f>ROUNDDOWN(SUM(N98:N107)/1000,0)</f>
        <v>0</v>
      </c>
    </row>
    <row r="100" spans="1:15" s="131" customFormat="1" ht="14.1" customHeight="1">
      <c r="A100" s="351"/>
      <c r="B100" s="100"/>
      <c r="C100" s="101"/>
      <c r="D100" s="102"/>
      <c r="E100" s="103"/>
      <c r="F100" s="95"/>
      <c r="G100" s="104"/>
      <c r="H100" s="111"/>
      <c r="I100" s="97"/>
      <c r="J100" s="598"/>
      <c r="K100" s="598"/>
      <c r="L100" s="598"/>
      <c r="M100" s="103"/>
      <c r="N100" s="95"/>
      <c r="O100" s="99"/>
    </row>
    <row r="101" spans="1:15" s="131" customFormat="1" ht="14.25" customHeight="1" thickBot="1">
      <c r="A101" s="351"/>
      <c r="B101" s="122" t="s">
        <v>68</v>
      </c>
      <c r="C101" s="123"/>
      <c r="D101" s="123"/>
      <c r="E101" s="124"/>
      <c r="F101" s="125"/>
      <c r="G101" s="126">
        <f>G102-G66-G73-G79-G83-G89-G99</f>
        <v>0</v>
      </c>
      <c r="H101" s="105"/>
      <c r="I101" s="97"/>
      <c r="J101" s="598"/>
      <c r="K101" s="598"/>
      <c r="L101" s="598"/>
      <c r="M101" s="103"/>
      <c r="N101" s="95"/>
      <c r="O101" s="99"/>
    </row>
    <row r="102" spans="1:15" s="131" customFormat="1" ht="20.100000000000001" customHeight="1" thickTop="1">
      <c r="A102" s="351"/>
      <c r="B102" s="1015" t="s">
        <v>69</v>
      </c>
      <c r="C102" s="1016"/>
      <c r="D102" s="1016"/>
      <c r="E102" s="1016"/>
      <c r="F102" s="1017"/>
      <c r="G102" s="127">
        <f>O110</f>
        <v>0</v>
      </c>
      <c r="H102" s="105"/>
      <c r="I102" s="97"/>
      <c r="J102" s="598"/>
      <c r="K102" s="598"/>
      <c r="L102" s="598"/>
      <c r="M102" s="103"/>
      <c r="N102" s="95"/>
      <c r="O102" s="99"/>
    </row>
    <row r="103" spans="1:15" s="131" customFormat="1" ht="14.25" customHeight="1">
      <c r="A103" s="351"/>
      <c r="B103" s="128" t="s">
        <v>70</v>
      </c>
      <c r="C103" s="129"/>
      <c r="D103" s="129"/>
      <c r="E103" s="129"/>
      <c r="F103" s="129"/>
      <c r="G103" s="130"/>
      <c r="H103" s="130"/>
      <c r="I103" s="97"/>
      <c r="J103" s="598"/>
      <c r="K103" s="598"/>
      <c r="L103" s="598"/>
      <c r="M103" s="103"/>
      <c r="N103" s="95"/>
      <c r="O103" s="99"/>
    </row>
    <row r="104" spans="1:15" s="131" customFormat="1" ht="14.25" customHeight="1">
      <c r="A104" s="351"/>
      <c r="B104" s="131" t="s">
        <v>71</v>
      </c>
      <c r="C104" s="129"/>
      <c r="D104" s="129"/>
      <c r="E104" s="129"/>
      <c r="F104" s="129"/>
      <c r="G104" s="132" t="s">
        <v>72</v>
      </c>
      <c r="H104" s="133"/>
      <c r="I104" s="97"/>
      <c r="J104" s="598"/>
      <c r="K104" s="598"/>
      <c r="L104" s="598"/>
      <c r="M104" s="103"/>
      <c r="N104" s="95"/>
      <c r="O104" s="99"/>
    </row>
    <row r="105" spans="1:15" s="131" customFormat="1" ht="14.25" customHeight="1">
      <c r="A105" s="351"/>
      <c r="B105" s="919" t="s">
        <v>73</v>
      </c>
      <c r="C105" s="1018"/>
      <c r="D105" s="1018"/>
      <c r="E105" s="1018"/>
      <c r="F105" s="1019"/>
      <c r="G105" s="134" t="s">
        <v>74</v>
      </c>
      <c r="H105" s="133"/>
      <c r="I105" s="97"/>
      <c r="J105" s="598"/>
      <c r="K105" s="598"/>
      <c r="L105" s="598"/>
      <c r="M105" s="103"/>
      <c r="N105" s="95"/>
      <c r="O105" s="99"/>
    </row>
    <row r="106" spans="1:15" s="131" customFormat="1" ht="20.100000000000001" customHeight="1">
      <c r="A106" s="351"/>
      <c r="B106" s="1003" t="s">
        <v>567</v>
      </c>
      <c r="C106" s="1018"/>
      <c r="D106" s="1018"/>
      <c r="E106" s="1018"/>
      <c r="F106" s="1019"/>
      <c r="G106" s="135"/>
      <c r="H106" s="136"/>
      <c r="I106" s="97"/>
      <c r="J106" s="598"/>
      <c r="K106" s="598"/>
      <c r="L106" s="598"/>
      <c r="M106" s="103"/>
      <c r="N106" s="95"/>
      <c r="O106" s="99"/>
    </row>
    <row r="107" spans="1:15" s="131" customFormat="1" ht="21.95" customHeight="1" thickBot="1">
      <c r="A107" s="351"/>
      <c r="B107" s="1003" t="s">
        <v>568</v>
      </c>
      <c r="C107" s="1004"/>
      <c r="D107" s="1004"/>
      <c r="E107" s="1004"/>
      <c r="F107" s="1005"/>
      <c r="G107" s="135"/>
      <c r="H107" s="111"/>
      <c r="I107" s="97"/>
      <c r="J107" s="598"/>
      <c r="K107" s="598"/>
      <c r="L107" s="598"/>
      <c r="M107" s="103"/>
      <c r="N107" s="95"/>
      <c r="O107" s="137"/>
    </row>
    <row r="108" spans="1:15" s="131" customFormat="1" ht="35.450000000000003" customHeight="1" thickTop="1">
      <c r="A108" s="351"/>
      <c r="B108" s="1003" t="s">
        <v>132</v>
      </c>
      <c r="C108" s="1004"/>
      <c r="D108" s="1004"/>
      <c r="E108" s="1004"/>
      <c r="F108" s="1005"/>
      <c r="G108" s="135"/>
      <c r="H108" s="111"/>
      <c r="I108" s="1006" t="s">
        <v>565</v>
      </c>
      <c r="J108" s="1007"/>
      <c r="K108" s="1007"/>
      <c r="L108" s="1007"/>
      <c r="M108" s="1007"/>
      <c r="N108" s="1008"/>
      <c r="O108" s="138">
        <f>SUM(O66,O76,O85,O92,O99,)</f>
        <v>0</v>
      </c>
    </row>
    <row r="109" spans="1:15" s="131" customFormat="1" ht="35.450000000000003" customHeight="1">
      <c r="A109" s="351"/>
      <c r="B109" s="1003" t="s">
        <v>138</v>
      </c>
      <c r="C109" s="1004"/>
      <c r="D109" s="1004"/>
      <c r="E109" s="1004"/>
      <c r="F109" s="1005"/>
      <c r="G109" s="135"/>
      <c r="H109" s="130"/>
      <c r="I109" s="1009" t="s">
        <v>340</v>
      </c>
      <c r="J109" s="1010"/>
      <c r="K109" s="1010"/>
      <c r="L109" s="1010"/>
      <c r="M109" s="1010"/>
      <c r="N109" s="1011"/>
      <c r="O109" s="146">
        <f>IF(共通入力シート!$B$18="課税事業者",ROUNDDOWN((O108-G111)*10/110,0),0)</f>
        <v>0</v>
      </c>
    </row>
    <row r="110" spans="1:15" s="131" customFormat="1" ht="26.1" customHeight="1" thickBot="1">
      <c r="A110" s="351"/>
      <c r="B110" s="1012" t="s">
        <v>569</v>
      </c>
      <c r="C110" s="1013"/>
      <c r="D110" s="1013"/>
      <c r="E110" s="1013"/>
      <c r="F110" s="1014"/>
      <c r="G110" s="135"/>
      <c r="H110" s="130"/>
      <c r="I110" s="995" t="s">
        <v>566</v>
      </c>
      <c r="J110" s="996"/>
      <c r="K110" s="996"/>
      <c r="L110" s="996"/>
      <c r="M110" s="996"/>
      <c r="N110" s="997"/>
      <c r="O110" s="141">
        <f>O108-O109</f>
        <v>0</v>
      </c>
    </row>
    <row r="111" spans="1:15" s="131" customFormat="1" ht="25.35" customHeight="1" thickTop="1">
      <c r="A111" s="351"/>
      <c r="B111" s="992" t="s">
        <v>75</v>
      </c>
      <c r="C111" s="993"/>
      <c r="D111" s="993"/>
      <c r="E111" s="993"/>
      <c r="F111" s="994"/>
      <c r="G111" s="140">
        <f>SUM(G106:G110)</f>
        <v>0</v>
      </c>
      <c r="H111" s="364"/>
      <c r="I111" s="995" t="s">
        <v>342</v>
      </c>
      <c r="J111" s="996"/>
      <c r="K111" s="996"/>
      <c r="L111" s="996"/>
      <c r="M111" s="996"/>
      <c r="N111" s="997"/>
      <c r="O111" s="144"/>
    </row>
    <row r="112" spans="1:15" s="131" customFormat="1" ht="26.25" customHeight="1">
      <c r="A112" s="351"/>
      <c r="B112" s="131" t="s">
        <v>76</v>
      </c>
      <c r="C112" s="365"/>
      <c r="D112" s="365"/>
      <c r="E112" s="365"/>
      <c r="F112" s="365"/>
      <c r="G112" s="143"/>
      <c r="H112" s="364"/>
      <c r="O112" s="145"/>
    </row>
    <row r="113" spans="1:21" s="131" customFormat="1" ht="10.5" customHeight="1" thickBot="1">
      <c r="A113" s="351"/>
      <c r="C113" s="365"/>
      <c r="D113" s="365"/>
      <c r="E113" s="365"/>
      <c r="F113" s="365"/>
      <c r="G113" s="143"/>
      <c r="H113" s="364"/>
      <c r="I113" s="366"/>
    </row>
    <row r="114" spans="1:21" s="131" customFormat="1" ht="25.35" customHeight="1" thickBot="1">
      <c r="A114" s="351"/>
      <c r="B114" s="998" t="s">
        <v>77</v>
      </c>
      <c r="C114" s="980"/>
      <c r="D114" s="999" t="str">
        <f>IF(共通入力シート!$B$2="","",共通入力シート!$B$2)</f>
        <v/>
      </c>
      <c r="E114" s="999"/>
      <c r="F114" s="999"/>
      <c r="G114" s="1000"/>
      <c r="H114" s="1001" t="str">
        <f>IF(共通入力シート!$B$18="※選択してください。","★「共通入力シート」の消費税等仕入控除税額の取扱を選択してください。","")</f>
        <v/>
      </c>
      <c r="I114" s="1002"/>
      <c r="J114" s="1002"/>
      <c r="K114" s="1002"/>
      <c r="L114" s="1002"/>
      <c r="M114" s="1002"/>
      <c r="N114" s="1002"/>
      <c r="O114" s="1002"/>
    </row>
    <row r="115" spans="1:21" s="131" customFormat="1" ht="46.5" customHeight="1" thickBot="1">
      <c r="A115" s="351"/>
      <c r="B115" s="987" t="s">
        <v>343</v>
      </c>
      <c r="C115" s="988"/>
      <c r="D115" s="989" t="str">
        <f>IF(O110=0,"",MAX(0,MIN(INT(O110/2),G101)))</f>
        <v/>
      </c>
      <c r="E115" s="989"/>
      <c r="F115" s="989"/>
      <c r="G115" s="367" t="s">
        <v>29</v>
      </c>
      <c r="H115" s="990" t="s">
        <v>78</v>
      </c>
      <c r="I115" s="991"/>
      <c r="J115" s="991"/>
      <c r="K115" s="991"/>
      <c r="L115" s="991"/>
      <c r="M115" s="991"/>
      <c r="N115" s="991"/>
      <c r="O115" s="991"/>
    </row>
    <row r="116" spans="1:21" ht="4.5" customHeight="1"/>
    <row r="117" spans="1:21" ht="15.6" customHeight="1">
      <c r="B117" s="131" t="s">
        <v>425</v>
      </c>
      <c r="C117" s="218"/>
      <c r="D117" s="329"/>
      <c r="E117" s="218"/>
      <c r="F117" s="218"/>
      <c r="G117" s="218"/>
      <c r="H117" s="218"/>
      <c r="I117" s="218"/>
      <c r="J117" s="218"/>
      <c r="K117" s="218"/>
      <c r="L117" s="218"/>
      <c r="M117" s="218"/>
      <c r="N117" s="218"/>
      <c r="O117" s="218"/>
      <c r="R117" s="329"/>
      <c r="S117" s="329"/>
      <c r="T117" s="329"/>
      <c r="U117" s="329"/>
    </row>
    <row r="118" spans="1:21" ht="15.6" customHeight="1">
      <c r="B118" s="218" t="s">
        <v>509</v>
      </c>
      <c r="C118" s="218"/>
      <c r="D118" s="218"/>
      <c r="E118" s="218"/>
      <c r="F118" s="218"/>
      <c r="G118" s="218"/>
      <c r="H118" s="218"/>
      <c r="I118" s="218"/>
      <c r="J118" s="218"/>
      <c r="K118" s="218"/>
      <c r="L118" s="218"/>
      <c r="M118" s="218"/>
      <c r="N118" s="218"/>
      <c r="O118" s="218"/>
      <c r="R118" s="329"/>
      <c r="S118" s="329"/>
      <c r="T118" s="329"/>
      <c r="U118" s="329"/>
    </row>
    <row r="119" spans="1:21" ht="15.6" customHeight="1" thickBot="1">
      <c r="B119" s="1120" t="s">
        <v>429</v>
      </c>
      <c r="C119" s="1120"/>
      <c r="D119" s="1120"/>
      <c r="E119" s="1120"/>
      <c r="F119" s="1120"/>
      <c r="G119" s="1120"/>
      <c r="H119" s="1120"/>
      <c r="I119" s="1120"/>
      <c r="J119" s="1120"/>
      <c r="K119" s="1120"/>
      <c r="L119" s="1120"/>
      <c r="M119" s="1120"/>
      <c r="N119" s="1120"/>
      <c r="O119" s="1120"/>
      <c r="R119" s="329"/>
      <c r="S119" s="329"/>
      <c r="T119" s="329"/>
      <c r="U119" s="329"/>
    </row>
    <row r="120" spans="1:21" ht="15" customHeight="1">
      <c r="B120" s="1121" t="s">
        <v>43</v>
      </c>
      <c r="C120" s="1122"/>
      <c r="D120" s="1125" t="s">
        <v>600</v>
      </c>
      <c r="E120" s="1126"/>
      <c r="F120" s="1129" t="s">
        <v>657</v>
      </c>
      <c r="G120" s="1130"/>
      <c r="H120" s="1131"/>
      <c r="I120" s="1131"/>
      <c r="J120" s="1131"/>
      <c r="K120" s="1131"/>
      <c r="L120" s="1131"/>
      <c r="M120" s="1131"/>
      <c r="N120" s="1131"/>
      <c r="O120" s="1132"/>
      <c r="Q120" s="618" t="s">
        <v>667</v>
      </c>
      <c r="R120" s="329"/>
      <c r="S120" s="329"/>
      <c r="T120" s="329"/>
      <c r="U120" s="329"/>
    </row>
    <row r="121" spans="1:21" ht="15" customHeight="1" thickBot="1">
      <c r="B121" s="1123"/>
      <c r="C121" s="1124"/>
      <c r="D121" s="1127"/>
      <c r="E121" s="1128"/>
      <c r="F121" s="1133"/>
      <c r="G121" s="1134"/>
      <c r="H121" s="1135"/>
      <c r="I121" s="1135"/>
      <c r="J121" s="1135"/>
      <c r="K121" s="1135"/>
      <c r="L121" s="1135"/>
      <c r="M121" s="1135"/>
      <c r="N121" s="1135"/>
      <c r="O121" s="1136"/>
      <c r="Q121" s="617" t="s">
        <v>668</v>
      </c>
      <c r="R121" s="329"/>
      <c r="S121" s="329"/>
      <c r="T121" s="329"/>
      <c r="U121" s="329"/>
    </row>
    <row r="122" spans="1:21" ht="16.5" customHeight="1">
      <c r="B122" s="330" t="s">
        <v>142</v>
      </c>
      <c r="C122" s="331"/>
      <c r="D122" s="331"/>
      <c r="E122" s="332"/>
      <c r="F122" s="331"/>
      <c r="G122" s="331"/>
      <c r="H122" s="331"/>
      <c r="I122" s="331"/>
      <c r="J122" s="331"/>
      <c r="K122" s="331"/>
      <c r="L122" s="331"/>
      <c r="M122" s="331"/>
      <c r="N122" s="331"/>
      <c r="O122" s="619"/>
      <c r="R122" s="329"/>
      <c r="S122" s="329"/>
      <c r="T122" s="329"/>
      <c r="U122" s="329"/>
    </row>
    <row r="123" spans="1:21" ht="18.75" customHeight="1">
      <c r="B123" s="1109"/>
      <c r="C123" s="1110"/>
      <c r="D123" s="1110"/>
      <c r="E123" s="1110"/>
      <c r="F123" s="1110"/>
      <c r="G123" s="1110"/>
      <c r="H123" s="1110"/>
      <c r="I123" s="1110"/>
      <c r="J123" s="1110"/>
      <c r="K123" s="1110"/>
      <c r="L123" s="335" t="s">
        <v>48</v>
      </c>
      <c r="M123" s="1113"/>
      <c r="N123" s="1113"/>
      <c r="O123" s="1114"/>
      <c r="Q123" s="569" t="str">
        <f>IF(M123="", "←選択してください。", "")</f>
        <v>←選択してください。</v>
      </c>
      <c r="R123" s="329"/>
      <c r="S123" s="329"/>
      <c r="T123" s="329"/>
      <c r="U123" s="329"/>
    </row>
    <row r="124" spans="1:21" ht="17.25" customHeight="1">
      <c r="B124" s="1111"/>
      <c r="C124" s="1112"/>
      <c r="D124" s="1112"/>
      <c r="E124" s="1112"/>
      <c r="F124" s="1112"/>
      <c r="G124" s="1112"/>
      <c r="H124" s="1112"/>
      <c r="I124" s="1112"/>
      <c r="J124" s="1112"/>
      <c r="K124" s="1112"/>
      <c r="L124" s="337" t="s">
        <v>49</v>
      </c>
      <c r="M124" s="1115"/>
      <c r="N124" s="1115"/>
      <c r="O124" s="1116"/>
      <c r="Q124" s="569" t="str">
        <f>IF(M124="", "←選択してください。", "")</f>
        <v>←選択してください。</v>
      </c>
      <c r="R124" s="329"/>
      <c r="S124" s="329"/>
      <c r="T124" s="329"/>
      <c r="U124" s="329"/>
    </row>
    <row r="125" spans="1:21" ht="4.5" customHeight="1">
      <c r="B125" s="338"/>
      <c r="C125" s="338"/>
      <c r="D125" s="338"/>
      <c r="E125" s="338"/>
      <c r="F125" s="338"/>
      <c r="G125" s="338"/>
      <c r="H125" s="338"/>
      <c r="I125" s="338"/>
      <c r="J125" s="338"/>
      <c r="K125" s="338"/>
      <c r="L125" s="338"/>
      <c r="M125" s="338"/>
      <c r="N125" s="338"/>
      <c r="O125" s="611"/>
      <c r="R125" s="329"/>
      <c r="S125" s="329"/>
      <c r="T125" s="329"/>
      <c r="U125" s="329"/>
    </row>
    <row r="126" spans="1:21" ht="24" customHeight="1">
      <c r="B126" s="340" t="s">
        <v>143</v>
      </c>
      <c r="C126" s="341"/>
      <c r="D126" s="341"/>
      <c r="E126" s="341"/>
      <c r="F126" s="1117" t="s">
        <v>50</v>
      </c>
      <c r="G126" s="1118"/>
      <c r="H126" s="342"/>
      <c r="I126" s="1117" t="s">
        <v>51</v>
      </c>
      <c r="J126" s="1119"/>
      <c r="K126" s="1118"/>
      <c r="L126" s="343" t="str">
        <f>IF(OR($H128=0,$K128=0),"",$H126/($H128*$K128))</f>
        <v/>
      </c>
      <c r="M126" s="1117" t="s">
        <v>52</v>
      </c>
      <c r="N126" s="1118"/>
      <c r="O126" s="565" t="str">
        <f>IF($O224+$O227=0,"",($G218-$G217)/($O224+$O227))</f>
        <v/>
      </c>
      <c r="Q126" s="336" t="str">
        <f>IF(OR(F120="人材養成事業",F120= "普及啓発事業"), "←斜線部は記入する必要はありません。", "")</f>
        <v/>
      </c>
      <c r="R126" s="329"/>
      <c r="S126" s="329"/>
      <c r="T126" s="329"/>
      <c r="U126" s="329"/>
    </row>
    <row r="127" spans="1:21" s="131" customFormat="1" ht="21.75" customHeight="1">
      <c r="B127" s="1020" t="s">
        <v>53</v>
      </c>
      <c r="C127" s="1093"/>
      <c r="D127" s="1096" t="s">
        <v>54</v>
      </c>
      <c r="E127" s="1097"/>
      <c r="F127" s="1098" t="s">
        <v>55</v>
      </c>
      <c r="G127" s="1098"/>
      <c r="H127" s="1099" t="s">
        <v>56</v>
      </c>
      <c r="I127" s="1099"/>
      <c r="J127" s="1099"/>
      <c r="K127" s="344" t="s">
        <v>57</v>
      </c>
      <c r="L127" s="1100" t="s">
        <v>58</v>
      </c>
      <c r="M127" s="1100"/>
      <c r="N127" s="1100"/>
      <c r="O127" s="1101"/>
    </row>
    <row r="128" spans="1:21" s="131" customFormat="1" ht="21.75" customHeight="1">
      <c r="B128" s="1094"/>
      <c r="C128" s="1095"/>
      <c r="D128" s="1102"/>
      <c r="E128" s="1103"/>
      <c r="F128" s="1104"/>
      <c r="G128" s="1105"/>
      <c r="H128" s="1106"/>
      <c r="I128" s="1106"/>
      <c r="J128" s="1106"/>
      <c r="K128" s="78"/>
      <c r="L128" s="1107"/>
      <c r="M128" s="1107"/>
      <c r="N128" s="1107"/>
      <c r="O128" s="1108"/>
      <c r="Q128" s="345"/>
    </row>
    <row r="129" spans="2:21" ht="9.75" customHeight="1">
      <c r="B129" s="131"/>
      <c r="C129" s="131"/>
      <c r="D129" s="338"/>
      <c r="E129" s="338"/>
      <c r="F129" s="338"/>
      <c r="G129" s="338"/>
      <c r="H129" s="338"/>
      <c r="I129" s="338"/>
      <c r="J129" s="338"/>
      <c r="K129" s="338"/>
      <c r="L129" s="338"/>
      <c r="M129" s="338"/>
      <c r="N129" s="338"/>
      <c r="O129" s="338"/>
      <c r="Q129" s="336"/>
      <c r="R129" s="329"/>
      <c r="S129" s="329"/>
      <c r="T129" s="329"/>
      <c r="U129" s="329"/>
    </row>
    <row r="130" spans="2:21" s="102" customFormat="1" ht="18" customHeight="1">
      <c r="B130" s="1020" t="s">
        <v>344</v>
      </c>
      <c r="C130" s="1066"/>
      <c r="D130" s="925" t="s">
        <v>413</v>
      </c>
      <c r="E130" s="926"/>
      <c r="F130" s="926"/>
      <c r="G130" s="926"/>
      <c r="H130" s="926"/>
      <c r="I130" s="926"/>
      <c r="J130" s="926"/>
      <c r="K130" s="926"/>
      <c r="L130" s="926"/>
      <c r="M130" s="926"/>
      <c r="N130" s="926"/>
      <c r="O130" s="927"/>
      <c r="Q130" s="568" t="s">
        <v>139</v>
      </c>
    </row>
    <row r="131" spans="2:21" s="102" customFormat="1" ht="19.350000000000001" customHeight="1">
      <c r="B131" s="1067"/>
      <c r="C131" s="1068"/>
      <c r="D131" s="1071"/>
      <c r="E131" s="1072"/>
      <c r="F131" s="1072"/>
      <c r="G131" s="1072"/>
      <c r="H131" s="1072"/>
      <c r="I131" s="1072"/>
      <c r="J131" s="1072"/>
      <c r="K131" s="1072"/>
      <c r="L131" s="1072"/>
      <c r="M131" s="1072"/>
      <c r="N131" s="1072"/>
      <c r="O131" s="1073"/>
    </row>
    <row r="132" spans="2:21" s="102" customFormat="1" ht="19.350000000000001" customHeight="1">
      <c r="B132" s="1067"/>
      <c r="C132" s="1068"/>
      <c r="D132" s="1071"/>
      <c r="E132" s="1072"/>
      <c r="F132" s="1072"/>
      <c r="G132" s="1072"/>
      <c r="H132" s="1072"/>
      <c r="I132" s="1072"/>
      <c r="J132" s="1072"/>
      <c r="K132" s="1072"/>
      <c r="L132" s="1072"/>
      <c r="M132" s="1072"/>
      <c r="N132" s="1072"/>
      <c r="O132" s="1073"/>
    </row>
    <row r="133" spans="2:21" s="102" customFormat="1" ht="19.350000000000001" customHeight="1">
      <c r="B133" s="1067"/>
      <c r="C133" s="1068"/>
      <c r="D133" s="1071"/>
      <c r="E133" s="1072"/>
      <c r="F133" s="1072"/>
      <c r="G133" s="1072"/>
      <c r="H133" s="1072"/>
      <c r="I133" s="1072"/>
      <c r="J133" s="1072"/>
      <c r="K133" s="1072"/>
      <c r="L133" s="1072"/>
      <c r="M133" s="1072"/>
      <c r="N133" s="1072"/>
      <c r="O133" s="1073"/>
    </row>
    <row r="134" spans="2:21" s="102" customFormat="1" ht="19.350000000000001" customHeight="1">
      <c r="B134" s="1067"/>
      <c r="C134" s="1068"/>
      <c r="D134" s="1071"/>
      <c r="E134" s="1072"/>
      <c r="F134" s="1072"/>
      <c r="G134" s="1072"/>
      <c r="H134" s="1072"/>
      <c r="I134" s="1072"/>
      <c r="J134" s="1072"/>
      <c r="K134" s="1072"/>
      <c r="L134" s="1072"/>
      <c r="M134" s="1072"/>
      <c r="N134" s="1072"/>
      <c r="O134" s="1073"/>
    </row>
    <row r="135" spans="2:21" s="102" customFormat="1" ht="19.350000000000001" customHeight="1">
      <c r="B135" s="1067"/>
      <c r="C135" s="1068"/>
      <c r="D135" s="1071"/>
      <c r="E135" s="1072"/>
      <c r="F135" s="1072"/>
      <c r="G135" s="1072"/>
      <c r="H135" s="1072"/>
      <c r="I135" s="1072"/>
      <c r="J135" s="1072"/>
      <c r="K135" s="1072"/>
      <c r="L135" s="1072"/>
      <c r="M135" s="1072"/>
      <c r="N135" s="1072"/>
      <c r="O135" s="1073"/>
    </row>
    <row r="136" spans="2:21" s="102" customFormat="1" ht="19.350000000000001" customHeight="1">
      <c r="B136" s="1067"/>
      <c r="C136" s="1068"/>
      <c r="D136" s="1071"/>
      <c r="E136" s="1072"/>
      <c r="F136" s="1072"/>
      <c r="G136" s="1072"/>
      <c r="H136" s="1072"/>
      <c r="I136" s="1072"/>
      <c r="J136" s="1072"/>
      <c r="K136" s="1072"/>
      <c r="L136" s="1072"/>
      <c r="M136" s="1072"/>
      <c r="N136" s="1072"/>
      <c r="O136" s="1073"/>
    </row>
    <row r="137" spans="2:21" s="102" customFormat="1" ht="19.350000000000001" customHeight="1">
      <c r="B137" s="1067"/>
      <c r="C137" s="1068"/>
      <c r="D137" s="1071"/>
      <c r="E137" s="1072"/>
      <c r="F137" s="1072"/>
      <c r="G137" s="1072"/>
      <c r="H137" s="1072"/>
      <c r="I137" s="1072"/>
      <c r="J137" s="1072"/>
      <c r="K137" s="1072"/>
      <c r="L137" s="1072"/>
      <c r="M137" s="1072"/>
      <c r="N137" s="1072"/>
      <c r="O137" s="1073"/>
    </row>
    <row r="138" spans="2:21" s="102" customFormat="1" ht="19.350000000000001" customHeight="1">
      <c r="B138" s="1067"/>
      <c r="C138" s="1068"/>
      <c r="D138" s="1071"/>
      <c r="E138" s="1072"/>
      <c r="F138" s="1072"/>
      <c r="G138" s="1072"/>
      <c r="H138" s="1072"/>
      <c r="I138" s="1072"/>
      <c r="J138" s="1072"/>
      <c r="K138" s="1072"/>
      <c r="L138" s="1072"/>
      <c r="M138" s="1072"/>
      <c r="N138" s="1072"/>
      <c r="O138" s="1073"/>
    </row>
    <row r="139" spans="2:21" s="102" customFormat="1" ht="19.350000000000001" customHeight="1">
      <c r="B139" s="1067"/>
      <c r="C139" s="1068"/>
      <c r="D139" s="1071"/>
      <c r="E139" s="1072"/>
      <c r="F139" s="1072"/>
      <c r="G139" s="1072"/>
      <c r="H139" s="1072"/>
      <c r="I139" s="1072"/>
      <c r="J139" s="1072"/>
      <c r="K139" s="1072"/>
      <c r="L139" s="1072"/>
      <c r="M139" s="1072"/>
      <c r="N139" s="1072"/>
      <c r="O139" s="1073"/>
    </row>
    <row r="140" spans="2:21" s="102" customFormat="1" ht="19.350000000000001" customHeight="1">
      <c r="B140" s="1069"/>
      <c r="C140" s="1070"/>
      <c r="D140" s="1074"/>
      <c r="E140" s="1075"/>
      <c r="F140" s="1075"/>
      <c r="G140" s="1075"/>
      <c r="H140" s="1075"/>
      <c r="I140" s="1075"/>
      <c r="J140" s="1075"/>
      <c r="K140" s="1075"/>
      <c r="L140" s="1075"/>
      <c r="M140" s="1075"/>
      <c r="N140" s="1075"/>
      <c r="O140" s="1076"/>
    </row>
    <row r="141" spans="2:21" s="102" customFormat="1" ht="18" customHeight="1">
      <c r="B141" s="1020" t="s">
        <v>148</v>
      </c>
      <c r="C141" s="1021"/>
      <c r="D141" s="1059" t="s">
        <v>427</v>
      </c>
      <c r="E141" s="1026"/>
      <c r="F141" s="1026"/>
      <c r="G141" s="1026"/>
      <c r="H141" s="1026"/>
      <c r="I141" s="1026"/>
      <c r="J141" s="1026"/>
      <c r="K141" s="1026"/>
      <c r="L141" s="1026"/>
      <c r="M141" s="1026"/>
      <c r="N141" s="1026"/>
      <c r="O141" s="1027"/>
    </row>
    <row r="142" spans="2:21" s="102" customFormat="1" ht="18" customHeight="1">
      <c r="B142" s="1022"/>
      <c r="C142" s="1023"/>
      <c r="D142" s="1028"/>
      <c r="E142" s="1077"/>
      <c r="F142" s="1077"/>
      <c r="G142" s="1077"/>
      <c r="H142" s="1077"/>
      <c r="I142" s="1077"/>
      <c r="J142" s="1077"/>
      <c r="K142" s="1077"/>
      <c r="L142" s="1077"/>
      <c r="M142" s="1077"/>
      <c r="N142" s="1077"/>
      <c r="O142" s="1078"/>
    </row>
    <row r="143" spans="2:21" s="102" customFormat="1" ht="18" customHeight="1">
      <c r="B143" s="1022"/>
      <c r="C143" s="1023"/>
      <c r="D143" s="1071"/>
      <c r="E143" s="1072"/>
      <c r="F143" s="1072"/>
      <c r="G143" s="1072"/>
      <c r="H143" s="1072"/>
      <c r="I143" s="1072"/>
      <c r="J143" s="1072"/>
      <c r="K143" s="1072"/>
      <c r="L143" s="1072"/>
      <c r="M143" s="1072"/>
      <c r="N143" s="1072"/>
      <c r="O143" s="1073"/>
    </row>
    <row r="144" spans="2:21" s="102" customFormat="1" ht="18" customHeight="1">
      <c r="B144" s="1022"/>
      <c r="C144" s="1023"/>
      <c r="D144" s="1071"/>
      <c r="E144" s="1072"/>
      <c r="F144" s="1072"/>
      <c r="G144" s="1072"/>
      <c r="H144" s="1072"/>
      <c r="I144" s="1072"/>
      <c r="J144" s="1072"/>
      <c r="K144" s="1072"/>
      <c r="L144" s="1072"/>
      <c r="M144" s="1072"/>
      <c r="N144" s="1072"/>
      <c r="O144" s="1073"/>
    </row>
    <row r="145" spans="2:15" s="102" customFormat="1" ht="18" customHeight="1">
      <c r="B145" s="1022"/>
      <c r="C145" s="1023"/>
      <c r="D145" s="1071"/>
      <c r="E145" s="1072"/>
      <c r="F145" s="1072"/>
      <c r="G145" s="1072"/>
      <c r="H145" s="1072"/>
      <c r="I145" s="1072"/>
      <c r="J145" s="1072"/>
      <c r="K145" s="1072"/>
      <c r="L145" s="1072"/>
      <c r="M145" s="1072"/>
      <c r="N145" s="1072"/>
      <c r="O145" s="1073"/>
    </row>
    <row r="146" spans="2:15" s="102" customFormat="1" ht="18" customHeight="1">
      <c r="B146" s="1022"/>
      <c r="C146" s="1023"/>
      <c r="D146" s="1071"/>
      <c r="E146" s="1072"/>
      <c r="F146" s="1072"/>
      <c r="G146" s="1072"/>
      <c r="H146" s="1072"/>
      <c r="I146" s="1072"/>
      <c r="J146" s="1072"/>
      <c r="K146" s="1072"/>
      <c r="L146" s="1072"/>
      <c r="M146" s="1072"/>
      <c r="N146" s="1072"/>
      <c r="O146" s="1073"/>
    </row>
    <row r="147" spans="2:15" s="102" customFormat="1" ht="18" customHeight="1">
      <c r="B147" s="1022"/>
      <c r="C147" s="1023"/>
      <c r="D147" s="1079"/>
      <c r="E147" s="1080"/>
      <c r="F147" s="1080"/>
      <c r="G147" s="1080"/>
      <c r="H147" s="1080"/>
      <c r="I147" s="1080"/>
      <c r="J147" s="1080"/>
      <c r="K147" s="1080"/>
      <c r="L147" s="1080"/>
      <c r="M147" s="1080"/>
      <c r="N147" s="1080"/>
      <c r="O147" s="1081"/>
    </row>
    <row r="148" spans="2:15" s="102" customFormat="1" ht="18" customHeight="1">
      <c r="B148" s="1022"/>
      <c r="C148" s="1023"/>
      <c r="D148" s="1082" t="s">
        <v>428</v>
      </c>
      <c r="E148" s="1083"/>
      <c r="F148" s="1083"/>
      <c r="G148" s="1083"/>
      <c r="H148" s="1083"/>
      <c r="I148" s="1083"/>
      <c r="J148" s="1083"/>
      <c r="K148" s="1083"/>
      <c r="L148" s="1083"/>
      <c r="M148" s="1083"/>
      <c r="N148" s="1083"/>
      <c r="O148" s="1084"/>
    </row>
    <row r="149" spans="2:15" s="102" customFormat="1" ht="18" customHeight="1">
      <c r="B149" s="1022"/>
      <c r="C149" s="1023"/>
      <c r="D149" s="1028"/>
      <c r="E149" s="1085"/>
      <c r="F149" s="1085"/>
      <c r="G149" s="1085"/>
      <c r="H149" s="1085"/>
      <c r="I149" s="1085"/>
      <c r="J149" s="1085"/>
      <c r="K149" s="1085"/>
      <c r="L149" s="1085"/>
      <c r="M149" s="1085"/>
      <c r="N149" s="1085"/>
      <c r="O149" s="1086"/>
    </row>
    <row r="150" spans="2:15" s="102" customFormat="1" ht="18" customHeight="1">
      <c r="B150" s="1022"/>
      <c r="C150" s="1023"/>
      <c r="D150" s="1087"/>
      <c r="E150" s="1088"/>
      <c r="F150" s="1088"/>
      <c r="G150" s="1088"/>
      <c r="H150" s="1088"/>
      <c r="I150" s="1088"/>
      <c r="J150" s="1088"/>
      <c r="K150" s="1088"/>
      <c r="L150" s="1088"/>
      <c r="M150" s="1088"/>
      <c r="N150" s="1088"/>
      <c r="O150" s="1089"/>
    </row>
    <row r="151" spans="2:15" s="102" customFormat="1" ht="18" customHeight="1">
      <c r="B151" s="1022"/>
      <c r="C151" s="1023"/>
      <c r="D151" s="1087"/>
      <c r="E151" s="1088"/>
      <c r="F151" s="1088"/>
      <c r="G151" s="1088"/>
      <c r="H151" s="1088"/>
      <c r="I151" s="1088"/>
      <c r="J151" s="1088"/>
      <c r="K151" s="1088"/>
      <c r="L151" s="1088"/>
      <c r="M151" s="1088"/>
      <c r="N151" s="1088"/>
      <c r="O151" s="1089"/>
    </row>
    <row r="152" spans="2:15" s="102" customFormat="1" ht="18" customHeight="1">
      <c r="B152" s="1022"/>
      <c r="C152" s="1023"/>
      <c r="D152" s="1087"/>
      <c r="E152" s="1088"/>
      <c r="F152" s="1088"/>
      <c r="G152" s="1088"/>
      <c r="H152" s="1088"/>
      <c r="I152" s="1088"/>
      <c r="J152" s="1088"/>
      <c r="K152" s="1088"/>
      <c r="L152" s="1088"/>
      <c r="M152" s="1088"/>
      <c r="N152" s="1088"/>
      <c r="O152" s="1089"/>
    </row>
    <row r="153" spans="2:15" s="102" customFormat="1" ht="18" customHeight="1">
      <c r="B153" s="1022"/>
      <c r="C153" s="1023"/>
      <c r="D153" s="1087"/>
      <c r="E153" s="1088"/>
      <c r="F153" s="1088"/>
      <c r="G153" s="1088"/>
      <c r="H153" s="1088"/>
      <c r="I153" s="1088"/>
      <c r="J153" s="1088"/>
      <c r="K153" s="1088"/>
      <c r="L153" s="1088"/>
      <c r="M153" s="1088"/>
      <c r="N153" s="1088"/>
      <c r="O153" s="1089"/>
    </row>
    <row r="154" spans="2:15" s="102" customFormat="1" ht="18" customHeight="1">
      <c r="B154" s="1022"/>
      <c r="C154" s="1023"/>
      <c r="D154" s="1087"/>
      <c r="E154" s="1088"/>
      <c r="F154" s="1088"/>
      <c r="G154" s="1088"/>
      <c r="H154" s="1088"/>
      <c r="I154" s="1088"/>
      <c r="J154" s="1088"/>
      <c r="K154" s="1088"/>
      <c r="L154" s="1088"/>
      <c r="M154" s="1088"/>
      <c r="N154" s="1088"/>
      <c r="O154" s="1089"/>
    </row>
    <row r="155" spans="2:15" s="102" customFormat="1" ht="18" customHeight="1">
      <c r="B155" s="1024"/>
      <c r="C155" s="1025"/>
      <c r="D155" s="1090"/>
      <c r="E155" s="1091"/>
      <c r="F155" s="1091"/>
      <c r="G155" s="1091"/>
      <c r="H155" s="1091"/>
      <c r="I155" s="1091"/>
      <c r="J155" s="1091"/>
      <c r="K155" s="1091"/>
      <c r="L155" s="1091"/>
      <c r="M155" s="1091"/>
      <c r="N155" s="1091"/>
      <c r="O155" s="1092"/>
    </row>
    <row r="156" spans="2:15" s="102" customFormat="1" ht="18" customHeight="1">
      <c r="B156" s="1020" t="s">
        <v>140</v>
      </c>
      <c r="C156" s="1021"/>
      <c r="D156" s="1026" t="s">
        <v>347</v>
      </c>
      <c r="E156" s="1026"/>
      <c r="F156" s="1026"/>
      <c r="G156" s="1026"/>
      <c r="H156" s="1026"/>
      <c r="I156" s="1026"/>
      <c r="J156" s="1026"/>
      <c r="K156" s="1026"/>
      <c r="L156" s="1026"/>
      <c r="M156" s="1026"/>
      <c r="N156" s="1026"/>
      <c r="O156" s="1027"/>
    </row>
    <row r="157" spans="2:15" s="102" customFormat="1" ht="18" customHeight="1">
      <c r="B157" s="1022"/>
      <c r="C157" s="1023"/>
      <c r="D157" s="1028"/>
      <c r="E157" s="1029"/>
      <c r="F157" s="1029"/>
      <c r="G157" s="1029"/>
      <c r="H157" s="1029"/>
      <c r="I157" s="1029"/>
      <c r="J157" s="1029"/>
      <c r="K157" s="1029"/>
      <c r="L157" s="1029"/>
      <c r="M157" s="1029"/>
      <c r="N157" s="1029"/>
      <c r="O157" s="1030"/>
    </row>
    <row r="158" spans="2:15" s="102" customFormat="1" ht="18" customHeight="1">
      <c r="B158" s="1022"/>
      <c r="C158" s="1023"/>
      <c r="D158" s="1031"/>
      <c r="E158" s="1032"/>
      <c r="F158" s="1032"/>
      <c r="G158" s="1032"/>
      <c r="H158" s="1032"/>
      <c r="I158" s="1032"/>
      <c r="J158" s="1032"/>
      <c r="K158" s="1032"/>
      <c r="L158" s="1032"/>
      <c r="M158" s="1032"/>
      <c r="N158" s="1032"/>
      <c r="O158" s="1033"/>
    </row>
    <row r="159" spans="2:15" s="102" customFormat="1" ht="18" customHeight="1">
      <c r="B159" s="1022"/>
      <c r="C159" s="1023"/>
      <c r="D159" s="1034"/>
      <c r="E159" s="1035"/>
      <c r="F159" s="1035"/>
      <c r="G159" s="1035"/>
      <c r="H159" s="1035"/>
      <c r="I159" s="1035"/>
      <c r="J159" s="1035"/>
      <c r="K159" s="1035"/>
      <c r="L159" s="1035"/>
      <c r="M159" s="1035"/>
      <c r="N159" s="1035"/>
      <c r="O159" s="1036"/>
    </row>
    <row r="160" spans="2:15" s="102" customFormat="1" ht="17.100000000000001" customHeight="1">
      <c r="B160" s="1022"/>
      <c r="C160" s="1023"/>
      <c r="D160" s="1026" t="s">
        <v>345</v>
      </c>
      <c r="E160" s="1026"/>
      <c r="F160" s="1026"/>
      <c r="G160" s="1026"/>
      <c r="H160" s="1026"/>
      <c r="I160" s="1026"/>
      <c r="J160" s="1026"/>
      <c r="K160" s="1026"/>
      <c r="L160" s="1026"/>
      <c r="M160" s="1026"/>
      <c r="N160" s="1026"/>
      <c r="O160" s="1027"/>
    </row>
    <row r="161" spans="2:21" s="102" customFormat="1" ht="17.100000000000001" customHeight="1">
      <c r="B161" s="1022"/>
      <c r="C161" s="1023"/>
      <c r="D161" s="1037"/>
      <c r="E161" s="1038"/>
      <c r="F161" s="1038"/>
      <c r="G161" s="1038"/>
      <c r="H161" s="1038"/>
      <c r="I161" s="1038"/>
      <c r="J161" s="1038"/>
      <c r="K161" s="1038"/>
      <c r="L161" s="1038"/>
      <c r="M161" s="1038"/>
      <c r="N161" s="1038"/>
      <c r="O161" s="1039"/>
    </row>
    <row r="162" spans="2:21" s="102" customFormat="1" ht="17.100000000000001" customHeight="1">
      <c r="B162" s="1022"/>
      <c r="C162" s="1023"/>
      <c r="D162" s="1040"/>
      <c r="E162" s="1041"/>
      <c r="F162" s="1041"/>
      <c r="G162" s="1041"/>
      <c r="H162" s="1041"/>
      <c r="I162" s="1041"/>
      <c r="J162" s="1041"/>
      <c r="K162" s="1041"/>
      <c r="L162" s="1041"/>
      <c r="M162" s="1041"/>
      <c r="N162" s="1041"/>
      <c r="O162" s="1042"/>
    </row>
    <row r="163" spans="2:21" s="102" customFormat="1" ht="17.100000000000001" customHeight="1">
      <c r="B163" s="1022"/>
      <c r="C163" s="1023"/>
      <c r="D163" s="1043"/>
      <c r="E163" s="1044"/>
      <c r="F163" s="1044"/>
      <c r="G163" s="1044"/>
      <c r="H163" s="1044"/>
      <c r="I163" s="1044"/>
      <c r="J163" s="1044"/>
      <c r="K163" s="1044"/>
      <c r="L163" s="1044"/>
      <c r="M163" s="1044"/>
      <c r="N163" s="1044"/>
      <c r="O163" s="1045"/>
    </row>
    <row r="164" spans="2:21" s="102" customFormat="1" ht="17.100000000000001" customHeight="1">
      <c r="B164" s="1022"/>
      <c r="C164" s="1023"/>
      <c r="D164" s="1026" t="s">
        <v>492</v>
      </c>
      <c r="E164" s="1026"/>
      <c r="F164" s="1026"/>
      <c r="G164" s="1026"/>
      <c r="H164" s="1026"/>
      <c r="I164" s="1026"/>
      <c r="J164" s="1026"/>
      <c r="K164" s="1026"/>
      <c r="L164" s="1026"/>
      <c r="M164" s="1026"/>
      <c r="N164" s="1026"/>
      <c r="O164" s="1027"/>
    </row>
    <row r="165" spans="2:21" s="102" customFormat="1" ht="17.100000000000001" customHeight="1">
      <c r="B165" s="1022"/>
      <c r="C165" s="1023"/>
      <c r="D165" s="1046"/>
      <c r="E165" s="1047"/>
      <c r="F165" s="1047"/>
      <c r="G165" s="1047"/>
      <c r="H165" s="1047"/>
      <c r="I165" s="1047"/>
      <c r="J165" s="1047"/>
      <c r="K165" s="1047"/>
      <c r="L165" s="1047"/>
      <c r="M165" s="1047"/>
      <c r="N165" s="1047"/>
      <c r="O165" s="1048"/>
    </row>
    <row r="166" spans="2:21" s="102" customFormat="1" ht="17.100000000000001" customHeight="1">
      <c r="B166" s="1022"/>
      <c r="C166" s="1023"/>
      <c r="D166" s="1049"/>
      <c r="E166" s="797"/>
      <c r="F166" s="797"/>
      <c r="G166" s="797"/>
      <c r="H166" s="797"/>
      <c r="I166" s="797"/>
      <c r="J166" s="797"/>
      <c r="K166" s="797"/>
      <c r="L166" s="797"/>
      <c r="M166" s="797"/>
      <c r="N166" s="797"/>
      <c r="O166" s="1050"/>
    </row>
    <row r="167" spans="2:21" s="102" customFormat="1" ht="17.100000000000001" customHeight="1">
      <c r="B167" s="1022"/>
      <c r="C167" s="1023"/>
      <c r="D167" s="1051"/>
      <c r="E167" s="1052"/>
      <c r="F167" s="1052"/>
      <c r="G167" s="1052"/>
      <c r="H167" s="1052"/>
      <c r="I167" s="1052"/>
      <c r="J167" s="1052"/>
      <c r="K167" s="1052"/>
      <c r="L167" s="1052"/>
      <c r="M167" s="1052"/>
      <c r="N167" s="1052"/>
      <c r="O167" s="1053"/>
    </row>
    <row r="168" spans="2:21" s="102" customFormat="1" ht="17.100000000000001" customHeight="1">
      <c r="B168" s="1022"/>
      <c r="C168" s="1023"/>
      <c r="D168" s="1026" t="s">
        <v>141</v>
      </c>
      <c r="E168" s="1026"/>
      <c r="F168" s="1026"/>
      <c r="G168" s="1026"/>
      <c r="H168" s="1026"/>
      <c r="I168" s="1026"/>
      <c r="J168" s="1026"/>
      <c r="K168" s="1026"/>
      <c r="L168" s="1026"/>
      <c r="M168" s="1026"/>
      <c r="N168" s="1026"/>
      <c r="O168" s="1027"/>
    </row>
    <row r="169" spans="2:21" s="102" customFormat="1" ht="17.100000000000001" customHeight="1">
      <c r="B169" s="1022"/>
      <c r="C169" s="1023"/>
      <c r="D169" s="1028"/>
      <c r="E169" s="1054"/>
      <c r="F169" s="1054"/>
      <c r="G169" s="1054"/>
      <c r="H169" s="1054"/>
      <c r="I169" s="1054"/>
      <c r="J169" s="1054"/>
      <c r="K169" s="1054"/>
      <c r="L169" s="1054"/>
      <c r="M169" s="1054"/>
      <c r="N169" s="1054"/>
      <c r="O169" s="1055"/>
    </row>
    <row r="170" spans="2:21" ht="18" customHeight="1">
      <c r="B170" s="1022"/>
      <c r="C170" s="1023"/>
      <c r="D170" s="1056"/>
      <c r="E170" s="1057"/>
      <c r="F170" s="1057"/>
      <c r="G170" s="1057"/>
      <c r="H170" s="1057"/>
      <c r="I170" s="1057"/>
      <c r="J170" s="1057"/>
      <c r="K170" s="1057"/>
      <c r="L170" s="1057"/>
      <c r="M170" s="1057"/>
      <c r="N170" s="1057"/>
      <c r="O170" s="1058"/>
      <c r="R170" s="329"/>
      <c r="S170" s="329"/>
      <c r="T170" s="329"/>
      <c r="U170" s="329"/>
    </row>
    <row r="171" spans="2:21" ht="18" customHeight="1">
      <c r="B171" s="1022"/>
      <c r="C171" s="1023"/>
      <c r="D171" s="1059" t="s">
        <v>346</v>
      </c>
      <c r="E171" s="1026"/>
      <c r="F171" s="1026"/>
      <c r="G171" s="1026"/>
      <c r="H171" s="1026"/>
      <c r="I171" s="1026"/>
      <c r="J171" s="1026"/>
      <c r="K171" s="1026"/>
      <c r="L171" s="1026"/>
      <c r="M171" s="1026"/>
      <c r="N171" s="1026"/>
      <c r="O171" s="1027"/>
      <c r="R171" s="329"/>
      <c r="S171" s="329"/>
      <c r="T171" s="329"/>
      <c r="U171" s="329"/>
    </row>
    <row r="172" spans="2:21" ht="18" customHeight="1">
      <c r="B172" s="1022"/>
      <c r="C172" s="1023"/>
      <c r="D172" s="1060"/>
      <c r="E172" s="1061"/>
      <c r="F172" s="1061"/>
      <c r="G172" s="1061"/>
      <c r="H172" s="1061"/>
      <c r="I172" s="1061"/>
      <c r="J172" s="1061"/>
      <c r="K172" s="1061"/>
      <c r="L172" s="1061"/>
      <c r="M172" s="1061"/>
      <c r="N172" s="1061"/>
      <c r="O172" s="1062"/>
      <c r="R172" s="329"/>
      <c r="S172" s="329"/>
      <c r="T172" s="329"/>
      <c r="U172" s="329"/>
    </row>
    <row r="173" spans="2:21" s="346" customFormat="1" ht="18" customHeight="1">
      <c r="B173" s="1024"/>
      <c r="C173" s="1025"/>
      <c r="D173" s="1063"/>
      <c r="E173" s="1064"/>
      <c r="F173" s="1064"/>
      <c r="G173" s="1064"/>
      <c r="H173" s="1064"/>
      <c r="I173" s="1064"/>
      <c r="J173" s="1064"/>
      <c r="K173" s="1064"/>
      <c r="L173" s="1064"/>
      <c r="M173" s="1064"/>
      <c r="N173" s="1064"/>
      <c r="O173" s="1065"/>
    </row>
    <row r="174" spans="2:21" s="131" customFormat="1" ht="4.5" customHeight="1">
      <c r="B174" s="347"/>
      <c r="C174" s="347"/>
      <c r="D174" s="348"/>
      <c r="E174" s="348"/>
      <c r="F174" s="348"/>
      <c r="G174" s="348"/>
      <c r="H174" s="348"/>
      <c r="I174" s="348"/>
      <c r="J174" s="348"/>
      <c r="K174" s="348"/>
      <c r="L174" s="348"/>
      <c r="M174" s="348"/>
      <c r="N174" s="348"/>
      <c r="O174" s="348"/>
    </row>
    <row r="175" spans="2:21" s="131" customFormat="1" ht="18.75" customHeight="1">
      <c r="B175" s="527" t="s">
        <v>426</v>
      </c>
      <c r="C175" s="347"/>
      <c r="D175" s="348"/>
      <c r="E175" s="348"/>
      <c r="F175" s="348"/>
      <c r="G175" s="348"/>
      <c r="H175" s="348"/>
      <c r="I175" s="348"/>
      <c r="J175" s="348"/>
      <c r="K175" s="348"/>
      <c r="L175" s="348"/>
      <c r="M175" s="348"/>
      <c r="N175" s="348"/>
      <c r="O175" s="348"/>
    </row>
    <row r="176" spans="2:21" s="131" customFormat="1" ht="14.25" customHeight="1" thickBot="1">
      <c r="B176" s="527" t="s">
        <v>424</v>
      </c>
      <c r="C176" s="347"/>
      <c r="D176" s="348"/>
      <c r="E176" s="348"/>
      <c r="F176" s="348"/>
      <c r="G176" s="348"/>
      <c r="H176" s="348"/>
      <c r="I176" s="348"/>
      <c r="J176" s="348"/>
      <c r="K176" s="348"/>
      <c r="L176" s="348"/>
      <c r="M176" s="348"/>
      <c r="N176" s="348"/>
      <c r="O176" s="348"/>
    </row>
    <row r="177" spans="1:15" s="131" customFormat="1" ht="18" customHeight="1" thickBot="1">
      <c r="B177" s="998" t="s">
        <v>43</v>
      </c>
      <c r="C177" s="979"/>
      <c r="D177" s="980"/>
      <c r="E177" s="349" t="s">
        <v>600</v>
      </c>
      <c r="F177" s="350"/>
      <c r="G177" s="350"/>
      <c r="H177" s="350"/>
      <c r="I177" s="350"/>
      <c r="J177" s="350"/>
      <c r="K177" s="350"/>
      <c r="L177" s="232"/>
      <c r="M177" s="232"/>
      <c r="N177" s="232"/>
      <c r="O177" s="232"/>
    </row>
    <row r="178" spans="1:15" s="131" customFormat="1" ht="12">
      <c r="A178" s="351"/>
      <c r="B178" s="352" t="s">
        <v>59</v>
      </c>
      <c r="C178" s="352"/>
      <c r="D178" s="353"/>
      <c r="E178" s="354"/>
      <c r="F178" s="354"/>
      <c r="G178" s="355" t="s">
        <v>60</v>
      </c>
      <c r="H178" s="353"/>
      <c r="I178" s="352" t="s">
        <v>61</v>
      </c>
      <c r="J178" s="352"/>
      <c r="K178" s="351"/>
      <c r="L178" s="356"/>
      <c r="M178" s="357"/>
      <c r="N178" s="351"/>
      <c r="O178" s="355" t="s">
        <v>60</v>
      </c>
    </row>
    <row r="179" spans="1:15" s="131" customFormat="1" ht="12">
      <c r="A179" s="358"/>
      <c r="B179" s="359" t="s">
        <v>62</v>
      </c>
      <c r="C179" s="360"/>
      <c r="D179" s="360"/>
      <c r="E179" s="361"/>
      <c r="F179" s="361" t="s">
        <v>63</v>
      </c>
      <c r="G179" s="362" t="s">
        <v>64</v>
      </c>
      <c r="H179" s="363"/>
      <c r="I179" s="359" t="s">
        <v>62</v>
      </c>
      <c r="J179" s="360"/>
      <c r="K179" s="360"/>
      <c r="L179" s="360"/>
      <c r="M179" s="361"/>
      <c r="N179" s="361" t="s">
        <v>63</v>
      </c>
      <c r="O179" s="362" t="s">
        <v>64</v>
      </c>
    </row>
    <row r="180" spans="1:15" s="131" customFormat="1" ht="18" customHeight="1">
      <c r="A180" s="351"/>
      <c r="B180" s="83" t="s">
        <v>556</v>
      </c>
      <c r="C180" s="84"/>
      <c r="D180" s="84"/>
      <c r="E180" s="85"/>
      <c r="F180" s="86"/>
      <c r="G180" s="87"/>
      <c r="H180" s="88"/>
      <c r="I180" s="83" t="s">
        <v>560</v>
      </c>
      <c r="J180" s="84"/>
      <c r="K180" s="84"/>
      <c r="L180" s="84"/>
      <c r="M180" s="85"/>
      <c r="N180" s="89"/>
      <c r="O180" s="90"/>
    </row>
    <row r="181" spans="1:15" s="131" customFormat="1" ht="14.25" customHeight="1">
      <c r="A181" s="351"/>
      <c r="B181" s="91"/>
      <c r="C181" s="92"/>
      <c r="D181" s="93"/>
      <c r="E181" s="94"/>
      <c r="F181" s="95"/>
      <c r="G181" s="96"/>
      <c r="H181" s="88"/>
      <c r="I181" s="97"/>
      <c r="J181" s="98"/>
      <c r="K181" s="93"/>
      <c r="L181" s="93"/>
      <c r="M181" s="94"/>
      <c r="N181" s="95"/>
      <c r="O181" s="99"/>
    </row>
    <row r="182" spans="1:15" s="131" customFormat="1" ht="14.25" customHeight="1">
      <c r="A182" s="351"/>
      <c r="B182" s="100"/>
      <c r="C182" s="101"/>
      <c r="D182" s="102"/>
      <c r="E182" s="103"/>
      <c r="F182" s="95"/>
      <c r="G182" s="104">
        <f>ROUNDDOWN(SUM(F181:F186)/1000,0)</f>
        <v>0</v>
      </c>
      <c r="H182" s="105"/>
      <c r="I182" s="97"/>
      <c r="J182" s="598"/>
      <c r="K182" s="598"/>
      <c r="L182" s="598"/>
      <c r="M182" s="103"/>
      <c r="N182" s="95"/>
      <c r="O182" s="106">
        <f>ROUNDDOWN(SUM(N181:N189)/1000,0)</f>
        <v>0</v>
      </c>
    </row>
    <row r="183" spans="1:15" s="131" customFormat="1" ht="14.1" customHeight="1">
      <c r="A183" s="351"/>
      <c r="B183" s="100"/>
      <c r="C183" s="101"/>
      <c r="D183" s="102"/>
      <c r="E183" s="103"/>
      <c r="F183" s="95"/>
      <c r="G183" s="104"/>
      <c r="H183" s="105"/>
      <c r="I183" s="97"/>
      <c r="J183" s="598"/>
      <c r="K183" s="598"/>
      <c r="L183" s="598"/>
      <c r="M183" s="103"/>
      <c r="N183" s="95"/>
      <c r="O183" s="99"/>
    </row>
    <row r="184" spans="1:15" s="131" customFormat="1" ht="14.25" customHeight="1">
      <c r="A184" s="351"/>
      <c r="B184" s="100"/>
      <c r="C184" s="101"/>
      <c r="D184" s="102"/>
      <c r="E184" s="103"/>
      <c r="F184" s="95"/>
      <c r="G184" s="104"/>
      <c r="H184" s="105"/>
      <c r="I184" s="97"/>
      <c r="J184" s="598"/>
      <c r="K184" s="598"/>
      <c r="L184" s="598"/>
      <c r="M184" s="103"/>
      <c r="N184" s="95"/>
      <c r="O184" s="99"/>
    </row>
    <row r="185" spans="1:15" s="131" customFormat="1" ht="14.25" customHeight="1">
      <c r="A185" s="351"/>
      <c r="B185" s="100"/>
      <c r="C185" s="101"/>
      <c r="D185" s="102"/>
      <c r="E185" s="103"/>
      <c r="F185" s="95"/>
      <c r="G185" s="107"/>
      <c r="H185" s="108"/>
      <c r="I185" s="97"/>
      <c r="J185" s="598"/>
      <c r="K185" s="598"/>
      <c r="L185" s="598"/>
      <c r="M185" s="103"/>
      <c r="N185" s="95"/>
      <c r="O185" s="99"/>
    </row>
    <row r="186" spans="1:15" s="131" customFormat="1" ht="14.25" customHeight="1">
      <c r="A186" s="351"/>
      <c r="B186" s="100"/>
      <c r="C186" s="101"/>
      <c r="D186" s="102"/>
      <c r="E186" s="103"/>
      <c r="F186" s="95"/>
      <c r="G186" s="107"/>
      <c r="H186" s="108"/>
      <c r="I186" s="97"/>
      <c r="J186" s="598"/>
      <c r="K186" s="598"/>
      <c r="L186" s="598"/>
      <c r="M186" s="103"/>
      <c r="N186" s="95"/>
      <c r="O186" s="99"/>
    </row>
    <row r="187" spans="1:15" s="131" customFormat="1" ht="14.25" customHeight="1">
      <c r="A187" s="351"/>
      <c r="B187" s="83" t="s">
        <v>66</v>
      </c>
      <c r="C187" s="84"/>
      <c r="D187" s="84"/>
      <c r="E187" s="85"/>
      <c r="F187" s="86"/>
      <c r="G187" s="87"/>
      <c r="H187" s="111"/>
      <c r="I187" s="97"/>
      <c r="J187" s="598"/>
      <c r="K187" s="598"/>
      <c r="L187" s="598"/>
      <c r="M187" s="103"/>
      <c r="N187" s="95"/>
      <c r="O187" s="99"/>
    </row>
    <row r="188" spans="1:15" s="131" customFormat="1" ht="14.25" customHeight="1">
      <c r="A188" s="351"/>
      <c r="B188" s="100"/>
      <c r="C188" s="101"/>
      <c r="D188" s="102"/>
      <c r="E188" s="103"/>
      <c r="F188" s="95"/>
      <c r="G188" s="96"/>
      <c r="H188" s="111"/>
      <c r="I188" s="97"/>
      <c r="J188" s="598"/>
      <c r="K188" s="598"/>
      <c r="L188" s="598"/>
      <c r="M188" s="103"/>
      <c r="N188" s="95"/>
      <c r="O188" s="99"/>
    </row>
    <row r="189" spans="1:15" s="131" customFormat="1" ht="14.25" customHeight="1">
      <c r="A189" s="351"/>
      <c r="B189" s="100"/>
      <c r="C189" s="101"/>
      <c r="D189" s="102"/>
      <c r="E189" s="103"/>
      <c r="F189" s="95"/>
      <c r="G189" s="104">
        <f>ROUNDDOWN(SUM(F188:F192)/1000,0)</f>
        <v>0</v>
      </c>
      <c r="H189" s="105"/>
      <c r="I189" s="113"/>
      <c r="J189" s="599"/>
      <c r="K189" s="599"/>
      <c r="L189" s="599"/>
      <c r="M189" s="103"/>
      <c r="N189" s="95"/>
      <c r="O189" s="112"/>
    </row>
    <row r="190" spans="1:15" s="131" customFormat="1" ht="14.25" customHeight="1">
      <c r="A190" s="351"/>
      <c r="B190" s="100"/>
      <c r="C190" s="101"/>
      <c r="D190" s="102"/>
      <c r="E190" s="103"/>
      <c r="F190" s="95"/>
      <c r="G190" s="104"/>
      <c r="H190" s="105"/>
      <c r="I190" s="83" t="s">
        <v>561</v>
      </c>
      <c r="J190" s="84"/>
      <c r="K190" s="84"/>
      <c r="L190" s="84"/>
      <c r="M190" s="85"/>
      <c r="N190" s="86"/>
      <c r="O190" s="119"/>
    </row>
    <row r="191" spans="1:15" s="131" customFormat="1" ht="14.25" customHeight="1">
      <c r="A191" s="351"/>
      <c r="B191" s="100"/>
      <c r="C191" s="101"/>
      <c r="D191" s="102"/>
      <c r="E191" s="103"/>
      <c r="F191" s="95"/>
      <c r="G191" s="104"/>
      <c r="H191" s="111"/>
      <c r="I191" s="97"/>
      <c r="J191" s="598"/>
      <c r="K191" s="598"/>
      <c r="L191" s="598"/>
      <c r="M191" s="103"/>
      <c r="N191" s="95"/>
      <c r="O191" s="99"/>
    </row>
    <row r="192" spans="1:15" s="131" customFormat="1" ht="14.25" customHeight="1">
      <c r="A192" s="351"/>
      <c r="B192" s="100"/>
      <c r="C192" s="101"/>
      <c r="D192" s="102"/>
      <c r="E192" s="103"/>
      <c r="F192" s="95"/>
      <c r="G192" s="104"/>
      <c r="H192" s="105"/>
      <c r="I192" s="97"/>
      <c r="J192" s="598"/>
      <c r="K192" s="598"/>
      <c r="L192" s="598"/>
      <c r="M192" s="103"/>
      <c r="N192" s="95"/>
      <c r="O192" s="106">
        <f>ROUNDDOWN(SUM(N191:N198)/1000,0)</f>
        <v>0</v>
      </c>
    </row>
    <row r="193" spans="1:15" s="131" customFormat="1" ht="14.25" customHeight="1">
      <c r="A193" s="351"/>
      <c r="B193" s="83" t="s">
        <v>557</v>
      </c>
      <c r="C193" s="84"/>
      <c r="D193" s="84"/>
      <c r="E193" s="85"/>
      <c r="F193" s="86"/>
      <c r="G193" s="87"/>
      <c r="H193" s="105"/>
      <c r="I193" s="97"/>
      <c r="J193" s="598"/>
      <c r="K193" s="598"/>
      <c r="L193" s="598"/>
      <c r="M193" s="103"/>
      <c r="N193" s="95"/>
      <c r="O193" s="99"/>
    </row>
    <row r="194" spans="1:15" s="131" customFormat="1" ht="14.25" customHeight="1">
      <c r="A194" s="351"/>
      <c r="B194" s="100"/>
      <c r="C194" s="101"/>
      <c r="D194" s="102"/>
      <c r="E194" s="103"/>
      <c r="F194" s="95"/>
      <c r="G194" s="96"/>
      <c r="H194" s="111"/>
      <c r="I194" s="97"/>
      <c r="J194" s="598"/>
      <c r="K194" s="598"/>
      <c r="L194" s="598"/>
      <c r="M194" s="103"/>
      <c r="N194" s="95"/>
      <c r="O194" s="99"/>
    </row>
    <row r="195" spans="1:15" s="131" customFormat="1" ht="14.25" customHeight="1">
      <c r="A195" s="351"/>
      <c r="B195" s="100"/>
      <c r="C195" s="101"/>
      <c r="D195" s="102"/>
      <c r="E195" s="103"/>
      <c r="F195" s="95"/>
      <c r="G195" s="104">
        <f>ROUNDDOWN(SUM(F194:F196)/1000,0)</f>
        <v>0</v>
      </c>
      <c r="H195" s="111"/>
      <c r="I195" s="97"/>
      <c r="J195" s="598"/>
      <c r="K195" s="598"/>
      <c r="L195" s="598"/>
      <c r="M195" s="103"/>
      <c r="N195" s="95"/>
      <c r="O195" s="99"/>
    </row>
    <row r="196" spans="1:15" s="131" customFormat="1" ht="14.25" customHeight="1">
      <c r="A196" s="351"/>
      <c r="B196" s="100"/>
      <c r="C196" s="101"/>
      <c r="D196" s="102"/>
      <c r="E196" s="103"/>
      <c r="F196" s="95"/>
      <c r="G196" s="104"/>
      <c r="H196" s="105"/>
      <c r="I196" s="97"/>
      <c r="J196" s="598"/>
      <c r="K196" s="598"/>
      <c r="L196" s="598"/>
      <c r="M196" s="103"/>
      <c r="N196" s="95"/>
      <c r="O196" s="99"/>
    </row>
    <row r="197" spans="1:15" s="131" customFormat="1" ht="14.25" customHeight="1">
      <c r="A197" s="351"/>
      <c r="B197" s="83" t="s">
        <v>558</v>
      </c>
      <c r="C197" s="84"/>
      <c r="D197" s="84"/>
      <c r="E197" s="85"/>
      <c r="F197" s="86"/>
      <c r="G197" s="87"/>
      <c r="H197" s="105"/>
      <c r="I197" s="97"/>
      <c r="J197" s="598"/>
      <c r="K197" s="598"/>
      <c r="L197" s="598"/>
      <c r="M197" s="103"/>
      <c r="N197" s="95"/>
      <c r="O197" s="99"/>
    </row>
    <row r="198" spans="1:15" s="131" customFormat="1" ht="14.25" customHeight="1">
      <c r="A198" s="351"/>
      <c r="B198" s="100"/>
      <c r="C198" s="101"/>
      <c r="D198" s="102"/>
      <c r="E198" s="103"/>
      <c r="F198" s="95"/>
      <c r="G198" s="96"/>
      <c r="H198" s="111"/>
      <c r="I198" s="97"/>
      <c r="J198" s="598"/>
      <c r="K198" s="598"/>
      <c r="L198" s="598"/>
      <c r="M198" s="103"/>
      <c r="N198" s="95"/>
      <c r="O198" s="112"/>
    </row>
    <row r="199" spans="1:15" s="131" customFormat="1" ht="14.25" customHeight="1">
      <c r="A199" s="351"/>
      <c r="B199" s="100"/>
      <c r="C199" s="101"/>
      <c r="D199" s="102"/>
      <c r="E199" s="103"/>
      <c r="F199" s="95"/>
      <c r="G199" s="104">
        <f>ROUNDDOWN(SUM(F198:F202)/1000,0)</f>
        <v>0</v>
      </c>
      <c r="H199" s="111"/>
      <c r="I199" s="204" t="s">
        <v>562</v>
      </c>
      <c r="J199" s="180"/>
      <c r="K199" s="116"/>
      <c r="L199" s="116"/>
      <c r="M199" s="117"/>
      <c r="N199" s="118"/>
      <c r="O199" s="119"/>
    </row>
    <row r="200" spans="1:15" s="131" customFormat="1" ht="14.25" customHeight="1">
      <c r="A200" s="351"/>
      <c r="B200" s="100"/>
      <c r="C200" s="101"/>
      <c r="D200" s="102"/>
      <c r="E200" s="103"/>
      <c r="F200" s="95"/>
      <c r="G200" s="104"/>
      <c r="H200" s="111"/>
      <c r="I200" s="97"/>
      <c r="J200" s="598"/>
      <c r="K200" s="598"/>
      <c r="L200" s="598"/>
      <c r="M200" s="103"/>
      <c r="N200" s="95"/>
      <c r="O200" s="99"/>
    </row>
    <row r="201" spans="1:15" s="131" customFormat="1" ht="14.25" customHeight="1">
      <c r="A201" s="351"/>
      <c r="B201" s="100"/>
      <c r="C201" s="101"/>
      <c r="D201" s="102"/>
      <c r="E201" s="103"/>
      <c r="F201" s="95"/>
      <c r="G201" s="104"/>
      <c r="H201" s="105"/>
      <c r="I201" s="97"/>
      <c r="J201" s="598"/>
      <c r="K201" s="598"/>
      <c r="L201" s="598"/>
      <c r="M201" s="103"/>
      <c r="N201" s="95"/>
      <c r="O201" s="106">
        <f>ROUNDDOWN(SUM(N200:N205)/1000,0)</f>
        <v>0</v>
      </c>
    </row>
    <row r="202" spans="1:15" s="131" customFormat="1" ht="14.25" customHeight="1">
      <c r="A202" s="351"/>
      <c r="B202" s="100"/>
      <c r="C202" s="101"/>
      <c r="D202" s="102"/>
      <c r="E202" s="103"/>
      <c r="F202" s="95"/>
      <c r="G202" s="104"/>
      <c r="H202" s="105"/>
      <c r="I202" s="97"/>
      <c r="J202" s="598"/>
      <c r="K202" s="598"/>
      <c r="L202" s="598"/>
      <c r="M202" s="103"/>
      <c r="N202" s="95"/>
      <c r="O202" s="99"/>
    </row>
    <row r="203" spans="1:15" s="131" customFormat="1" ht="14.25" customHeight="1">
      <c r="A203" s="351"/>
      <c r="B203" s="83" t="s">
        <v>559</v>
      </c>
      <c r="C203" s="84"/>
      <c r="D203" s="84"/>
      <c r="E203" s="85"/>
      <c r="F203" s="86"/>
      <c r="G203" s="87"/>
      <c r="H203" s="105"/>
      <c r="I203" s="97"/>
      <c r="J203" s="598"/>
      <c r="K203" s="598"/>
      <c r="L203" s="598"/>
      <c r="M203" s="103"/>
      <c r="N203" s="95"/>
      <c r="O203" s="99"/>
    </row>
    <row r="204" spans="1:15" s="131" customFormat="1" ht="14.25" customHeight="1">
      <c r="A204" s="351"/>
      <c r="B204" s="100"/>
      <c r="C204" s="101"/>
      <c r="D204" s="102"/>
      <c r="E204" s="103"/>
      <c r="F204" s="95"/>
      <c r="G204" s="96"/>
      <c r="H204" s="105"/>
      <c r="I204" s="97"/>
      <c r="J204" s="598"/>
      <c r="K204" s="598"/>
      <c r="L204" s="598"/>
      <c r="M204" s="103"/>
      <c r="N204" s="95"/>
      <c r="O204" s="99"/>
    </row>
    <row r="205" spans="1:15" s="131" customFormat="1" ht="14.25" customHeight="1">
      <c r="A205" s="351"/>
      <c r="B205" s="100"/>
      <c r="C205" s="101"/>
      <c r="D205" s="102"/>
      <c r="E205" s="103"/>
      <c r="F205" s="95"/>
      <c r="G205" s="96">
        <f>ROUNDDOWN(SUM(F204:F212)/1000,0)</f>
        <v>0</v>
      </c>
      <c r="H205" s="105"/>
      <c r="I205" s="97"/>
      <c r="J205" s="598"/>
      <c r="K205" s="598"/>
      <c r="L205" s="598"/>
      <c r="M205" s="103"/>
      <c r="N205" s="95"/>
      <c r="O205" s="99"/>
    </row>
    <row r="206" spans="1:15" s="131" customFormat="1" ht="14.25" customHeight="1">
      <c r="A206" s="351"/>
      <c r="B206" s="100"/>
      <c r="C206" s="101"/>
      <c r="D206" s="102"/>
      <c r="E206" s="103"/>
      <c r="F206" s="95"/>
      <c r="G206" s="96"/>
      <c r="H206" s="111"/>
      <c r="I206" s="205" t="s">
        <v>563</v>
      </c>
      <c r="J206" s="181"/>
      <c r="K206" s="182"/>
      <c r="L206" s="182"/>
      <c r="M206" s="183"/>
      <c r="N206" s="185"/>
      <c r="O206" s="184"/>
    </row>
    <row r="207" spans="1:15" s="131" customFormat="1" ht="14.25" customHeight="1">
      <c r="A207" s="351"/>
      <c r="B207" s="100"/>
      <c r="C207" s="101"/>
      <c r="D207" s="102"/>
      <c r="E207" s="103"/>
      <c r="F207" s="95"/>
      <c r="G207" s="96"/>
      <c r="H207" s="111"/>
      <c r="I207" s="97"/>
      <c r="J207" s="598"/>
      <c r="K207" s="598"/>
      <c r="L207" s="598"/>
      <c r="M207" s="103"/>
      <c r="N207" s="95"/>
      <c r="O207" s="186"/>
    </row>
    <row r="208" spans="1:15" s="131" customFormat="1" ht="14.25" customHeight="1">
      <c r="A208" s="351"/>
      <c r="B208" s="100"/>
      <c r="C208" s="101"/>
      <c r="D208" s="102"/>
      <c r="E208" s="103"/>
      <c r="F208" s="95"/>
      <c r="G208" s="96"/>
      <c r="H208" s="111"/>
      <c r="I208" s="97"/>
      <c r="J208" s="598"/>
      <c r="K208" s="598"/>
      <c r="L208" s="598"/>
      <c r="M208" s="103"/>
      <c r="N208" s="95"/>
      <c r="O208" s="106">
        <f>ROUNDDOWN(SUM(N207:N212)/1000,0)</f>
        <v>0</v>
      </c>
    </row>
    <row r="209" spans="1:15" s="131" customFormat="1" ht="14.25" customHeight="1">
      <c r="A209" s="351"/>
      <c r="B209" s="100"/>
      <c r="C209" s="101"/>
      <c r="D209" s="102"/>
      <c r="E209" s="103"/>
      <c r="F209" s="95"/>
      <c r="G209" s="96"/>
      <c r="H209" s="111"/>
      <c r="I209" s="97"/>
      <c r="J209" s="598"/>
      <c r="K209" s="598"/>
      <c r="L209" s="598"/>
      <c r="M209" s="103"/>
      <c r="N209" s="95"/>
      <c r="O209" s="99"/>
    </row>
    <row r="210" spans="1:15" s="131" customFormat="1" ht="14.25" customHeight="1">
      <c r="A210" s="351"/>
      <c r="B210" s="100"/>
      <c r="C210" s="101"/>
      <c r="D210" s="102"/>
      <c r="E210" s="103"/>
      <c r="F210" s="95"/>
      <c r="G210" s="96"/>
      <c r="H210" s="111"/>
      <c r="I210" s="97"/>
      <c r="J210" s="598"/>
      <c r="K210" s="598"/>
      <c r="L210" s="598"/>
      <c r="M210" s="103"/>
      <c r="N210" s="95"/>
      <c r="O210" s="99"/>
    </row>
    <row r="211" spans="1:15" s="131" customFormat="1" ht="14.25" customHeight="1">
      <c r="A211" s="351"/>
      <c r="B211" s="100"/>
      <c r="C211" s="101"/>
      <c r="D211" s="102"/>
      <c r="E211" s="103"/>
      <c r="F211" s="95"/>
      <c r="G211" s="96"/>
      <c r="H211" s="105"/>
      <c r="I211" s="97"/>
      <c r="J211" s="598"/>
      <c r="K211" s="598"/>
      <c r="L211" s="598"/>
      <c r="M211" s="103"/>
      <c r="N211" s="95"/>
      <c r="O211" s="99"/>
    </row>
    <row r="212" spans="1:15" s="131" customFormat="1" ht="14.25" customHeight="1">
      <c r="A212" s="351"/>
      <c r="B212" s="100"/>
      <c r="C212" s="101"/>
      <c r="D212" s="102"/>
      <c r="E212" s="103"/>
      <c r="F212" s="95"/>
      <c r="G212" s="104"/>
      <c r="H212" s="111"/>
      <c r="I212" s="97"/>
      <c r="J212" s="598"/>
      <c r="K212" s="598"/>
      <c r="L212" s="598"/>
      <c r="M212" s="103"/>
      <c r="N212" s="95"/>
      <c r="O212" s="112"/>
    </row>
    <row r="213" spans="1:15" s="131" customFormat="1" ht="14.25" customHeight="1">
      <c r="A213" s="351"/>
      <c r="B213" s="83" t="s">
        <v>67</v>
      </c>
      <c r="C213" s="84"/>
      <c r="D213" s="84"/>
      <c r="E213" s="85"/>
      <c r="F213" s="86"/>
      <c r="G213" s="87"/>
      <c r="H213" s="111"/>
      <c r="I213" s="204" t="s">
        <v>564</v>
      </c>
      <c r="J213" s="115"/>
      <c r="K213" s="116"/>
      <c r="L213" s="116"/>
      <c r="M213" s="117"/>
      <c r="N213" s="120"/>
      <c r="O213" s="121"/>
    </row>
    <row r="214" spans="1:15" s="131" customFormat="1" ht="14.25" customHeight="1">
      <c r="A214" s="351"/>
      <c r="B214" s="100"/>
      <c r="C214" s="101"/>
      <c r="D214" s="102"/>
      <c r="E214" s="103"/>
      <c r="F214" s="95"/>
      <c r="G214" s="96"/>
      <c r="H214" s="111"/>
      <c r="I214" s="97"/>
      <c r="J214" s="598"/>
      <c r="K214" s="598"/>
      <c r="L214" s="598"/>
      <c r="M214" s="103"/>
      <c r="N214" s="95"/>
      <c r="O214" s="99"/>
    </row>
    <row r="215" spans="1:15" s="131" customFormat="1" ht="14.25" customHeight="1">
      <c r="A215" s="351"/>
      <c r="B215" s="100"/>
      <c r="C215" s="101"/>
      <c r="D215" s="102"/>
      <c r="E215" s="103"/>
      <c r="F215" s="95"/>
      <c r="G215" s="104">
        <f>ROUNDDOWN(SUM(F214:F216)/1000,0)</f>
        <v>0</v>
      </c>
      <c r="H215" s="105"/>
      <c r="I215" s="97"/>
      <c r="J215" s="598"/>
      <c r="K215" s="598"/>
      <c r="L215" s="598"/>
      <c r="M215" s="103"/>
      <c r="N215" s="95"/>
      <c r="O215" s="106">
        <f>ROUNDDOWN(SUM(N214:N223)/1000,0)</f>
        <v>0</v>
      </c>
    </row>
    <row r="216" spans="1:15" s="131" customFormat="1" ht="14.1" customHeight="1">
      <c r="A216" s="351"/>
      <c r="B216" s="100"/>
      <c r="C216" s="101"/>
      <c r="D216" s="102"/>
      <c r="E216" s="103"/>
      <c r="F216" s="95"/>
      <c r="G216" s="104"/>
      <c r="H216" s="111"/>
      <c r="I216" s="97"/>
      <c r="J216" s="598"/>
      <c r="K216" s="598"/>
      <c r="L216" s="598"/>
      <c r="M216" s="103"/>
      <c r="N216" s="95"/>
      <c r="O216" s="99"/>
    </row>
    <row r="217" spans="1:15" s="131" customFormat="1" ht="14.25" customHeight="1" thickBot="1">
      <c r="A217" s="351"/>
      <c r="B217" s="122" t="s">
        <v>68</v>
      </c>
      <c r="C217" s="123"/>
      <c r="D217" s="123"/>
      <c r="E217" s="124"/>
      <c r="F217" s="125"/>
      <c r="G217" s="126">
        <f>G218-G182-G189-G195-G199-G205-G215</f>
        <v>0</v>
      </c>
      <c r="H217" s="105"/>
      <c r="I217" s="97"/>
      <c r="J217" s="598"/>
      <c r="K217" s="598"/>
      <c r="L217" s="598"/>
      <c r="M217" s="103"/>
      <c r="N217" s="95"/>
      <c r="O217" s="99"/>
    </row>
    <row r="218" spans="1:15" s="131" customFormat="1" ht="20.100000000000001" customHeight="1" thickTop="1">
      <c r="A218" s="351"/>
      <c r="B218" s="1015" t="s">
        <v>69</v>
      </c>
      <c r="C218" s="1016"/>
      <c r="D218" s="1016"/>
      <c r="E218" s="1016"/>
      <c r="F218" s="1017"/>
      <c r="G218" s="127">
        <f>O226</f>
        <v>0</v>
      </c>
      <c r="H218" s="105"/>
      <c r="I218" s="97"/>
      <c r="J218" s="598"/>
      <c r="K218" s="598"/>
      <c r="L218" s="598"/>
      <c r="M218" s="103"/>
      <c r="N218" s="95"/>
      <c r="O218" s="99"/>
    </row>
    <row r="219" spans="1:15" s="131" customFormat="1" ht="14.25" customHeight="1">
      <c r="A219" s="351"/>
      <c r="B219" s="128" t="s">
        <v>70</v>
      </c>
      <c r="C219" s="129"/>
      <c r="D219" s="129"/>
      <c r="E219" s="129"/>
      <c r="F219" s="129"/>
      <c r="G219" s="130"/>
      <c r="H219" s="130"/>
      <c r="I219" s="97"/>
      <c r="J219" s="598"/>
      <c r="K219" s="598"/>
      <c r="L219" s="598"/>
      <c r="M219" s="103"/>
      <c r="N219" s="95"/>
      <c r="O219" s="99"/>
    </row>
    <row r="220" spans="1:15" s="131" customFormat="1" ht="14.25" customHeight="1">
      <c r="A220" s="351"/>
      <c r="B220" s="131" t="s">
        <v>71</v>
      </c>
      <c r="C220" s="129"/>
      <c r="D220" s="129"/>
      <c r="E220" s="129"/>
      <c r="F220" s="129"/>
      <c r="G220" s="132" t="s">
        <v>72</v>
      </c>
      <c r="H220" s="133"/>
      <c r="I220" s="97"/>
      <c r="J220" s="598"/>
      <c r="K220" s="598"/>
      <c r="L220" s="598"/>
      <c r="M220" s="103"/>
      <c r="N220" s="95"/>
      <c r="O220" s="99"/>
    </row>
    <row r="221" spans="1:15" s="131" customFormat="1" ht="14.25" customHeight="1">
      <c r="A221" s="351"/>
      <c r="B221" s="919" t="s">
        <v>73</v>
      </c>
      <c r="C221" s="1018"/>
      <c r="D221" s="1018"/>
      <c r="E221" s="1018"/>
      <c r="F221" s="1019"/>
      <c r="G221" s="134" t="s">
        <v>74</v>
      </c>
      <c r="H221" s="133"/>
      <c r="I221" s="97"/>
      <c r="J221" s="598"/>
      <c r="K221" s="598"/>
      <c r="L221" s="598"/>
      <c r="M221" s="103"/>
      <c r="N221" s="95"/>
      <c r="O221" s="99"/>
    </row>
    <row r="222" spans="1:15" s="131" customFormat="1" ht="20.100000000000001" customHeight="1">
      <c r="A222" s="351"/>
      <c r="B222" s="1003" t="s">
        <v>567</v>
      </c>
      <c r="C222" s="1018"/>
      <c r="D222" s="1018"/>
      <c r="E222" s="1018"/>
      <c r="F222" s="1019"/>
      <c r="G222" s="135"/>
      <c r="H222" s="136"/>
      <c r="I222" s="97"/>
      <c r="J222" s="598"/>
      <c r="K222" s="598"/>
      <c r="L222" s="598"/>
      <c r="M222" s="103"/>
      <c r="N222" s="95"/>
      <c r="O222" s="99"/>
    </row>
    <row r="223" spans="1:15" s="131" customFormat="1" ht="21.95" customHeight="1" thickBot="1">
      <c r="A223" s="351"/>
      <c r="B223" s="1003" t="s">
        <v>568</v>
      </c>
      <c r="C223" s="1004"/>
      <c r="D223" s="1004"/>
      <c r="E223" s="1004"/>
      <c r="F223" s="1005"/>
      <c r="G223" s="135"/>
      <c r="H223" s="111"/>
      <c r="I223" s="97"/>
      <c r="J223" s="598"/>
      <c r="K223" s="598"/>
      <c r="L223" s="598"/>
      <c r="M223" s="103"/>
      <c r="N223" s="95"/>
      <c r="O223" s="137"/>
    </row>
    <row r="224" spans="1:15" s="131" customFormat="1" ht="35.450000000000003" customHeight="1" thickTop="1">
      <c r="A224" s="351"/>
      <c r="B224" s="1003" t="s">
        <v>132</v>
      </c>
      <c r="C224" s="1004"/>
      <c r="D224" s="1004"/>
      <c r="E224" s="1004"/>
      <c r="F224" s="1005"/>
      <c r="G224" s="135"/>
      <c r="H224" s="111"/>
      <c r="I224" s="1006" t="s">
        <v>565</v>
      </c>
      <c r="J224" s="1007"/>
      <c r="K224" s="1007"/>
      <c r="L224" s="1007"/>
      <c r="M224" s="1007"/>
      <c r="N224" s="1008"/>
      <c r="O224" s="138">
        <f>SUM(O182,O192,O201,O208,O215,)</f>
        <v>0</v>
      </c>
    </row>
    <row r="225" spans="1:21" s="131" customFormat="1" ht="35.450000000000003" customHeight="1">
      <c r="A225" s="351"/>
      <c r="B225" s="1003" t="s">
        <v>138</v>
      </c>
      <c r="C225" s="1004"/>
      <c r="D225" s="1004"/>
      <c r="E225" s="1004"/>
      <c r="F225" s="1005"/>
      <c r="G225" s="135"/>
      <c r="H225" s="130"/>
      <c r="I225" s="1009" t="s">
        <v>340</v>
      </c>
      <c r="J225" s="1010"/>
      <c r="K225" s="1010"/>
      <c r="L225" s="1010"/>
      <c r="M225" s="1010"/>
      <c r="N225" s="1011"/>
      <c r="O225" s="146">
        <f>IF(共通入力シート!$B$18="課税事業者",ROUNDDOWN((O224-G227)*10/110,0),0)</f>
        <v>0</v>
      </c>
    </row>
    <row r="226" spans="1:21" s="131" customFormat="1" ht="26.1" customHeight="1" thickBot="1">
      <c r="A226" s="351"/>
      <c r="B226" s="1012" t="s">
        <v>569</v>
      </c>
      <c r="C226" s="1013"/>
      <c r="D226" s="1013"/>
      <c r="E226" s="1013"/>
      <c r="F226" s="1014"/>
      <c r="G226" s="135"/>
      <c r="H226" s="130"/>
      <c r="I226" s="995" t="s">
        <v>566</v>
      </c>
      <c r="J226" s="996"/>
      <c r="K226" s="996"/>
      <c r="L226" s="996"/>
      <c r="M226" s="996"/>
      <c r="N226" s="997"/>
      <c r="O226" s="141">
        <f>O224-O225</f>
        <v>0</v>
      </c>
    </row>
    <row r="227" spans="1:21" s="131" customFormat="1" ht="25.35" customHeight="1" thickTop="1">
      <c r="A227" s="351"/>
      <c r="B227" s="992" t="s">
        <v>75</v>
      </c>
      <c r="C227" s="993"/>
      <c r="D227" s="993"/>
      <c r="E227" s="993"/>
      <c r="F227" s="994"/>
      <c r="G227" s="140">
        <f>SUM(G222:G226)</f>
        <v>0</v>
      </c>
      <c r="H227" s="364"/>
      <c r="I227" s="995" t="s">
        <v>342</v>
      </c>
      <c r="J227" s="996"/>
      <c r="K227" s="996"/>
      <c r="L227" s="996"/>
      <c r="M227" s="996"/>
      <c r="N227" s="997"/>
      <c r="O227" s="144"/>
    </row>
    <row r="228" spans="1:21" s="131" customFormat="1" ht="26.25" customHeight="1">
      <c r="A228" s="351"/>
      <c r="B228" s="131" t="s">
        <v>76</v>
      </c>
      <c r="C228" s="365"/>
      <c r="D228" s="365"/>
      <c r="E228" s="365"/>
      <c r="F228" s="365"/>
      <c r="G228" s="143"/>
      <c r="H228" s="364"/>
      <c r="O228" s="145"/>
    </row>
    <row r="229" spans="1:21" s="131" customFormat="1" ht="10.5" customHeight="1" thickBot="1">
      <c r="A229" s="351"/>
      <c r="C229" s="365"/>
      <c r="D229" s="365"/>
      <c r="E229" s="365"/>
      <c r="F229" s="365"/>
      <c r="G229" s="143"/>
      <c r="H229" s="364"/>
      <c r="I229" s="366"/>
    </row>
    <row r="230" spans="1:21" s="131" customFormat="1" ht="25.35" customHeight="1" thickBot="1">
      <c r="A230" s="351"/>
      <c r="B230" s="998" t="s">
        <v>77</v>
      </c>
      <c r="C230" s="980"/>
      <c r="D230" s="999" t="str">
        <f>IF(共通入力シート!$B$2="","",共通入力シート!$B$2)</f>
        <v/>
      </c>
      <c r="E230" s="999"/>
      <c r="F230" s="999"/>
      <c r="G230" s="1000"/>
      <c r="H230" s="1001" t="str">
        <f>IF(共通入力シート!$B$18="※選択してください。","★「共通入力シート」の消費税等仕入控除税額の取扱を選択してください。","")</f>
        <v/>
      </c>
      <c r="I230" s="1002"/>
      <c r="J230" s="1002"/>
      <c r="K230" s="1002"/>
      <c r="L230" s="1002"/>
      <c r="M230" s="1002"/>
      <c r="N230" s="1002"/>
      <c r="O230" s="1002"/>
    </row>
    <row r="231" spans="1:21" s="131" customFormat="1" ht="46.5" customHeight="1" thickBot="1">
      <c r="A231" s="351"/>
      <c r="B231" s="987" t="s">
        <v>343</v>
      </c>
      <c r="C231" s="988"/>
      <c r="D231" s="989" t="str">
        <f>IF(O226=0,"",MAX(0,MIN(INT(O226/2),G217)))</f>
        <v/>
      </c>
      <c r="E231" s="989"/>
      <c r="F231" s="989"/>
      <c r="G231" s="367" t="s">
        <v>29</v>
      </c>
      <c r="H231" s="990" t="s">
        <v>78</v>
      </c>
      <c r="I231" s="991"/>
      <c r="J231" s="991"/>
      <c r="K231" s="991"/>
      <c r="L231" s="991"/>
      <c r="M231" s="991"/>
      <c r="N231" s="991"/>
      <c r="O231" s="991"/>
    </row>
    <row r="232" spans="1:21" ht="4.5" customHeight="1"/>
    <row r="233" spans="1:21" ht="15.6" customHeight="1">
      <c r="B233" s="131" t="s">
        <v>425</v>
      </c>
      <c r="C233" s="218"/>
      <c r="D233" s="329"/>
      <c r="E233" s="218"/>
      <c r="F233" s="218"/>
      <c r="G233" s="218"/>
      <c r="H233" s="218"/>
      <c r="I233" s="218"/>
      <c r="J233" s="218"/>
      <c r="K233" s="218"/>
      <c r="L233" s="218"/>
      <c r="M233" s="218"/>
      <c r="N233" s="218"/>
      <c r="O233" s="218"/>
      <c r="R233" s="329"/>
      <c r="S233" s="329"/>
      <c r="T233" s="329"/>
      <c r="U233" s="329"/>
    </row>
    <row r="234" spans="1:21" ht="15.6" customHeight="1">
      <c r="B234" s="218" t="s">
        <v>509</v>
      </c>
      <c r="C234" s="218"/>
      <c r="D234" s="218"/>
      <c r="E234" s="218"/>
      <c r="F234" s="218"/>
      <c r="G234" s="218"/>
      <c r="H234" s="218"/>
      <c r="I234" s="218"/>
      <c r="J234" s="218"/>
      <c r="K234" s="218"/>
      <c r="L234" s="218"/>
      <c r="M234" s="218"/>
      <c r="N234" s="218"/>
      <c r="O234" s="218"/>
      <c r="R234" s="329"/>
      <c r="S234" s="329"/>
      <c r="T234" s="329"/>
      <c r="U234" s="329"/>
    </row>
    <row r="235" spans="1:21" ht="15.6" customHeight="1" thickBot="1">
      <c r="B235" s="1120" t="s">
        <v>429</v>
      </c>
      <c r="C235" s="1120"/>
      <c r="D235" s="1120"/>
      <c r="E235" s="1120"/>
      <c r="F235" s="1120"/>
      <c r="G235" s="1120"/>
      <c r="H235" s="1120"/>
      <c r="I235" s="1120"/>
      <c r="J235" s="1120"/>
      <c r="K235" s="1120"/>
      <c r="L235" s="1120"/>
      <c r="M235" s="1120"/>
      <c r="N235" s="1120"/>
      <c r="O235" s="1120"/>
      <c r="R235" s="329"/>
      <c r="S235" s="329"/>
      <c r="T235" s="329"/>
      <c r="U235" s="329"/>
    </row>
    <row r="236" spans="1:21" ht="15" customHeight="1">
      <c r="B236" s="1121" t="s">
        <v>43</v>
      </c>
      <c r="C236" s="1122"/>
      <c r="D236" s="1125" t="s">
        <v>601</v>
      </c>
      <c r="E236" s="1126"/>
      <c r="F236" s="1129" t="s">
        <v>657</v>
      </c>
      <c r="G236" s="1130"/>
      <c r="H236" s="1131"/>
      <c r="I236" s="1131"/>
      <c r="J236" s="1131"/>
      <c r="K236" s="1131"/>
      <c r="L236" s="1131"/>
      <c r="M236" s="1131"/>
      <c r="N236" s="1131"/>
      <c r="O236" s="1132"/>
      <c r="Q236" s="618" t="s">
        <v>667</v>
      </c>
      <c r="R236" s="329"/>
      <c r="S236" s="329"/>
      <c r="T236" s="329"/>
      <c r="U236" s="329"/>
    </row>
    <row r="237" spans="1:21" ht="15" customHeight="1" thickBot="1">
      <c r="B237" s="1123"/>
      <c r="C237" s="1124"/>
      <c r="D237" s="1127"/>
      <c r="E237" s="1128"/>
      <c r="F237" s="1133"/>
      <c r="G237" s="1134"/>
      <c r="H237" s="1135"/>
      <c r="I237" s="1135"/>
      <c r="J237" s="1135"/>
      <c r="K237" s="1135"/>
      <c r="L237" s="1135"/>
      <c r="M237" s="1135"/>
      <c r="N237" s="1135"/>
      <c r="O237" s="1136"/>
      <c r="Q237" s="617" t="s">
        <v>668</v>
      </c>
      <c r="R237" s="329"/>
      <c r="S237" s="329"/>
      <c r="T237" s="329"/>
      <c r="U237" s="329"/>
    </row>
    <row r="238" spans="1:21" ht="16.5" customHeight="1">
      <c r="B238" s="330" t="s">
        <v>142</v>
      </c>
      <c r="C238" s="331"/>
      <c r="D238" s="331"/>
      <c r="E238" s="332"/>
      <c r="F238" s="331"/>
      <c r="G238" s="331"/>
      <c r="H238" s="331"/>
      <c r="I238" s="331"/>
      <c r="J238" s="331"/>
      <c r="K238" s="331"/>
      <c r="L238" s="331"/>
      <c r="M238" s="331"/>
      <c r="N238" s="331"/>
      <c r="O238" s="619"/>
      <c r="R238" s="329"/>
      <c r="S238" s="329"/>
      <c r="T238" s="329"/>
      <c r="U238" s="329"/>
    </row>
    <row r="239" spans="1:21" ht="18.75" customHeight="1">
      <c r="B239" s="1109"/>
      <c r="C239" s="1110"/>
      <c r="D239" s="1110"/>
      <c r="E239" s="1110"/>
      <c r="F239" s="1110"/>
      <c r="G239" s="1110"/>
      <c r="H239" s="1110"/>
      <c r="I239" s="1110"/>
      <c r="J239" s="1110"/>
      <c r="K239" s="1110"/>
      <c r="L239" s="335" t="s">
        <v>48</v>
      </c>
      <c r="M239" s="1113"/>
      <c r="N239" s="1113"/>
      <c r="O239" s="1114"/>
      <c r="Q239" s="569" t="str">
        <f>IF(M239="", "←選択してください。", "")</f>
        <v>←選択してください。</v>
      </c>
      <c r="R239" s="329"/>
      <c r="S239" s="329"/>
      <c r="T239" s="329"/>
      <c r="U239" s="329"/>
    </row>
    <row r="240" spans="1:21" ht="17.25" customHeight="1">
      <c r="B240" s="1111"/>
      <c r="C240" s="1112"/>
      <c r="D240" s="1112"/>
      <c r="E240" s="1112"/>
      <c r="F240" s="1112"/>
      <c r="G240" s="1112"/>
      <c r="H240" s="1112"/>
      <c r="I240" s="1112"/>
      <c r="J240" s="1112"/>
      <c r="K240" s="1112"/>
      <c r="L240" s="337" t="s">
        <v>49</v>
      </c>
      <c r="M240" s="1115"/>
      <c r="N240" s="1115"/>
      <c r="O240" s="1116"/>
      <c r="Q240" s="569" t="str">
        <f>IF(M240="", "←選択してください。", "")</f>
        <v>←選択してください。</v>
      </c>
      <c r="R240" s="329"/>
      <c r="S240" s="329"/>
      <c r="T240" s="329"/>
      <c r="U240" s="329"/>
    </row>
    <row r="241" spans="2:21" ht="4.5" customHeight="1">
      <c r="B241" s="338"/>
      <c r="C241" s="338"/>
      <c r="D241" s="338"/>
      <c r="E241" s="338"/>
      <c r="F241" s="338"/>
      <c r="G241" s="338"/>
      <c r="H241" s="338"/>
      <c r="I241" s="338"/>
      <c r="J241" s="338"/>
      <c r="K241" s="338"/>
      <c r="L241" s="338"/>
      <c r="M241" s="338"/>
      <c r="N241" s="338"/>
      <c r="O241" s="611"/>
      <c r="R241" s="329"/>
      <c r="S241" s="329"/>
      <c r="T241" s="329"/>
      <c r="U241" s="329"/>
    </row>
    <row r="242" spans="2:21" ht="24" customHeight="1">
      <c r="B242" s="340" t="s">
        <v>143</v>
      </c>
      <c r="C242" s="341"/>
      <c r="D242" s="341"/>
      <c r="E242" s="341"/>
      <c r="F242" s="1117" t="s">
        <v>50</v>
      </c>
      <c r="G242" s="1118"/>
      <c r="H242" s="342"/>
      <c r="I242" s="1117" t="s">
        <v>51</v>
      </c>
      <c r="J242" s="1119"/>
      <c r="K242" s="1118"/>
      <c r="L242" s="343" t="str">
        <f>IF(OR($H244=0,$K244=0),"",$H242/($H244*$K244))</f>
        <v/>
      </c>
      <c r="M242" s="1117" t="s">
        <v>52</v>
      </c>
      <c r="N242" s="1118"/>
      <c r="O242" s="565" t="str">
        <f>IF($O340+$O343=0,"",($G334-$G333)/($O340+$O343))</f>
        <v/>
      </c>
      <c r="Q242" s="336" t="str">
        <f>IF(OR(F236="人材養成事業",F236= "普及啓発事業"), "←斜線部は記入する必要はありません。", "")</f>
        <v/>
      </c>
      <c r="R242" s="329"/>
      <c r="S242" s="329"/>
      <c r="T242" s="329"/>
      <c r="U242" s="329"/>
    </row>
    <row r="243" spans="2:21" s="131" customFormat="1" ht="21.75" customHeight="1">
      <c r="B243" s="1020" t="s">
        <v>53</v>
      </c>
      <c r="C243" s="1093"/>
      <c r="D243" s="1096" t="s">
        <v>54</v>
      </c>
      <c r="E243" s="1097"/>
      <c r="F243" s="1098" t="s">
        <v>55</v>
      </c>
      <c r="G243" s="1098"/>
      <c r="H243" s="1099" t="s">
        <v>56</v>
      </c>
      <c r="I243" s="1099"/>
      <c r="J243" s="1099"/>
      <c r="K243" s="344" t="s">
        <v>57</v>
      </c>
      <c r="L243" s="1100" t="s">
        <v>58</v>
      </c>
      <c r="M243" s="1100"/>
      <c r="N243" s="1100"/>
      <c r="O243" s="1101"/>
    </row>
    <row r="244" spans="2:21" s="131" customFormat="1" ht="21.75" customHeight="1">
      <c r="B244" s="1094"/>
      <c r="C244" s="1095"/>
      <c r="D244" s="1102"/>
      <c r="E244" s="1103"/>
      <c r="F244" s="1104"/>
      <c r="G244" s="1105"/>
      <c r="H244" s="1106"/>
      <c r="I244" s="1106"/>
      <c r="J244" s="1106"/>
      <c r="K244" s="78"/>
      <c r="L244" s="1107"/>
      <c r="M244" s="1107"/>
      <c r="N244" s="1107"/>
      <c r="O244" s="1108"/>
      <c r="Q244" s="345"/>
    </row>
    <row r="245" spans="2:21" ht="9.75" customHeight="1">
      <c r="B245" s="131"/>
      <c r="C245" s="131"/>
      <c r="D245" s="338"/>
      <c r="E245" s="338"/>
      <c r="F245" s="338"/>
      <c r="G245" s="338"/>
      <c r="H245" s="338"/>
      <c r="I245" s="338"/>
      <c r="J245" s="338"/>
      <c r="K245" s="338"/>
      <c r="L245" s="338"/>
      <c r="M245" s="338"/>
      <c r="N245" s="338"/>
      <c r="O245" s="338"/>
      <c r="Q245" s="336"/>
      <c r="R245" s="329"/>
      <c r="S245" s="329"/>
      <c r="T245" s="329"/>
      <c r="U245" s="329"/>
    </row>
    <row r="246" spans="2:21" s="102" customFormat="1" ht="18" customHeight="1">
      <c r="B246" s="1020" t="s">
        <v>344</v>
      </c>
      <c r="C246" s="1066"/>
      <c r="D246" s="925" t="s">
        <v>413</v>
      </c>
      <c r="E246" s="926"/>
      <c r="F246" s="926"/>
      <c r="G246" s="926"/>
      <c r="H246" s="926"/>
      <c r="I246" s="926"/>
      <c r="J246" s="926"/>
      <c r="K246" s="926"/>
      <c r="L246" s="926"/>
      <c r="M246" s="926"/>
      <c r="N246" s="926"/>
      <c r="O246" s="927"/>
      <c r="Q246" s="568" t="s">
        <v>139</v>
      </c>
    </row>
    <row r="247" spans="2:21" s="102" customFormat="1" ht="19.350000000000001" customHeight="1">
      <c r="B247" s="1067"/>
      <c r="C247" s="1068"/>
      <c r="D247" s="1071"/>
      <c r="E247" s="1072"/>
      <c r="F247" s="1072"/>
      <c r="G247" s="1072"/>
      <c r="H247" s="1072"/>
      <c r="I247" s="1072"/>
      <c r="J247" s="1072"/>
      <c r="K247" s="1072"/>
      <c r="L247" s="1072"/>
      <c r="M247" s="1072"/>
      <c r="N247" s="1072"/>
      <c r="O247" s="1073"/>
    </row>
    <row r="248" spans="2:21" s="102" customFormat="1" ht="19.350000000000001" customHeight="1">
      <c r="B248" s="1067"/>
      <c r="C248" s="1068"/>
      <c r="D248" s="1071"/>
      <c r="E248" s="1072"/>
      <c r="F248" s="1072"/>
      <c r="G248" s="1072"/>
      <c r="H248" s="1072"/>
      <c r="I248" s="1072"/>
      <c r="J248" s="1072"/>
      <c r="K248" s="1072"/>
      <c r="L248" s="1072"/>
      <c r="M248" s="1072"/>
      <c r="N248" s="1072"/>
      <c r="O248" s="1073"/>
    </row>
    <row r="249" spans="2:21" s="102" customFormat="1" ht="19.350000000000001" customHeight="1">
      <c r="B249" s="1067"/>
      <c r="C249" s="1068"/>
      <c r="D249" s="1071"/>
      <c r="E249" s="1072"/>
      <c r="F249" s="1072"/>
      <c r="G249" s="1072"/>
      <c r="H249" s="1072"/>
      <c r="I249" s="1072"/>
      <c r="J249" s="1072"/>
      <c r="K249" s="1072"/>
      <c r="L249" s="1072"/>
      <c r="M249" s="1072"/>
      <c r="N249" s="1072"/>
      <c r="O249" s="1073"/>
    </row>
    <row r="250" spans="2:21" s="102" customFormat="1" ht="19.350000000000001" customHeight="1">
      <c r="B250" s="1067"/>
      <c r="C250" s="1068"/>
      <c r="D250" s="1071"/>
      <c r="E250" s="1072"/>
      <c r="F250" s="1072"/>
      <c r="G250" s="1072"/>
      <c r="H250" s="1072"/>
      <c r="I250" s="1072"/>
      <c r="J250" s="1072"/>
      <c r="K250" s="1072"/>
      <c r="L250" s="1072"/>
      <c r="M250" s="1072"/>
      <c r="N250" s="1072"/>
      <c r="O250" s="1073"/>
    </row>
    <row r="251" spans="2:21" s="102" customFormat="1" ht="19.350000000000001" customHeight="1">
      <c r="B251" s="1067"/>
      <c r="C251" s="1068"/>
      <c r="D251" s="1071"/>
      <c r="E251" s="1072"/>
      <c r="F251" s="1072"/>
      <c r="G251" s="1072"/>
      <c r="H251" s="1072"/>
      <c r="I251" s="1072"/>
      <c r="J251" s="1072"/>
      <c r="K251" s="1072"/>
      <c r="L251" s="1072"/>
      <c r="M251" s="1072"/>
      <c r="N251" s="1072"/>
      <c r="O251" s="1073"/>
    </row>
    <row r="252" spans="2:21" s="102" customFormat="1" ht="19.350000000000001" customHeight="1">
      <c r="B252" s="1067"/>
      <c r="C252" s="1068"/>
      <c r="D252" s="1071"/>
      <c r="E252" s="1072"/>
      <c r="F252" s="1072"/>
      <c r="G252" s="1072"/>
      <c r="H252" s="1072"/>
      <c r="I252" s="1072"/>
      <c r="J252" s="1072"/>
      <c r="K252" s="1072"/>
      <c r="L252" s="1072"/>
      <c r="M252" s="1072"/>
      <c r="N252" s="1072"/>
      <c r="O252" s="1073"/>
    </row>
    <row r="253" spans="2:21" s="102" customFormat="1" ht="19.350000000000001" customHeight="1">
      <c r="B253" s="1067"/>
      <c r="C253" s="1068"/>
      <c r="D253" s="1071"/>
      <c r="E253" s="1072"/>
      <c r="F253" s="1072"/>
      <c r="G253" s="1072"/>
      <c r="H253" s="1072"/>
      <c r="I253" s="1072"/>
      <c r="J253" s="1072"/>
      <c r="K253" s="1072"/>
      <c r="L253" s="1072"/>
      <c r="M253" s="1072"/>
      <c r="N253" s="1072"/>
      <c r="O253" s="1073"/>
    </row>
    <row r="254" spans="2:21" s="102" customFormat="1" ht="19.350000000000001" customHeight="1">
      <c r="B254" s="1067"/>
      <c r="C254" s="1068"/>
      <c r="D254" s="1071"/>
      <c r="E254" s="1072"/>
      <c r="F254" s="1072"/>
      <c r="G254" s="1072"/>
      <c r="H254" s="1072"/>
      <c r="I254" s="1072"/>
      <c r="J254" s="1072"/>
      <c r="K254" s="1072"/>
      <c r="L254" s="1072"/>
      <c r="M254" s="1072"/>
      <c r="N254" s="1072"/>
      <c r="O254" s="1073"/>
    </row>
    <row r="255" spans="2:21" s="102" customFormat="1" ht="19.350000000000001" customHeight="1">
      <c r="B255" s="1067"/>
      <c r="C255" s="1068"/>
      <c r="D255" s="1071"/>
      <c r="E255" s="1072"/>
      <c r="F255" s="1072"/>
      <c r="G255" s="1072"/>
      <c r="H255" s="1072"/>
      <c r="I255" s="1072"/>
      <c r="J255" s="1072"/>
      <c r="K255" s="1072"/>
      <c r="L255" s="1072"/>
      <c r="M255" s="1072"/>
      <c r="N255" s="1072"/>
      <c r="O255" s="1073"/>
    </row>
    <row r="256" spans="2:21" s="102" customFormat="1" ht="19.350000000000001" customHeight="1">
      <c r="B256" s="1069"/>
      <c r="C256" s="1070"/>
      <c r="D256" s="1074"/>
      <c r="E256" s="1075"/>
      <c r="F256" s="1075"/>
      <c r="G256" s="1075"/>
      <c r="H256" s="1075"/>
      <c r="I256" s="1075"/>
      <c r="J256" s="1075"/>
      <c r="K256" s="1075"/>
      <c r="L256" s="1075"/>
      <c r="M256" s="1075"/>
      <c r="N256" s="1075"/>
      <c r="O256" s="1076"/>
    </row>
    <row r="257" spans="2:15" s="102" customFormat="1" ht="18" customHeight="1">
      <c r="B257" s="1020" t="s">
        <v>148</v>
      </c>
      <c r="C257" s="1021"/>
      <c r="D257" s="1059" t="s">
        <v>427</v>
      </c>
      <c r="E257" s="1026"/>
      <c r="F257" s="1026"/>
      <c r="G257" s="1026"/>
      <c r="H257" s="1026"/>
      <c r="I257" s="1026"/>
      <c r="J257" s="1026"/>
      <c r="K257" s="1026"/>
      <c r="L257" s="1026"/>
      <c r="M257" s="1026"/>
      <c r="N257" s="1026"/>
      <c r="O257" s="1027"/>
    </row>
    <row r="258" spans="2:15" s="102" customFormat="1" ht="18" customHeight="1">
      <c r="B258" s="1022"/>
      <c r="C258" s="1023"/>
      <c r="D258" s="1028"/>
      <c r="E258" s="1077"/>
      <c r="F258" s="1077"/>
      <c r="G258" s="1077"/>
      <c r="H258" s="1077"/>
      <c r="I258" s="1077"/>
      <c r="J258" s="1077"/>
      <c r="K258" s="1077"/>
      <c r="L258" s="1077"/>
      <c r="M258" s="1077"/>
      <c r="N258" s="1077"/>
      <c r="O258" s="1078"/>
    </row>
    <row r="259" spans="2:15" s="102" customFormat="1" ht="18" customHeight="1">
      <c r="B259" s="1022"/>
      <c r="C259" s="1023"/>
      <c r="D259" s="1071"/>
      <c r="E259" s="1072"/>
      <c r="F259" s="1072"/>
      <c r="G259" s="1072"/>
      <c r="H259" s="1072"/>
      <c r="I259" s="1072"/>
      <c r="J259" s="1072"/>
      <c r="K259" s="1072"/>
      <c r="L259" s="1072"/>
      <c r="M259" s="1072"/>
      <c r="N259" s="1072"/>
      <c r="O259" s="1073"/>
    </row>
    <row r="260" spans="2:15" s="102" customFormat="1" ht="18" customHeight="1">
      <c r="B260" s="1022"/>
      <c r="C260" s="1023"/>
      <c r="D260" s="1071"/>
      <c r="E260" s="1072"/>
      <c r="F260" s="1072"/>
      <c r="G260" s="1072"/>
      <c r="H260" s="1072"/>
      <c r="I260" s="1072"/>
      <c r="J260" s="1072"/>
      <c r="K260" s="1072"/>
      <c r="L260" s="1072"/>
      <c r="M260" s="1072"/>
      <c r="N260" s="1072"/>
      <c r="O260" s="1073"/>
    </row>
    <row r="261" spans="2:15" s="102" customFormat="1" ht="18" customHeight="1">
      <c r="B261" s="1022"/>
      <c r="C261" s="1023"/>
      <c r="D261" s="1071"/>
      <c r="E261" s="1072"/>
      <c r="F261" s="1072"/>
      <c r="G261" s="1072"/>
      <c r="H261" s="1072"/>
      <c r="I261" s="1072"/>
      <c r="J261" s="1072"/>
      <c r="K261" s="1072"/>
      <c r="L261" s="1072"/>
      <c r="M261" s="1072"/>
      <c r="N261" s="1072"/>
      <c r="O261" s="1073"/>
    </row>
    <row r="262" spans="2:15" s="102" customFormat="1" ht="18" customHeight="1">
      <c r="B262" s="1022"/>
      <c r="C262" s="1023"/>
      <c r="D262" s="1071"/>
      <c r="E262" s="1072"/>
      <c r="F262" s="1072"/>
      <c r="G262" s="1072"/>
      <c r="H262" s="1072"/>
      <c r="I262" s="1072"/>
      <c r="J262" s="1072"/>
      <c r="K262" s="1072"/>
      <c r="L262" s="1072"/>
      <c r="M262" s="1072"/>
      <c r="N262" s="1072"/>
      <c r="O262" s="1073"/>
    </row>
    <row r="263" spans="2:15" s="102" customFormat="1" ht="18" customHeight="1">
      <c r="B263" s="1022"/>
      <c r="C263" s="1023"/>
      <c r="D263" s="1079"/>
      <c r="E263" s="1080"/>
      <c r="F263" s="1080"/>
      <c r="G263" s="1080"/>
      <c r="H263" s="1080"/>
      <c r="I263" s="1080"/>
      <c r="J263" s="1080"/>
      <c r="K263" s="1080"/>
      <c r="L263" s="1080"/>
      <c r="M263" s="1080"/>
      <c r="N263" s="1080"/>
      <c r="O263" s="1081"/>
    </row>
    <row r="264" spans="2:15" s="102" customFormat="1" ht="18" customHeight="1">
      <c r="B264" s="1022"/>
      <c r="C264" s="1023"/>
      <c r="D264" s="1082" t="s">
        <v>428</v>
      </c>
      <c r="E264" s="1083"/>
      <c r="F264" s="1083"/>
      <c r="G264" s="1083"/>
      <c r="H264" s="1083"/>
      <c r="I264" s="1083"/>
      <c r="J264" s="1083"/>
      <c r="K264" s="1083"/>
      <c r="L264" s="1083"/>
      <c r="M264" s="1083"/>
      <c r="N264" s="1083"/>
      <c r="O264" s="1084"/>
    </row>
    <row r="265" spans="2:15" s="102" customFormat="1" ht="18" customHeight="1">
      <c r="B265" s="1022"/>
      <c r="C265" s="1023"/>
      <c r="D265" s="1028"/>
      <c r="E265" s="1085"/>
      <c r="F265" s="1085"/>
      <c r="G265" s="1085"/>
      <c r="H265" s="1085"/>
      <c r="I265" s="1085"/>
      <c r="J265" s="1085"/>
      <c r="K265" s="1085"/>
      <c r="L265" s="1085"/>
      <c r="M265" s="1085"/>
      <c r="N265" s="1085"/>
      <c r="O265" s="1086"/>
    </row>
    <row r="266" spans="2:15" s="102" customFormat="1" ht="18" customHeight="1">
      <c r="B266" s="1022"/>
      <c r="C266" s="1023"/>
      <c r="D266" s="1087"/>
      <c r="E266" s="1088"/>
      <c r="F266" s="1088"/>
      <c r="G266" s="1088"/>
      <c r="H266" s="1088"/>
      <c r="I266" s="1088"/>
      <c r="J266" s="1088"/>
      <c r="K266" s="1088"/>
      <c r="L266" s="1088"/>
      <c r="M266" s="1088"/>
      <c r="N266" s="1088"/>
      <c r="O266" s="1089"/>
    </row>
    <row r="267" spans="2:15" s="102" customFormat="1" ht="18" customHeight="1">
      <c r="B267" s="1022"/>
      <c r="C267" s="1023"/>
      <c r="D267" s="1087"/>
      <c r="E267" s="1088"/>
      <c r="F267" s="1088"/>
      <c r="G267" s="1088"/>
      <c r="H267" s="1088"/>
      <c r="I267" s="1088"/>
      <c r="J267" s="1088"/>
      <c r="K267" s="1088"/>
      <c r="L267" s="1088"/>
      <c r="M267" s="1088"/>
      <c r="N267" s="1088"/>
      <c r="O267" s="1089"/>
    </row>
    <row r="268" spans="2:15" s="102" customFormat="1" ht="18" customHeight="1">
      <c r="B268" s="1022"/>
      <c r="C268" s="1023"/>
      <c r="D268" s="1087"/>
      <c r="E268" s="1088"/>
      <c r="F268" s="1088"/>
      <c r="G268" s="1088"/>
      <c r="H268" s="1088"/>
      <c r="I268" s="1088"/>
      <c r="J268" s="1088"/>
      <c r="K268" s="1088"/>
      <c r="L268" s="1088"/>
      <c r="M268" s="1088"/>
      <c r="N268" s="1088"/>
      <c r="O268" s="1089"/>
    </row>
    <row r="269" spans="2:15" s="102" customFormat="1" ht="18" customHeight="1">
      <c r="B269" s="1022"/>
      <c r="C269" s="1023"/>
      <c r="D269" s="1087"/>
      <c r="E269" s="1088"/>
      <c r="F269" s="1088"/>
      <c r="G269" s="1088"/>
      <c r="H269" s="1088"/>
      <c r="I269" s="1088"/>
      <c r="J269" s="1088"/>
      <c r="K269" s="1088"/>
      <c r="L269" s="1088"/>
      <c r="M269" s="1088"/>
      <c r="N269" s="1088"/>
      <c r="O269" s="1089"/>
    </row>
    <row r="270" spans="2:15" s="102" customFormat="1" ht="18" customHeight="1">
      <c r="B270" s="1022"/>
      <c r="C270" s="1023"/>
      <c r="D270" s="1087"/>
      <c r="E270" s="1088"/>
      <c r="F270" s="1088"/>
      <c r="G270" s="1088"/>
      <c r="H270" s="1088"/>
      <c r="I270" s="1088"/>
      <c r="J270" s="1088"/>
      <c r="K270" s="1088"/>
      <c r="L270" s="1088"/>
      <c r="M270" s="1088"/>
      <c r="N270" s="1088"/>
      <c r="O270" s="1089"/>
    </row>
    <row r="271" spans="2:15" s="102" customFormat="1" ht="18" customHeight="1">
      <c r="B271" s="1024"/>
      <c r="C271" s="1025"/>
      <c r="D271" s="1090"/>
      <c r="E271" s="1091"/>
      <c r="F271" s="1091"/>
      <c r="G271" s="1091"/>
      <c r="H271" s="1091"/>
      <c r="I271" s="1091"/>
      <c r="J271" s="1091"/>
      <c r="K271" s="1091"/>
      <c r="L271" s="1091"/>
      <c r="M271" s="1091"/>
      <c r="N271" s="1091"/>
      <c r="O271" s="1092"/>
    </row>
    <row r="272" spans="2:15" s="102" customFormat="1" ht="18" customHeight="1">
      <c r="B272" s="1020" t="s">
        <v>140</v>
      </c>
      <c r="C272" s="1021"/>
      <c r="D272" s="1026" t="s">
        <v>347</v>
      </c>
      <c r="E272" s="1026"/>
      <c r="F272" s="1026"/>
      <c r="G272" s="1026"/>
      <c r="H272" s="1026"/>
      <c r="I272" s="1026"/>
      <c r="J272" s="1026"/>
      <c r="K272" s="1026"/>
      <c r="L272" s="1026"/>
      <c r="M272" s="1026"/>
      <c r="N272" s="1026"/>
      <c r="O272" s="1027"/>
    </row>
    <row r="273" spans="2:21" s="102" customFormat="1" ht="18" customHeight="1">
      <c r="B273" s="1022"/>
      <c r="C273" s="1023"/>
      <c r="D273" s="1028"/>
      <c r="E273" s="1029"/>
      <c r="F273" s="1029"/>
      <c r="G273" s="1029"/>
      <c r="H273" s="1029"/>
      <c r="I273" s="1029"/>
      <c r="J273" s="1029"/>
      <c r="K273" s="1029"/>
      <c r="L273" s="1029"/>
      <c r="M273" s="1029"/>
      <c r="N273" s="1029"/>
      <c r="O273" s="1030"/>
    </row>
    <row r="274" spans="2:21" s="102" customFormat="1" ht="18" customHeight="1">
      <c r="B274" s="1022"/>
      <c r="C274" s="1023"/>
      <c r="D274" s="1031"/>
      <c r="E274" s="1032"/>
      <c r="F274" s="1032"/>
      <c r="G274" s="1032"/>
      <c r="H274" s="1032"/>
      <c r="I274" s="1032"/>
      <c r="J274" s="1032"/>
      <c r="K274" s="1032"/>
      <c r="L274" s="1032"/>
      <c r="M274" s="1032"/>
      <c r="N274" s="1032"/>
      <c r="O274" s="1033"/>
    </row>
    <row r="275" spans="2:21" s="102" customFormat="1" ht="18" customHeight="1">
      <c r="B275" s="1022"/>
      <c r="C275" s="1023"/>
      <c r="D275" s="1034"/>
      <c r="E275" s="1035"/>
      <c r="F275" s="1035"/>
      <c r="G275" s="1035"/>
      <c r="H275" s="1035"/>
      <c r="I275" s="1035"/>
      <c r="J275" s="1035"/>
      <c r="K275" s="1035"/>
      <c r="L275" s="1035"/>
      <c r="M275" s="1035"/>
      <c r="N275" s="1035"/>
      <c r="O275" s="1036"/>
    </row>
    <row r="276" spans="2:21" s="102" customFormat="1" ht="17.100000000000001" customHeight="1">
      <c r="B276" s="1022"/>
      <c r="C276" s="1023"/>
      <c r="D276" s="1026" t="s">
        <v>345</v>
      </c>
      <c r="E276" s="1026"/>
      <c r="F276" s="1026"/>
      <c r="G276" s="1026"/>
      <c r="H276" s="1026"/>
      <c r="I276" s="1026"/>
      <c r="J276" s="1026"/>
      <c r="K276" s="1026"/>
      <c r="L276" s="1026"/>
      <c r="M276" s="1026"/>
      <c r="N276" s="1026"/>
      <c r="O276" s="1027"/>
    </row>
    <row r="277" spans="2:21" s="102" customFormat="1" ht="17.100000000000001" customHeight="1">
      <c r="B277" s="1022"/>
      <c r="C277" s="1023"/>
      <c r="D277" s="1037"/>
      <c r="E277" s="1038"/>
      <c r="F277" s="1038"/>
      <c r="G277" s="1038"/>
      <c r="H277" s="1038"/>
      <c r="I277" s="1038"/>
      <c r="J277" s="1038"/>
      <c r="K277" s="1038"/>
      <c r="L277" s="1038"/>
      <c r="M277" s="1038"/>
      <c r="N277" s="1038"/>
      <c r="O277" s="1039"/>
    </row>
    <row r="278" spans="2:21" s="102" customFormat="1" ht="17.100000000000001" customHeight="1">
      <c r="B278" s="1022"/>
      <c r="C278" s="1023"/>
      <c r="D278" s="1040"/>
      <c r="E278" s="1041"/>
      <c r="F278" s="1041"/>
      <c r="G278" s="1041"/>
      <c r="H278" s="1041"/>
      <c r="I278" s="1041"/>
      <c r="J278" s="1041"/>
      <c r="K278" s="1041"/>
      <c r="L278" s="1041"/>
      <c r="M278" s="1041"/>
      <c r="N278" s="1041"/>
      <c r="O278" s="1042"/>
    </row>
    <row r="279" spans="2:21" s="102" customFormat="1" ht="17.100000000000001" customHeight="1">
      <c r="B279" s="1022"/>
      <c r="C279" s="1023"/>
      <c r="D279" s="1043"/>
      <c r="E279" s="1044"/>
      <c r="F279" s="1044"/>
      <c r="G279" s="1044"/>
      <c r="H279" s="1044"/>
      <c r="I279" s="1044"/>
      <c r="J279" s="1044"/>
      <c r="K279" s="1044"/>
      <c r="L279" s="1044"/>
      <c r="M279" s="1044"/>
      <c r="N279" s="1044"/>
      <c r="O279" s="1045"/>
    </row>
    <row r="280" spans="2:21" s="102" customFormat="1" ht="17.100000000000001" customHeight="1">
      <c r="B280" s="1022"/>
      <c r="C280" s="1023"/>
      <c r="D280" s="1026" t="s">
        <v>492</v>
      </c>
      <c r="E280" s="1026"/>
      <c r="F280" s="1026"/>
      <c r="G280" s="1026"/>
      <c r="H280" s="1026"/>
      <c r="I280" s="1026"/>
      <c r="J280" s="1026"/>
      <c r="K280" s="1026"/>
      <c r="L280" s="1026"/>
      <c r="M280" s="1026"/>
      <c r="N280" s="1026"/>
      <c r="O280" s="1027"/>
    </row>
    <row r="281" spans="2:21" s="102" customFormat="1" ht="17.100000000000001" customHeight="1">
      <c r="B281" s="1022"/>
      <c r="C281" s="1023"/>
      <c r="D281" s="1046"/>
      <c r="E281" s="1047"/>
      <c r="F281" s="1047"/>
      <c r="G281" s="1047"/>
      <c r="H281" s="1047"/>
      <c r="I281" s="1047"/>
      <c r="J281" s="1047"/>
      <c r="K281" s="1047"/>
      <c r="L281" s="1047"/>
      <c r="M281" s="1047"/>
      <c r="N281" s="1047"/>
      <c r="O281" s="1048"/>
    </row>
    <row r="282" spans="2:21" s="102" customFormat="1" ht="17.100000000000001" customHeight="1">
      <c r="B282" s="1022"/>
      <c r="C282" s="1023"/>
      <c r="D282" s="1049"/>
      <c r="E282" s="797"/>
      <c r="F282" s="797"/>
      <c r="G282" s="797"/>
      <c r="H282" s="797"/>
      <c r="I282" s="797"/>
      <c r="J282" s="797"/>
      <c r="K282" s="797"/>
      <c r="L282" s="797"/>
      <c r="M282" s="797"/>
      <c r="N282" s="797"/>
      <c r="O282" s="1050"/>
    </row>
    <row r="283" spans="2:21" s="102" customFormat="1" ht="17.100000000000001" customHeight="1">
      <c r="B283" s="1022"/>
      <c r="C283" s="1023"/>
      <c r="D283" s="1051"/>
      <c r="E283" s="1052"/>
      <c r="F283" s="1052"/>
      <c r="G283" s="1052"/>
      <c r="H283" s="1052"/>
      <c r="I283" s="1052"/>
      <c r="J283" s="1052"/>
      <c r="K283" s="1052"/>
      <c r="L283" s="1052"/>
      <c r="M283" s="1052"/>
      <c r="N283" s="1052"/>
      <c r="O283" s="1053"/>
    </row>
    <row r="284" spans="2:21" s="102" customFormat="1" ht="17.100000000000001" customHeight="1">
      <c r="B284" s="1022"/>
      <c r="C284" s="1023"/>
      <c r="D284" s="1026" t="s">
        <v>141</v>
      </c>
      <c r="E284" s="1026"/>
      <c r="F284" s="1026"/>
      <c r="G284" s="1026"/>
      <c r="H284" s="1026"/>
      <c r="I284" s="1026"/>
      <c r="J284" s="1026"/>
      <c r="K284" s="1026"/>
      <c r="L284" s="1026"/>
      <c r="M284" s="1026"/>
      <c r="N284" s="1026"/>
      <c r="O284" s="1027"/>
    </row>
    <row r="285" spans="2:21" s="102" customFormat="1" ht="17.100000000000001" customHeight="1">
      <c r="B285" s="1022"/>
      <c r="C285" s="1023"/>
      <c r="D285" s="1028"/>
      <c r="E285" s="1054"/>
      <c r="F285" s="1054"/>
      <c r="G285" s="1054"/>
      <c r="H285" s="1054"/>
      <c r="I285" s="1054"/>
      <c r="J285" s="1054"/>
      <c r="K285" s="1054"/>
      <c r="L285" s="1054"/>
      <c r="M285" s="1054"/>
      <c r="N285" s="1054"/>
      <c r="O285" s="1055"/>
    </row>
    <row r="286" spans="2:21" ht="18" customHeight="1">
      <c r="B286" s="1022"/>
      <c r="C286" s="1023"/>
      <c r="D286" s="1056"/>
      <c r="E286" s="1057"/>
      <c r="F286" s="1057"/>
      <c r="G286" s="1057"/>
      <c r="H286" s="1057"/>
      <c r="I286" s="1057"/>
      <c r="J286" s="1057"/>
      <c r="K286" s="1057"/>
      <c r="L286" s="1057"/>
      <c r="M286" s="1057"/>
      <c r="N286" s="1057"/>
      <c r="O286" s="1058"/>
      <c r="R286" s="329"/>
      <c r="S286" s="329"/>
      <c r="T286" s="329"/>
      <c r="U286" s="329"/>
    </row>
    <row r="287" spans="2:21" ht="18" customHeight="1">
      <c r="B287" s="1022"/>
      <c r="C287" s="1023"/>
      <c r="D287" s="1059" t="s">
        <v>346</v>
      </c>
      <c r="E287" s="1026"/>
      <c r="F287" s="1026"/>
      <c r="G287" s="1026"/>
      <c r="H287" s="1026"/>
      <c r="I287" s="1026"/>
      <c r="J287" s="1026"/>
      <c r="K287" s="1026"/>
      <c r="L287" s="1026"/>
      <c r="M287" s="1026"/>
      <c r="N287" s="1026"/>
      <c r="O287" s="1027"/>
      <c r="R287" s="329"/>
      <c r="S287" s="329"/>
      <c r="T287" s="329"/>
      <c r="U287" s="329"/>
    </row>
    <row r="288" spans="2:21" ht="18" customHeight="1">
      <c r="B288" s="1022"/>
      <c r="C288" s="1023"/>
      <c r="D288" s="1060"/>
      <c r="E288" s="1061"/>
      <c r="F288" s="1061"/>
      <c r="G288" s="1061"/>
      <c r="H288" s="1061"/>
      <c r="I288" s="1061"/>
      <c r="J288" s="1061"/>
      <c r="K288" s="1061"/>
      <c r="L288" s="1061"/>
      <c r="M288" s="1061"/>
      <c r="N288" s="1061"/>
      <c r="O288" s="1062"/>
      <c r="R288" s="329"/>
      <c r="S288" s="329"/>
      <c r="T288" s="329"/>
      <c r="U288" s="329"/>
    </row>
    <row r="289" spans="1:15" s="346" customFormat="1" ht="18" customHeight="1">
      <c r="B289" s="1024"/>
      <c r="C289" s="1025"/>
      <c r="D289" s="1063"/>
      <c r="E289" s="1064"/>
      <c r="F289" s="1064"/>
      <c r="G289" s="1064"/>
      <c r="H289" s="1064"/>
      <c r="I289" s="1064"/>
      <c r="J289" s="1064"/>
      <c r="K289" s="1064"/>
      <c r="L289" s="1064"/>
      <c r="M289" s="1064"/>
      <c r="N289" s="1064"/>
      <c r="O289" s="1065"/>
    </row>
    <row r="290" spans="1:15" s="131" customFormat="1" ht="4.5" customHeight="1">
      <c r="B290" s="347"/>
      <c r="C290" s="347"/>
      <c r="D290" s="348"/>
      <c r="E290" s="348"/>
      <c r="F290" s="348"/>
      <c r="G290" s="348"/>
      <c r="H290" s="348"/>
      <c r="I290" s="348"/>
      <c r="J290" s="348"/>
      <c r="K290" s="348"/>
      <c r="L290" s="348"/>
      <c r="M290" s="348"/>
      <c r="N290" s="348"/>
      <c r="O290" s="348"/>
    </row>
    <row r="291" spans="1:15" s="131" customFormat="1" ht="18.75" customHeight="1">
      <c r="B291" s="527" t="s">
        <v>426</v>
      </c>
      <c r="C291" s="347"/>
      <c r="D291" s="348"/>
      <c r="E291" s="348"/>
      <c r="F291" s="348"/>
      <c r="G291" s="348"/>
      <c r="H291" s="348"/>
      <c r="I291" s="348"/>
      <c r="J291" s="348"/>
      <c r="K291" s="348"/>
      <c r="L291" s="348"/>
      <c r="M291" s="348"/>
      <c r="N291" s="348"/>
      <c r="O291" s="348"/>
    </row>
    <row r="292" spans="1:15" s="131" customFormat="1" ht="14.25" customHeight="1" thickBot="1">
      <c r="B292" s="527" t="s">
        <v>424</v>
      </c>
      <c r="C292" s="347"/>
      <c r="D292" s="348"/>
      <c r="E292" s="348"/>
      <c r="F292" s="348"/>
      <c r="G292" s="348"/>
      <c r="H292" s="348"/>
      <c r="I292" s="348"/>
      <c r="J292" s="348"/>
      <c r="K292" s="348"/>
      <c r="L292" s="348"/>
      <c r="M292" s="348"/>
      <c r="N292" s="348"/>
      <c r="O292" s="348"/>
    </row>
    <row r="293" spans="1:15" s="131" customFormat="1" ht="18" customHeight="1" thickBot="1">
      <c r="B293" s="998" t="s">
        <v>43</v>
      </c>
      <c r="C293" s="979"/>
      <c r="D293" s="980"/>
      <c r="E293" s="349" t="s">
        <v>601</v>
      </c>
      <c r="F293" s="350"/>
      <c r="G293" s="350"/>
      <c r="H293" s="350"/>
      <c r="I293" s="350"/>
      <c r="J293" s="350"/>
      <c r="K293" s="350"/>
      <c r="L293" s="232"/>
      <c r="M293" s="232"/>
      <c r="N293" s="232"/>
      <c r="O293" s="232"/>
    </row>
    <row r="294" spans="1:15" s="131" customFormat="1" ht="12">
      <c r="A294" s="351"/>
      <c r="B294" s="352" t="s">
        <v>59</v>
      </c>
      <c r="C294" s="352"/>
      <c r="D294" s="353"/>
      <c r="E294" s="354"/>
      <c r="F294" s="354"/>
      <c r="G294" s="355" t="s">
        <v>60</v>
      </c>
      <c r="H294" s="353"/>
      <c r="I294" s="352" t="s">
        <v>61</v>
      </c>
      <c r="J294" s="352"/>
      <c r="K294" s="351"/>
      <c r="L294" s="356"/>
      <c r="M294" s="357"/>
      <c r="N294" s="351"/>
      <c r="O294" s="355" t="s">
        <v>60</v>
      </c>
    </row>
    <row r="295" spans="1:15" s="131" customFormat="1" ht="12">
      <c r="A295" s="358"/>
      <c r="B295" s="359" t="s">
        <v>62</v>
      </c>
      <c r="C295" s="360"/>
      <c r="D295" s="360"/>
      <c r="E295" s="361"/>
      <c r="F295" s="361" t="s">
        <v>63</v>
      </c>
      <c r="G295" s="362" t="s">
        <v>64</v>
      </c>
      <c r="H295" s="363"/>
      <c r="I295" s="359" t="s">
        <v>62</v>
      </c>
      <c r="J295" s="360"/>
      <c r="K295" s="360"/>
      <c r="L295" s="360"/>
      <c r="M295" s="361"/>
      <c r="N295" s="361" t="s">
        <v>63</v>
      </c>
      <c r="O295" s="362" t="s">
        <v>64</v>
      </c>
    </row>
    <row r="296" spans="1:15" s="131" customFormat="1" ht="18" customHeight="1">
      <c r="A296" s="351"/>
      <c r="B296" s="83" t="s">
        <v>556</v>
      </c>
      <c r="C296" s="84"/>
      <c r="D296" s="84"/>
      <c r="E296" s="85"/>
      <c r="F296" s="86"/>
      <c r="G296" s="87"/>
      <c r="H296" s="88"/>
      <c r="I296" s="83" t="s">
        <v>560</v>
      </c>
      <c r="J296" s="84"/>
      <c r="K296" s="84"/>
      <c r="L296" s="84"/>
      <c r="M296" s="85"/>
      <c r="N296" s="89"/>
      <c r="O296" s="90"/>
    </row>
    <row r="297" spans="1:15" s="131" customFormat="1" ht="14.25" customHeight="1">
      <c r="A297" s="351"/>
      <c r="B297" s="91"/>
      <c r="C297" s="92"/>
      <c r="D297" s="93"/>
      <c r="E297" s="94"/>
      <c r="F297" s="95"/>
      <c r="G297" s="96"/>
      <c r="H297" s="88"/>
      <c r="I297" s="97"/>
      <c r="J297" s="98"/>
      <c r="K297" s="93"/>
      <c r="L297" s="93"/>
      <c r="M297" s="94"/>
      <c r="N297" s="95"/>
      <c r="O297" s="99"/>
    </row>
    <row r="298" spans="1:15" s="131" customFormat="1" ht="14.25" customHeight="1">
      <c r="A298" s="351"/>
      <c r="B298" s="100"/>
      <c r="C298" s="101"/>
      <c r="D298" s="102"/>
      <c r="E298" s="103"/>
      <c r="F298" s="95"/>
      <c r="G298" s="104">
        <f>ROUNDDOWN(SUM(F297:F302)/1000,0)</f>
        <v>0</v>
      </c>
      <c r="H298" s="105"/>
      <c r="I298" s="97"/>
      <c r="J298" s="598"/>
      <c r="K298" s="598"/>
      <c r="L298" s="598"/>
      <c r="M298" s="103"/>
      <c r="N298" s="95"/>
      <c r="O298" s="106">
        <f>ROUNDDOWN(SUM(N297:N305)/1000,0)</f>
        <v>0</v>
      </c>
    </row>
    <row r="299" spans="1:15" s="131" customFormat="1" ht="14.1" customHeight="1">
      <c r="A299" s="351"/>
      <c r="B299" s="100"/>
      <c r="C299" s="101"/>
      <c r="D299" s="102"/>
      <c r="E299" s="103"/>
      <c r="F299" s="95"/>
      <c r="G299" s="104"/>
      <c r="H299" s="105"/>
      <c r="I299" s="97"/>
      <c r="J299" s="598"/>
      <c r="K299" s="598"/>
      <c r="L299" s="598"/>
      <c r="M299" s="103"/>
      <c r="N299" s="95"/>
      <c r="O299" s="99"/>
    </row>
    <row r="300" spans="1:15" s="131" customFormat="1" ht="14.25" customHeight="1">
      <c r="A300" s="351"/>
      <c r="B300" s="100"/>
      <c r="C300" s="101"/>
      <c r="D300" s="102"/>
      <c r="E300" s="103"/>
      <c r="F300" s="95"/>
      <c r="G300" s="104"/>
      <c r="H300" s="105"/>
      <c r="I300" s="97"/>
      <c r="J300" s="598"/>
      <c r="K300" s="598"/>
      <c r="L300" s="598"/>
      <c r="M300" s="103"/>
      <c r="N300" s="95"/>
      <c r="O300" s="99"/>
    </row>
    <row r="301" spans="1:15" s="131" customFormat="1" ht="14.25" customHeight="1">
      <c r="A301" s="351"/>
      <c r="B301" s="100"/>
      <c r="C301" s="101"/>
      <c r="D301" s="102"/>
      <c r="E301" s="103"/>
      <c r="F301" s="95"/>
      <c r="G301" s="107"/>
      <c r="H301" s="108"/>
      <c r="I301" s="97"/>
      <c r="J301" s="598"/>
      <c r="K301" s="598"/>
      <c r="L301" s="598"/>
      <c r="M301" s="103"/>
      <c r="N301" s="95"/>
      <c r="O301" s="99"/>
    </row>
    <row r="302" spans="1:15" s="131" customFormat="1" ht="14.25" customHeight="1">
      <c r="A302" s="351"/>
      <c r="B302" s="100"/>
      <c r="C302" s="101"/>
      <c r="D302" s="102"/>
      <c r="E302" s="103"/>
      <c r="F302" s="95"/>
      <c r="G302" s="107"/>
      <c r="H302" s="108"/>
      <c r="I302" s="97"/>
      <c r="J302" s="598"/>
      <c r="K302" s="598"/>
      <c r="L302" s="598"/>
      <c r="M302" s="103"/>
      <c r="N302" s="95"/>
      <c r="O302" s="99"/>
    </row>
    <row r="303" spans="1:15" s="131" customFormat="1" ht="14.25" customHeight="1">
      <c r="A303" s="351"/>
      <c r="B303" s="83" t="s">
        <v>66</v>
      </c>
      <c r="C303" s="84"/>
      <c r="D303" s="84"/>
      <c r="E303" s="85"/>
      <c r="F303" s="86"/>
      <c r="G303" s="87"/>
      <c r="H303" s="111"/>
      <c r="I303" s="97"/>
      <c r="J303" s="598"/>
      <c r="K303" s="598"/>
      <c r="L303" s="598"/>
      <c r="M303" s="103"/>
      <c r="N303" s="95"/>
      <c r="O303" s="99"/>
    </row>
    <row r="304" spans="1:15" s="131" customFormat="1" ht="14.25" customHeight="1">
      <c r="A304" s="351"/>
      <c r="B304" s="100"/>
      <c r="C304" s="101"/>
      <c r="D304" s="102"/>
      <c r="E304" s="103"/>
      <c r="F304" s="95"/>
      <c r="G304" s="96"/>
      <c r="H304" s="111"/>
      <c r="I304" s="97"/>
      <c r="J304" s="598"/>
      <c r="K304" s="598"/>
      <c r="L304" s="598"/>
      <c r="M304" s="103"/>
      <c r="N304" s="95"/>
      <c r="O304" s="99"/>
    </row>
    <row r="305" spans="1:15" s="131" customFormat="1" ht="14.25" customHeight="1">
      <c r="A305" s="351"/>
      <c r="B305" s="100"/>
      <c r="C305" s="101"/>
      <c r="D305" s="102"/>
      <c r="E305" s="103"/>
      <c r="F305" s="95"/>
      <c r="G305" s="104">
        <f>ROUNDDOWN(SUM(F304:F308)/1000,0)</f>
        <v>0</v>
      </c>
      <c r="H305" s="105"/>
      <c r="I305" s="113"/>
      <c r="J305" s="599"/>
      <c r="K305" s="599"/>
      <c r="L305" s="599"/>
      <c r="M305" s="103"/>
      <c r="N305" s="95"/>
      <c r="O305" s="112"/>
    </row>
    <row r="306" spans="1:15" s="131" customFormat="1" ht="14.25" customHeight="1">
      <c r="A306" s="351"/>
      <c r="B306" s="100"/>
      <c r="C306" s="101"/>
      <c r="D306" s="102"/>
      <c r="E306" s="103"/>
      <c r="F306" s="95"/>
      <c r="G306" s="104"/>
      <c r="H306" s="105"/>
      <c r="I306" s="83" t="s">
        <v>561</v>
      </c>
      <c r="J306" s="84"/>
      <c r="K306" s="84"/>
      <c r="L306" s="84"/>
      <c r="M306" s="85"/>
      <c r="N306" s="86"/>
      <c r="O306" s="119"/>
    </row>
    <row r="307" spans="1:15" s="131" customFormat="1" ht="14.25" customHeight="1">
      <c r="A307" s="351"/>
      <c r="B307" s="100"/>
      <c r="C307" s="101"/>
      <c r="D307" s="102"/>
      <c r="E307" s="103"/>
      <c r="F307" s="95"/>
      <c r="G307" s="104"/>
      <c r="H307" s="111"/>
      <c r="I307" s="97"/>
      <c r="J307" s="598"/>
      <c r="K307" s="598"/>
      <c r="L307" s="598"/>
      <c r="M307" s="103"/>
      <c r="N307" s="95"/>
      <c r="O307" s="99"/>
    </row>
    <row r="308" spans="1:15" s="131" customFormat="1" ht="14.25" customHeight="1">
      <c r="A308" s="351"/>
      <c r="B308" s="100"/>
      <c r="C308" s="101"/>
      <c r="D308" s="102"/>
      <c r="E308" s="103"/>
      <c r="F308" s="95"/>
      <c r="G308" s="104"/>
      <c r="H308" s="105"/>
      <c r="I308" s="97"/>
      <c r="J308" s="598"/>
      <c r="K308" s="598"/>
      <c r="L308" s="598"/>
      <c r="M308" s="103"/>
      <c r="N308" s="95"/>
      <c r="O308" s="106">
        <f>ROUNDDOWN(SUM(N307:N314)/1000,0)</f>
        <v>0</v>
      </c>
    </row>
    <row r="309" spans="1:15" s="131" customFormat="1" ht="14.25" customHeight="1">
      <c r="A309" s="351"/>
      <c r="B309" s="83" t="s">
        <v>557</v>
      </c>
      <c r="C309" s="84"/>
      <c r="D309" s="84"/>
      <c r="E309" s="85"/>
      <c r="F309" s="86"/>
      <c r="G309" s="87"/>
      <c r="H309" s="105"/>
      <c r="I309" s="97"/>
      <c r="J309" s="598"/>
      <c r="K309" s="598"/>
      <c r="L309" s="598"/>
      <c r="M309" s="103"/>
      <c r="N309" s="95"/>
      <c r="O309" s="99"/>
    </row>
    <row r="310" spans="1:15" s="131" customFormat="1" ht="14.25" customHeight="1">
      <c r="A310" s="351"/>
      <c r="B310" s="100"/>
      <c r="C310" s="101"/>
      <c r="D310" s="102"/>
      <c r="E310" s="103"/>
      <c r="F310" s="95"/>
      <c r="G310" s="96"/>
      <c r="H310" s="111"/>
      <c r="I310" s="97"/>
      <c r="J310" s="598"/>
      <c r="K310" s="598"/>
      <c r="L310" s="598"/>
      <c r="M310" s="103"/>
      <c r="N310" s="95"/>
      <c r="O310" s="99"/>
    </row>
    <row r="311" spans="1:15" s="131" customFormat="1" ht="14.25" customHeight="1">
      <c r="A311" s="351"/>
      <c r="B311" s="100"/>
      <c r="C311" s="101"/>
      <c r="D311" s="102"/>
      <c r="E311" s="103"/>
      <c r="F311" s="95"/>
      <c r="G311" s="104">
        <f>ROUNDDOWN(SUM(F310:F312)/1000,0)</f>
        <v>0</v>
      </c>
      <c r="H311" s="111"/>
      <c r="I311" s="97"/>
      <c r="J311" s="598"/>
      <c r="K311" s="598"/>
      <c r="L311" s="598"/>
      <c r="M311" s="103"/>
      <c r="N311" s="95"/>
      <c r="O311" s="99"/>
    </row>
    <row r="312" spans="1:15" s="131" customFormat="1" ht="14.25" customHeight="1">
      <c r="A312" s="351"/>
      <c r="B312" s="100"/>
      <c r="C312" s="101"/>
      <c r="D312" s="102"/>
      <c r="E312" s="103"/>
      <c r="F312" s="95"/>
      <c r="G312" s="104"/>
      <c r="H312" s="105"/>
      <c r="I312" s="97"/>
      <c r="J312" s="598"/>
      <c r="K312" s="598"/>
      <c r="L312" s="598"/>
      <c r="M312" s="103"/>
      <c r="N312" s="95"/>
      <c r="O312" s="99"/>
    </row>
    <row r="313" spans="1:15" s="131" customFormat="1" ht="14.25" customHeight="1">
      <c r="A313" s="351"/>
      <c r="B313" s="83" t="s">
        <v>558</v>
      </c>
      <c r="C313" s="84"/>
      <c r="D313" s="84"/>
      <c r="E313" s="85"/>
      <c r="F313" s="86"/>
      <c r="G313" s="87"/>
      <c r="H313" s="105"/>
      <c r="I313" s="97"/>
      <c r="J313" s="598"/>
      <c r="K313" s="598"/>
      <c r="L313" s="598"/>
      <c r="M313" s="103"/>
      <c r="N313" s="95"/>
      <c r="O313" s="99"/>
    </row>
    <row r="314" spans="1:15" s="131" customFormat="1" ht="14.25" customHeight="1">
      <c r="A314" s="351"/>
      <c r="B314" s="100"/>
      <c r="C314" s="101"/>
      <c r="D314" s="102"/>
      <c r="E314" s="103"/>
      <c r="F314" s="95"/>
      <c r="G314" s="96"/>
      <c r="H314" s="111"/>
      <c r="I314" s="97"/>
      <c r="J314" s="598"/>
      <c r="K314" s="598"/>
      <c r="L314" s="598"/>
      <c r="M314" s="103"/>
      <c r="N314" s="95"/>
      <c r="O314" s="112"/>
    </row>
    <row r="315" spans="1:15" s="131" customFormat="1" ht="14.25" customHeight="1">
      <c r="A315" s="351"/>
      <c r="B315" s="100"/>
      <c r="C315" s="101"/>
      <c r="D315" s="102"/>
      <c r="E315" s="103"/>
      <c r="F315" s="95"/>
      <c r="G315" s="104">
        <f>ROUNDDOWN(SUM(F314:F318)/1000,0)</f>
        <v>0</v>
      </c>
      <c r="H315" s="111"/>
      <c r="I315" s="204" t="s">
        <v>562</v>
      </c>
      <c r="J315" s="180"/>
      <c r="K315" s="116"/>
      <c r="L315" s="116"/>
      <c r="M315" s="117"/>
      <c r="N315" s="118"/>
      <c r="O315" s="119"/>
    </row>
    <row r="316" spans="1:15" s="131" customFormat="1" ht="14.25" customHeight="1">
      <c r="A316" s="351"/>
      <c r="B316" s="100"/>
      <c r="C316" s="101"/>
      <c r="D316" s="102"/>
      <c r="E316" s="103"/>
      <c r="F316" s="95"/>
      <c r="G316" s="104"/>
      <c r="H316" s="111"/>
      <c r="I316" s="97"/>
      <c r="J316" s="598"/>
      <c r="K316" s="598"/>
      <c r="L316" s="598"/>
      <c r="M316" s="103"/>
      <c r="N316" s="95"/>
      <c r="O316" s="99"/>
    </row>
    <row r="317" spans="1:15" s="131" customFormat="1" ht="14.25" customHeight="1">
      <c r="A317" s="351"/>
      <c r="B317" s="100"/>
      <c r="C317" s="101"/>
      <c r="D317" s="102"/>
      <c r="E317" s="103"/>
      <c r="F317" s="95"/>
      <c r="G317" s="104"/>
      <c r="H317" s="105"/>
      <c r="I317" s="97"/>
      <c r="J317" s="598"/>
      <c r="K317" s="598"/>
      <c r="L317" s="598"/>
      <c r="M317" s="103"/>
      <c r="N317" s="95"/>
      <c r="O317" s="106">
        <f>ROUNDDOWN(SUM(N316:N321)/1000,0)</f>
        <v>0</v>
      </c>
    </row>
    <row r="318" spans="1:15" s="131" customFormat="1" ht="14.25" customHeight="1">
      <c r="A318" s="351"/>
      <c r="B318" s="100"/>
      <c r="C318" s="101"/>
      <c r="D318" s="102"/>
      <c r="E318" s="103"/>
      <c r="F318" s="95"/>
      <c r="G318" s="104"/>
      <c r="H318" s="105"/>
      <c r="I318" s="97"/>
      <c r="J318" s="598"/>
      <c r="K318" s="598"/>
      <c r="L318" s="598"/>
      <c r="M318" s="103"/>
      <c r="N318" s="95"/>
      <c r="O318" s="99"/>
    </row>
    <row r="319" spans="1:15" s="131" customFormat="1" ht="14.25" customHeight="1">
      <c r="A319" s="351"/>
      <c r="B319" s="83" t="s">
        <v>559</v>
      </c>
      <c r="C319" s="84"/>
      <c r="D319" s="84"/>
      <c r="E319" s="85"/>
      <c r="F319" s="86"/>
      <c r="G319" s="87"/>
      <c r="H319" s="105"/>
      <c r="I319" s="97"/>
      <c r="J319" s="598"/>
      <c r="K319" s="598"/>
      <c r="L319" s="598"/>
      <c r="M319" s="103"/>
      <c r="N319" s="95"/>
      <c r="O319" s="99"/>
    </row>
    <row r="320" spans="1:15" s="131" customFormat="1" ht="14.25" customHeight="1">
      <c r="A320" s="351"/>
      <c r="B320" s="100"/>
      <c r="C320" s="101"/>
      <c r="D320" s="102"/>
      <c r="E320" s="103"/>
      <c r="F320" s="95"/>
      <c r="G320" s="96"/>
      <c r="H320" s="105"/>
      <c r="I320" s="97"/>
      <c r="J320" s="598"/>
      <c r="K320" s="598"/>
      <c r="L320" s="598"/>
      <c r="M320" s="103"/>
      <c r="N320" s="95"/>
      <c r="O320" s="99"/>
    </row>
    <row r="321" spans="1:15" s="131" customFormat="1" ht="14.25" customHeight="1">
      <c r="A321" s="351"/>
      <c r="B321" s="100"/>
      <c r="C321" s="101"/>
      <c r="D321" s="102"/>
      <c r="E321" s="103"/>
      <c r="F321" s="95"/>
      <c r="G321" s="96">
        <f>ROUNDDOWN(SUM(F320:F328)/1000,0)</f>
        <v>0</v>
      </c>
      <c r="H321" s="105"/>
      <c r="I321" s="97"/>
      <c r="J321" s="598"/>
      <c r="K321" s="598"/>
      <c r="L321" s="598"/>
      <c r="M321" s="103"/>
      <c r="N321" s="95"/>
      <c r="O321" s="99"/>
    </row>
    <row r="322" spans="1:15" s="131" customFormat="1" ht="14.25" customHeight="1">
      <c r="A322" s="351"/>
      <c r="B322" s="100"/>
      <c r="C322" s="101"/>
      <c r="D322" s="102"/>
      <c r="E322" s="103"/>
      <c r="F322" s="95"/>
      <c r="G322" s="96"/>
      <c r="H322" s="111"/>
      <c r="I322" s="205" t="s">
        <v>563</v>
      </c>
      <c r="J322" s="181"/>
      <c r="K322" s="182"/>
      <c r="L322" s="182"/>
      <c r="M322" s="183"/>
      <c r="N322" s="185"/>
      <c r="O322" s="184"/>
    </row>
    <row r="323" spans="1:15" s="131" customFormat="1" ht="14.25" customHeight="1">
      <c r="A323" s="351"/>
      <c r="B323" s="100"/>
      <c r="C323" s="101"/>
      <c r="D323" s="102"/>
      <c r="E323" s="103"/>
      <c r="F323" s="95"/>
      <c r="G323" s="96"/>
      <c r="H323" s="111"/>
      <c r="I323" s="97"/>
      <c r="J323" s="598"/>
      <c r="K323" s="598"/>
      <c r="L323" s="598"/>
      <c r="M323" s="103"/>
      <c r="N323" s="95"/>
      <c r="O323" s="186"/>
    </row>
    <row r="324" spans="1:15" s="131" customFormat="1" ht="14.25" customHeight="1">
      <c r="A324" s="351"/>
      <c r="B324" s="100"/>
      <c r="C324" s="101"/>
      <c r="D324" s="102"/>
      <c r="E324" s="103"/>
      <c r="F324" s="95"/>
      <c r="G324" s="96"/>
      <c r="H324" s="111"/>
      <c r="I324" s="97"/>
      <c r="J324" s="598"/>
      <c r="K324" s="598"/>
      <c r="L324" s="598"/>
      <c r="M324" s="103"/>
      <c r="N324" s="95"/>
      <c r="O324" s="106">
        <f>ROUNDDOWN(SUM(N323:N328)/1000,0)</f>
        <v>0</v>
      </c>
    </row>
    <row r="325" spans="1:15" s="131" customFormat="1" ht="14.25" customHeight="1">
      <c r="A325" s="351"/>
      <c r="B325" s="100"/>
      <c r="C325" s="101"/>
      <c r="D325" s="102"/>
      <c r="E325" s="103"/>
      <c r="F325" s="95"/>
      <c r="G325" s="96"/>
      <c r="H325" s="111"/>
      <c r="I325" s="97"/>
      <c r="J325" s="598"/>
      <c r="K325" s="598"/>
      <c r="L325" s="598"/>
      <c r="M325" s="103"/>
      <c r="N325" s="95"/>
      <c r="O325" s="99"/>
    </row>
    <row r="326" spans="1:15" s="131" customFormat="1" ht="14.25" customHeight="1">
      <c r="A326" s="351"/>
      <c r="B326" s="100"/>
      <c r="C326" s="101"/>
      <c r="D326" s="102"/>
      <c r="E326" s="103"/>
      <c r="F326" s="95"/>
      <c r="G326" s="96"/>
      <c r="H326" s="111"/>
      <c r="I326" s="97"/>
      <c r="J326" s="598"/>
      <c r="K326" s="598"/>
      <c r="L326" s="598"/>
      <c r="M326" s="103"/>
      <c r="N326" s="95"/>
      <c r="O326" s="99"/>
    </row>
    <row r="327" spans="1:15" s="131" customFormat="1" ht="14.25" customHeight="1">
      <c r="A327" s="351"/>
      <c r="B327" s="100"/>
      <c r="C327" s="101"/>
      <c r="D327" s="102"/>
      <c r="E327" s="103"/>
      <c r="F327" s="95"/>
      <c r="G327" s="96"/>
      <c r="H327" s="105"/>
      <c r="I327" s="97"/>
      <c r="J327" s="598"/>
      <c r="K327" s="598"/>
      <c r="L327" s="598"/>
      <c r="M327" s="103"/>
      <c r="N327" s="95"/>
      <c r="O327" s="99"/>
    </row>
    <row r="328" spans="1:15" s="131" customFormat="1" ht="14.25" customHeight="1">
      <c r="A328" s="351"/>
      <c r="B328" s="100"/>
      <c r="C328" s="101"/>
      <c r="D328" s="102"/>
      <c r="E328" s="103"/>
      <c r="F328" s="95"/>
      <c r="G328" s="104"/>
      <c r="H328" s="111"/>
      <c r="I328" s="97"/>
      <c r="J328" s="598"/>
      <c r="K328" s="598"/>
      <c r="L328" s="598"/>
      <c r="M328" s="103"/>
      <c r="N328" s="95"/>
      <c r="O328" s="112"/>
    </row>
    <row r="329" spans="1:15" s="131" customFormat="1" ht="14.25" customHeight="1">
      <c r="A329" s="351"/>
      <c r="B329" s="83" t="s">
        <v>67</v>
      </c>
      <c r="C329" s="84"/>
      <c r="D329" s="84"/>
      <c r="E329" s="85"/>
      <c r="F329" s="86"/>
      <c r="G329" s="87"/>
      <c r="H329" s="111"/>
      <c r="I329" s="204" t="s">
        <v>564</v>
      </c>
      <c r="J329" s="115"/>
      <c r="K329" s="116"/>
      <c r="L329" s="116"/>
      <c r="M329" s="117"/>
      <c r="N329" s="120"/>
      <c r="O329" s="121"/>
    </row>
    <row r="330" spans="1:15" s="131" customFormat="1" ht="14.25" customHeight="1">
      <c r="A330" s="351"/>
      <c r="B330" s="100"/>
      <c r="C330" s="101"/>
      <c r="D330" s="102"/>
      <c r="E330" s="103"/>
      <c r="F330" s="95"/>
      <c r="G330" s="96"/>
      <c r="H330" s="111"/>
      <c r="I330" s="97"/>
      <c r="J330" s="598"/>
      <c r="K330" s="598"/>
      <c r="L330" s="598"/>
      <c r="M330" s="103"/>
      <c r="N330" s="95"/>
      <c r="O330" s="99"/>
    </row>
    <row r="331" spans="1:15" s="131" customFormat="1" ht="14.25" customHeight="1">
      <c r="A331" s="351"/>
      <c r="B331" s="100"/>
      <c r="C331" s="101"/>
      <c r="D331" s="102"/>
      <c r="E331" s="103"/>
      <c r="F331" s="95"/>
      <c r="G331" s="104">
        <f>ROUNDDOWN(SUM(F330:F332)/1000,0)</f>
        <v>0</v>
      </c>
      <c r="H331" s="105"/>
      <c r="I331" s="97"/>
      <c r="J331" s="598"/>
      <c r="K331" s="598"/>
      <c r="L331" s="598"/>
      <c r="M331" s="103"/>
      <c r="N331" s="95"/>
      <c r="O331" s="106">
        <f>ROUNDDOWN(SUM(N330:N339)/1000,0)</f>
        <v>0</v>
      </c>
    </row>
    <row r="332" spans="1:15" s="131" customFormat="1" ht="14.1" customHeight="1">
      <c r="A332" s="351"/>
      <c r="B332" s="100"/>
      <c r="C332" s="101"/>
      <c r="D332" s="102"/>
      <c r="E332" s="103"/>
      <c r="F332" s="95"/>
      <c r="G332" s="104"/>
      <c r="H332" s="111"/>
      <c r="I332" s="97"/>
      <c r="J332" s="598"/>
      <c r="K332" s="598"/>
      <c r="L332" s="598"/>
      <c r="M332" s="103"/>
      <c r="N332" s="95"/>
      <c r="O332" s="99"/>
    </row>
    <row r="333" spans="1:15" s="131" customFormat="1" ht="14.25" customHeight="1" thickBot="1">
      <c r="A333" s="351"/>
      <c r="B333" s="122" t="s">
        <v>68</v>
      </c>
      <c r="C333" s="123"/>
      <c r="D333" s="123"/>
      <c r="E333" s="124"/>
      <c r="F333" s="125"/>
      <c r="G333" s="126">
        <f>G334-G298-G305-G311-G315-G321-G331</f>
        <v>0</v>
      </c>
      <c r="H333" s="105"/>
      <c r="I333" s="97"/>
      <c r="J333" s="598"/>
      <c r="K333" s="598"/>
      <c r="L333" s="598"/>
      <c r="M333" s="103"/>
      <c r="N333" s="95"/>
      <c r="O333" s="99"/>
    </row>
    <row r="334" spans="1:15" s="131" customFormat="1" ht="20.100000000000001" customHeight="1" thickTop="1">
      <c r="A334" s="351"/>
      <c r="B334" s="1015" t="s">
        <v>69</v>
      </c>
      <c r="C334" s="1016"/>
      <c r="D334" s="1016"/>
      <c r="E334" s="1016"/>
      <c r="F334" s="1017"/>
      <c r="G334" s="127">
        <f>O342</f>
        <v>0</v>
      </c>
      <c r="H334" s="105"/>
      <c r="I334" s="97"/>
      <c r="J334" s="598"/>
      <c r="K334" s="598"/>
      <c r="L334" s="598"/>
      <c r="M334" s="103"/>
      <c r="N334" s="95"/>
      <c r="O334" s="99"/>
    </row>
    <row r="335" spans="1:15" s="131" customFormat="1" ht="14.25" customHeight="1">
      <c r="A335" s="351"/>
      <c r="B335" s="128" t="s">
        <v>70</v>
      </c>
      <c r="C335" s="129"/>
      <c r="D335" s="129"/>
      <c r="E335" s="129"/>
      <c r="F335" s="129"/>
      <c r="G335" s="130"/>
      <c r="H335" s="130"/>
      <c r="I335" s="97"/>
      <c r="J335" s="598"/>
      <c r="K335" s="598"/>
      <c r="L335" s="598"/>
      <c r="M335" s="103"/>
      <c r="N335" s="95"/>
      <c r="O335" s="99"/>
    </row>
    <row r="336" spans="1:15" s="131" customFormat="1" ht="14.25" customHeight="1">
      <c r="A336" s="351"/>
      <c r="B336" s="131" t="s">
        <v>71</v>
      </c>
      <c r="C336" s="129"/>
      <c r="D336" s="129"/>
      <c r="E336" s="129"/>
      <c r="F336" s="129"/>
      <c r="G336" s="132" t="s">
        <v>72</v>
      </c>
      <c r="H336" s="133"/>
      <c r="I336" s="97"/>
      <c r="J336" s="598"/>
      <c r="K336" s="598"/>
      <c r="L336" s="598"/>
      <c r="M336" s="103"/>
      <c r="N336" s="95"/>
      <c r="O336" s="99"/>
    </row>
    <row r="337" spans="1:21" s="131" customFormat="1" ht="14.25" customHeight="1">
      <c r="A337" s="351"/>
      <c r="B337" s="919" t="s">
        <v>73</v>
      </c>
      <c r="C337" s="1018"/>
      <c r="D337" s="1018"/>
      <c r="E337" s="1018"/>
      <c r="F337" s="1019"/>
      <c r="G337" s="134" t="s">
        <v>74</v>
      </c>
      <c r="H337" s="133"/>
      <c r="I337" s="97"/>
      <c r="J337" s="598"/>
      <c r="K337" s="598"/>
      <c r="L337" s="598"/>
      <c r="M337" s="103"/>
      <c r="N337" s="95"/>
      <c r="O337" s="99"/>
    </row>
    <row r="338" spans="1:21" s="131" customFormat="1" ht="20.100000000000001" customHeight="1">
      <c r="A338" s="351"/>
      <c r="B338" s="1003" t="s">
        <v>567</v>
      </c>
      <c r="C338" s="1018"/>
      <c r="D338" s="1018"/>
      <c r="E338" s="1018"/>
      <c r="F338" s="1019"/>
      <c r="G338" s="135"/>
      <c r="H338" s="136"/>
      <c r="I338" s="97"/>
      <c r="J338" s="598"/>
      <c r="K338" s="598"/>
      <c r="L338" s="598"/>
      <c r="M338" s="103"/>
      <c r="N338" s="95"/>
      <c r="O338" s="99"/>
    </row>
    <row r="339" spans="1:21" s="131" customFormat="1" ht="21.95" customHeight="1" thickBot="1">
      <c r="A339" s="351"/>
      <c r="B339" s="1003" t="s">
        <v>568</v>
      </c>
      <c r="C339" s="1004"/>
      <c r="D339" s="1004"/>
      <c r="E339" s="1004"/>
      <c r="F339" s="1005"/>
      <c r="G339" s="135"/>
      <c r="H339" s="111"/>
      <c r="I339" s="97"/>
      <c r="J339" s="598"/>
      <c r="K339" s="598"/>
      <c r="L339" s="598"/>
      <c r="M339" s="103"/>
      <c r="N339" s="95"/>
      <c r="O339" s="137"/>
    </row>
    <row r="340" spans="1:21" s="131" customFormat="1" ht="35.450000000000003" customHeight="1" thickTop="1">
      <c r="A340" s="351"/>
      <c r="B340" s="1003" t="s">
        <v>132</v>
      </c>
      <c r="C340" s="1004"/>
      <c r="D340" s="1004"/>
      <c r="E340" s="1004"/>
      <c r="F340" s="1005"/>
      <c r="G340" s="135"/>
      <c r="H340" s="111"/>
      <c r="I340" s="1006" t="s">
        <v>565</v>
      </c>
      <c r="J340" s="1007"/>
      <c r="K340" s="1007"/>
      <c r="L340" s="1007"/>
      <c r="M340" s="1007"/>
      <c r="N340" s="1008"/>
      <c r="O340" s="138">
        <f>SUM(O298,O308,O317,O324,O331,)</f>
        <v>0</v>
      </c>
    </row>
    <row r="341" spans="1:21" s="131" customFormat="1" ht="35.450000000000003" customHeight="1">
      <c r="A341" s="351"/>
      <c r="B341" s="1003" t="s">
        <v>138</v>
      </c>
      <c r="C341" s="1004"/>
      <c r="D341" s="1004"/>
      <c r="E341" s="1004"/>
      <c r="F341" s="1005"/>
      <c r="G341" s="135"/>
      <c r="H341" s="130"/>
      <c r="I341" s="1009" t="s">
        <v>340</v>
      </c>
      <c r="J341" s="1010"/>
      <c r="K341" s="1010"/>
      <c r="L341" s="1010"/>
      <c r="M341" s="1010"/>
      <c r="N341" s="1011"/>
      <c r="O341" s="146">
        <f>IF(共通入力シート!$B$18="課税事業者",ROUNDDOWN((O340-G343)*10/110,0),0)</f>
        <v>0</v>
      </c>
    </row>
    <row r="342" spans="1:21" s="131" customFormat="1" ht="26.1" customHeight="1" thickBot="1">
      <c r="A342" s="351"/>
      <c r="B342" s="1012" t="s">
        <v>569</v>
      </c>
      <c r="C342" s="1013"/>
      <c r="D342" s="1013"/>
      <c r="E342" s="1013"/>
      <c r="F342" s="1014"/>
      <c r="G342" s="135"/>
      <c r="H342" s="130"/>
      <c r="I342" s="995" t="s">
        <v>566</v>
      </c>
      <c r="J342" s="996"/>
      <c r="K342" s="996"/>
      <c r="L342" s="996"/>
      <c r="M342" s="996"/>
      <c r="N342" s="997"/>
      <c r="O342" s="141">
        <f>O340-O341</f>
        <v>0</v>
      </c>
    </row>
    <row r="343" spans="1:21" s="131" customFormat="1" ht="25.35" customHeight="1" thickTop="1">
      <c r="A343" s="351"/>
      <c r="B343" s="992" t="s">
        <v>75</v>
      </c>
      <c r="C343" s="993"/>
      <c r="D343" s="993"/>
      <c r="E343" s="993"/>
      <c r="F343" s="994"/>
      <c r="G343" s="140">
        <f>SUM(G338:G342)</f>
        <v>0</v>
      </c>
      <c r="H343" s="364"/>
      <c r="I343" s="995" t="s">
        <v>342</v>
      </c>
      <c r="J343" s="996"/>
      <c r="K343" s="996"/>
      <c r="L343" s="996"/>
      <c r="M343" s="996"/>
      <c r="N343" s="997"/>
      <c r="O343" s="144"/>
    </row>
    <row r="344" spans="1:21" s="131" customFormat="1" ht="26.25" customHeight="1">
      <c r="A344" s="351"/>
      <c r="B344" s="131" t="s">
        <v>76</v>
      </c>
      <c r="C344" s="365"/>
      <c r="D344" s="365"/>
      <c r="E344" s="365"/>
      <c r="F344" s="365"/>
      <c r="G344" s="143"/>
      <c r="H344" s="364"/>
      <c r="O344" s="145"/>
    </row>
    <row r="345" spans="1:21" s="131" customFormat="1" ht="10.5" customHeight="1" thickBot="1">
      <c r="A345" s="351"/>
      <c r="C345" s="365"/>
      <c r="D345" s="365"/>
      <c r="E345" s="365"/>
      <c r="F345" s="365"/>
      <c r="G345" s="143"/>
      <c r="H345" s="364"/>
      <c r="I345" s="366"/>
    </row>
    <row r="346" spans="1:21" s="131" customFormat="1" ht="25.35" customHeight="1" thickBot="1">
      <c r="A346" s="351"/>
      <c r="B346" s="998" t="s">
        <v>77</v>
      </c>
      <c r="C346" s="980"/>
      <c r="D346" s="999" t="str">
        <f>IF(共通入力シート!$B$2="","",共通入力シート!$B$2)</f>
        <v/>
      </c>
      <c r="E346" s="999"/>
      <c r="F346" s="999"/>
      <c r="G346" s="1000"/>
      <c r="H346" s="1001" t="str">
        <f>IF(共通入力シート!$B$18="※選択してください。","★「共通入力シート」の消費税等仕入控除税額の取扱を選択してください。","")</f>
        <v/>
      </c>
      <c r="I346" s="1002"/>
      <c r="J346" s="1002"/>
      <c r="K346" s="1002"/>
      <c r="L346" s="1002"/>
      <c r="M346" s="1002"/>
      <c r="N346" s="1002"/>
      <c r="O346" s="1002"/>
    </row>
    <row r="347" spans="1:21" s="131" customFormat="1" ht="46.5" customHeight="1" thickBot="1">
      <c r="A347" s="351"/>
      <c r="B347" s="987" t="s">
        <v>343</v>
      </c>
      <c r="C347" s="988"/>
      <c r="D347" s="989" t="str">
        <f>IF(O342=0,"",MAX(0,MIN(INT(O342/2),G333)))</f>
        <v/>
      </c>
      <c r="E347" s="989"/>
      <c r="F347" s="989"/>
      <c r="G347" s="367" t="s">
        <v>29</v>
      </c>
      <c r="H347" s="990" t="s">
        <v>78</v>
      </c>
      <c r="I347" s="991"/>
      <c r="J347" s="991"/>
      <c r="K347" s="991"/>
      <c r="L347" s="991"/>
      <c r="M347" s="991"/>
      <c r="N347" s="991"/>
      <c r="O347" s="991"/>
    </row>
    <row r="348" spans="1:21" ht="4.5" customHeight="1"/>
    <row r="349" spans="1:21" ht="15.6" customHeight="1">
      <c r="B349" s="131" t="s">
        <v>425</v>
      </c>
      <c r="C349" s="218"/>
      <c r="D349" s="329"/>
      <c r="E349" s="218"/>
      <c r="F349" s="218"/>
      <c r="G349" s="218"/>
      <c r="H349" s="218"/>
      <c r="I349" s="218"/>
      <c r="J349" s="218"/>
      <c r="K349" s="218"/>
      <c r="L349" s="218"/>
      <c r="M349" s="218"/>
      <c r="N349" s="218"/>
      <c r="O349" s="218"/>
      <c r="R349" s="329"/>
      <c r="S349" s="329"/>
      <c r="T349" s="329"/>
      <c r="U349" s="329"/>
    </row>
    <row r="350" spans="1:21" ht="15.6" customHeight="1">
      <c r="B350" s="218" t="s">
        <v>509</v>
      </c>
      <c r="C350" s="218"/>
      <c r="D350" s="218"/>
      <c r="E350" s="218"/>
      <c r="F350" s="218"/>
      <c r="G350" s="218"/>
      <c r="H350" s="218"/>
      <c r="I350" s="218"/>
      <c r="J350" s="218"/>
      <c r="K350" s="218"/>
      <c r="L350" s="218"/>
      <c r="M350" s="218"/>
      <c r="N350" s="218"/>
      <c r="O350" s="218"/>
      <c r="R350" s="329"/>
      <c r="S350" s="329"/>
      <c r="T350" s="329"/>
      <c r="U350" s="329"/>
    </row>
    <row r="351" spans="1:21" ht="15.6" customHeight="1" thickBot="1">
      <c r="B351" s="1120" t="s">
        <v>429</v>
      </c>
      <c r="C351" s="1120"/>
      <c r="D351" s="1120"/>
      <c r="E351" s="1120"/>
      <c r="F351" s="1120"/>
      <c r="G351" s="1120"/>
      <c r="H351" s="1120"/>
      <c r="I351" s="1120"/>
      <c r="J351" s="1120"/>
      <c r="K351" s="1120"/>
      <c r="L351" s="1120"/>
      <c r="M351" s="1120"/>
      <c r="N351" s="1120"/>
      <c r="O351" s="1120"/>
      <c r="R351" s="329"/>
      <c r="S351" s="329"/>
      <c r="T351" s="329"/>
      <c r="U351" s="329"/>
    </row>
    <row r="352" spans="1:21" ht="15" customHeight="1">
      <c r="B352" s="1121" t="s">
        <v>43</v>
      </c>
      <c r="C352" s="1122"/>
      <c r="D352" s="1125" t="s">
        <v>602</v>
      </c>
      <c r="E352" s="1126"/>
      <c r="F352" s="1129" t="s">
        <v>657</v>
      </c>
      <c r="G352" s="1130"/>
      <c r="H352" s="1131"/>
      <c r="I352" s="1131"/>
      <c r="J352" s="1131"/>
      <c r="K352" s="1131"/>
      <c r="L352" s="1131"/>
      <c r="M352" s="1131"/>
      <c r="N352" s="1131"/>
      <c r="O352" s="1132"/>
      <c r="Q352" s="618" t="s">
        <v>667</v>
      </c>
      <c r="R352" s="329"/>
      <c r="S352" s="329"/>
      <c r="T352" s="329"/>
      <c r="U352" s="329"/>
    </row>
    <row r="353" spans="2:21" ht="15" customHeight="1" thickBot="1">
      <c r="B353" s="1123"/>
      <c r="C353" s="1124"/>
      <c r="D353" s="1127"/>
      <c r="E353" s="1128"/>
      <c r="F353" s="1133"/>
      <c r="G353" s="1134"/>
      <c r="H353" s="1135"/>
      <c r="I353" s="1135"/>
      <c r="J353" s="1135"/>
      <c r="K353" s="1135"/>
      <c r="L353" s="1135"/>
      <c r="M353" s="1135"/>
      <c r="N353" s="1135"/>
      <c r="O353" s="1136"/>
      <c r="Q353" s="617" t="s">
        <v>668</v>
      </c>
      <c r="R353" s="329"/>
      <c r="S353" s="329"/>
      <c r="T353" s="329"/>
      <c r="U353" s="329"/>
    </row>
    <row r="354" spans="2:21" ht="16.5" customHeight="1">
      <c r="B354" s="330" t="s">
        <v>142</v>
      </c>
      <c r="C354" s="331"/>
      <c r="D354" s="331"/>
      <c r="E354" s="332"/>
      <c r="F354" s="331"/>
      <c r="G354" s="331"/>
      <c r="H354" s="331"/>
      <c r="I354" s="331"/>
      <c r="J354" s="331"/>
      <c r="K354" s="331"/>
      <c r="L354" s="331"/>
      <c r="M354" s="331"/>
      <c r="N354" s="331"/>
      <c r="O354" s="619"/>
      <c r="R354" s="329"/>
      <c r="S354" s="329"/>
      <c r="T354" s="329"/>
      <c r="U354" s="329"/>
    </row>
    <row r="355" spans="2:21" ht="18.75" customHeight="1">
      <c r="B355" s="1109"/>
      <c r="C355" s="1110"/>
      <c r="D355" s="1110"/>
      <c r="E355" s="1110"/>
      <c r="F355" s="1110"/>
      <c r="G355" s="1110"/>
      <c r="H355" s="1110"/>
      <c r="I355" s="1110"/>
      <c r="J355" s="1110"/>
      <c r="K355" s="1110"/>
      <c r="L355" s="335" t="s">
        <v>48</v>
      </c>
      <c r="M355" s="1113"/>
      <c r="N355" s="1113"/>
      <c r="O355" s="1114"/>
      <c r="Q355" s="569" t="str">
        <f>IF(M355="", "←選択してください。", "")</f>
        <v>←選択してください。</v>
      </c>
      <c r="R355" s="329"/>
      <c r="S355" s="329"/>
      <c r="T355" s="329"/>
      <c r="U355" s="329"/>
    </row>
    <row r="356" spans="2:21" ht="17.25" customHeight="1">
      <c r="B356" s="1111"/>
      <c r="C356" s="1112"/>
      <c r="D356" s="1112"/>
      <c r="E356" s="1112"/>
      <c r="F356" s="1112"/>
      <c r="G356" s="1112"/>
      <c r="H356" s="1112"/>
      <c r="I356" s="1112"/>
      <c r="J356" s="1112"/>
      <c r="K356" s="1112"/>
      <c r="L356" s="337" t="s">
        <v>49</v>
      </c>
      <c r="M356" s="1115"/>
      <c r="N356" s="1115"/>
      <c r="O356" s="1116"/>
      <c r="Q356" s="569" t="str">
        <f>IF(M356="", "←選択してください。", "")</f>
        <v>←選択してください。</v>
      </c>
      <c r="R356" s="329"/>
      <c r="S356" s="329"/>
      <c r="T356" s="329"/>
      <c r="U356" s="329"/>
    </row>
    <row r="357" spans="2:21" ht="4.5" customHeight="1">
      <c r="B357" s="338"/>
      <c r="C357" s="338"/>
      <c r="D357" s="338"/>
      <c r="E357" s="338"/>
      <c r="F357" s="338"/>
      <c r="G357" s="338"/>
      <c r="H357" s="338"/>
      <c r="I357" s="338"/>
      <c r="J357" s="338"/>
      <c r="K357" s="338"/>
      <c r="L357" s="338"/>
      <c r="M357" s="338"/>
      <c r="N357" s="338"/>
      <c r="O357" s="611"/>
      <c r="R357" s="329"/>
      <c r="S357" s="329"/>
      <c r="T357" s="329"/>
      <c r="U357" s="329"/>
    </row>
    <row r="358" spans="2:21" ht="24" customHeight="1">
      <c r="B358" s="340" t="s">
        <v>143</v>
      </c>
      <c r="C358" s="341"/>
      <c r="D358" s="341"/>
      <c r="E358" s="341"/>
      <c r="F358" s="1117" t="s">
        <v>50</v>
      </c>
      <c r="G358" s="1118"/>
      <c r="H358" s="342"/>
      <c r="I358" s="1117" t="s">
        <v>51</v>
      </c>
      <c r="J358" s="1119"/>
      <c r="K358" s="1118"/>
      <c r="L358" s="343" t="str">
        <f>IF(OR($H360=0,$K360=0),"",$H358/($H360*$K360))</f>
        <v/>
      </c>
      <c r="M358" s="1117" t="s">
        <v>52</v>
      </c>
      <c r="N358" s="1118"/>
      <c r="O358" s="565" t="str">
        <f>IF($O456+$O459=0,"",($G450-$G449)/($O456+$O459))</f>
        <v/>
      </c>
      <c r="Q358" s="336" t="str">
        <f>IF(OR(F352="人材養成事業",F352= "普及啓発事業"), "←斜線部は記入する必要はありません。", "")</f>
        <v/>
      </c>
      <c r="R358" s="329"/>
      <c r="S358" s="329"/>
      <c r="T358" s="329"/>
      <c r="U358" s="329"/>
    </row>
    <row r="359" spans="2:21" s="131" customFormat="1" ht="21.75" customHeight="1">
      <c r="B359" s="1020" t="s">
        <v>53</v>
      </c>
      <c r="C359" s="1093"/>
      <c r="D359" s="1096" t="s">
        <v>54</v>
      </c>
      <c r="E359" s="1097"/>
      <c r="F359" s="1098" t="s">
        <v>55</v>
      </c>
      <c r="G359" s="1098"/>
      <c r="H359" s="1099" t="s">
        <v>56</v>
      </c>
      <c r="I359" s="1099"/>
      <c r="J359" s="1099"/>
      <c r="K359" s="344" t="s">
        <v>57</v>
      </c>
      <c r="L359" s="1100" t="s">
        <v>58</v>
      </c>
      <c r="M359" s="1100"/>
      <c r="N359" s="1100"/>
      <c r="O359" s="1101"/>
    </row>
    <row r="360" spans="2:21" s="131" customFormat="1" ht="21.75" customHeight="1">
      <c r="B360" s="1094"/>
      <c r="C360" s="1095"/>
      <c r="D360" s="1102"/>
      <c r="E360" s="1103"/>
      <c r="F360" s="1104"/>
      <c r="G360" s="1105"/>
      <c r="H360" s="1106"/>
      <c r="I360" s="1106"/>
      <c r="J360" s="1106"/>
      <c r="K360" s="78"/>
      <c r="L360" s="1107"/>
      <c r="M360" s="1107"/>
      <c r="N360" s="1107"/>
      <c r="O360" s="1108"/>
      <c r="Q360" s="345"/>
    </row>
    <row r="361" spans="2:21" ht="9.75" customHeight="1">
      <c r="B361" s="131"/>
      <c r="C361" s="131"/>
      <c r="D361" s="338"/>
      <c r="E361" s="338"/>
      <c r="F361" s="338"/>
      <c r="G361" s="338"/>
      <c r="H361" s="338"/>
      <c r="I361" s="338"/>
      <c r="J361" s="338"/>
      <c r="K361" s="338"/>
      <c r="L361" s="338"/>
      <c r="M361" s="338"/>
      <c r="N361" s="338"/>
      <c r="O361" s="338"/>
      <c r="Q361" s="336"/>
      <c r="R361" s="329"/>
      <c r="S361" s="329"/>
      <c r="T361" s="329"/>
      <c r="U361" s="329"/>
    </row>
    <row r="362" spans="2:21" s="102" customFormat="1" ht="18" customHeight="1">
      <c r="B362" s="1020" t="s">
        <v>344</v>
      </c>
      <c r="C362" s="1066"/>
      <c r="D362" s="925" t="s">
        <v>413</v>
      </c>
      <c r="E362" s="926"/>
      <c r="F362" s="926"/>
      <c r="G362" s="926"/>
      <c r="H362" s="926"/>
      <c r="I362" s="926"/>
      <c r="J362" s="926"/>
      <c r="K362" s="926"/>
      <c r="L362" s="926"/>
      <c r="M362" s="926"/>
      <c r="N362" s="926"/>
      <c r="O362" s="927"/>
      <c r="Q362" s="568" t="s">
        <v>139</v>
      </c>
    </row>
    <row r="363" spans="2:21" s="102" customFormat="1" ht="19.350000000000001" customHeight="1">
      <c r="B363" s="1067"/>
      <c r="C363" s="1068"/>
      <c r="D363" s="1071"/>
      <c r="E363" s="1072"/>
      <c r="F363" s="1072"/>
      <c r="G363" s="1072"/>
      <c r="H363" s="1072"/>
      <c r="I363" s="1072"/>
      <c r="J363" s="1072"/>
      <c r="K363" s="1072"/>
      <c r="L363" s="1072"/>
      <c r="M363" s="1072"/>
      <c r="N363" s="1072"/>
      <c r="O363" s="1073"/>
    </row>
    <row r="364" spans="2:21" s="102" customFormat="1" ht="19.350000000000001" customHeight="1">
      <c r="B364" s="1067"/>
      <c r="C364" s="1068"/>
      <c r="D364" s="1071"/>
      <c r="E364" s="1072"/>
      <c r="F364" s="1072"/>
      <c r="G364" s="1072"/>
      <c r="H364" s="1072"/>
      <c r="I364" s="1072"/>
      <c r="J364" s="1072"/>
      <c r="K364" s="1072"/>
      <c r="L364" s="1072"/>
      <c r="M364" s="1072"/>
      <c r="N364" s="1072"/>
      <c r="O364" s="1073"/>
    </row>
    <row r="365" spans="2:21" s="102" customFormat="1" ht="19.350000000000001" customHeight="1">
      <c r="B365" s="1067"/>
      <c r="C365" s="1068"/>
      <c r="D365" s="1071"/>
      <c r="E365" s="1072"/>
      <c r="F365" s="1072"/>
      <c r="G365" s="1072"/>
      <c r="H365" s="1072"/>
      <c r="I365" s="1072"/>
      <c r="J365" s="1072"/>
      <c r="K365" s="1072"/>
      <c r="L365" s="1072"/>
      <c r="M365" s="1072"/>
      <c r="N365" s="1072"/>
      <c r="O365" s="1073"/>
    </row>
    <row r="366" spans="2:21" s="102" customFormat="1" ht="19.350000000000001" customHeight="1">
      <c r="B366" s="1067"/>
      <c r="C366" s="1068"/>
      <c r="D366" s="1071"/>
      <c r="E366" s="1072"/>
      <c r="F366" s="1072"/>
      <c r="G366" s="1072"/>
      <c r="H366" s="1072"/>
      <c r="I366" s="1072"/>
      <c r="J366" s="1072"/>
      <c r="K366" s="1072"/>
      <c r="L366" s="1072"/>
      <c r="M366" s="1072"/>
      <c r="N366" s="1072"/>
      <c r="O366" s="1073"/>
    </row>
    <row r="367" spans="2:21" s="102" customFormat="1" ht="19.350000000000001" customHeight="1">
      <c r="B367" s="1067"/>
      <c r="C367" s="1068"/>
      <c r="D367" s="1071"/>
      <c r="E367" s="1072"/>
      <c r="F367" s="1072"/>
      <c r="G367" s="1072"/>
      <c r="H367" s="1072"/>
      <c r="I367" s="1072"/>
      <c r="J367" s="1072"/>
      <c r="K367" s="1072"/>
      <c r="L367" s="1072"/>
      <c r="M367" s="1072"/>
      <c r="N367" s="1072"/>
      <c r="O367" s="1073"/>
    </row>
    <row r="368" spans="2:21" s="102" customFormat="1" ht="19.350000000000001" customHeight="1">
      <c r="B368" s="1067"/>
      <c r="C368" s="1068"/>
      <c r="D368" s="1071"/>
      <c r="E368" s="1072"/>
      <c r="F368" s="1072"/>
      <c r="G368" s="1072"/>
      <c r="H368" s="1072"/>
      <c r="I368" s="1072"/>
      <c r="J368" s="1072"/>
      <c r="K368" s="1072"/>
      <c r="L368" s="1072"/>
      <c r="M368" s="1072"/>
      <c r="N368" s="1072"/>
      <c r="O368" s="1073"/>
    </row>
    <row r="369" spans="2:15" s="102" customFormat="1" ht="19.350000000000001" customHeight="1">
      <c r="B369" s="1067"/>
      <c r="C369" s="1068"/>
      <c r="D369" s="1071"/>
      <c r="E369" s="1072"/>
      <c r="F369" s="1072"/>
      <c r="G369" s="1072"/>
      <c r="H369" s="1072"/>
      <c r="I369" s="1072"/>
      <c r="J369" s="1072"/>
      <c r="K369" s="1072"/>
      <c r="L369" s="1072"/>
      <c r="M369" s="1072"/>
      <c r="N369" s="1072"/>
      <c r="O369" s="1073"/>
    </row>
    <row r="370" spans="2:15" s="102" customFormat="1" ht="19.350000000000001" customHeight="1">
      <c r="B370" s="1067"/>
      <c r="C370" s="1068"/>
      <c r="D370" s="1071"/>
      <c r="E370" s="1072"/>
      <c r="F370" s="1072"/>
      <c r="G370" s="1072"/>
      <c r="H370" s="1072"/>
      <c r="I370" s="1072"/>
      <c r="J370" s="1072"/>
      <c r="K370" s="1072"/>
      <c r="L370" s="1072"/>
      <c r="M370" s="1072"/>
      <c r="N370" s="1072"/>
      <c r="O370" s="1073"/>
    </row>
    <row r="371" spans="2:15" s="102" customFormat="1" ht="19.350000000000001" customHeight="1">
      <c r="B371" s="1067"/>
      <c r="C371" s="1068"/>
      <c r="D371" s="1071"/>
      <c r="E371" s="1072"/>
      <c r="F371" s="1072"/>
      <c r="G371" s="1072"/>
      <c r="H371" s="1072"/>
      <c r="I371" s="1072"/>
      <c r="J371" s="1072"/>
      <c r="K371" s="1072"/>
      <c r="L371" s="1072"/>
      <c r="M371" s="1072"/>
      <c r="N371" s="1072"/>
      <c r="O371" s="1073"/>
    </row>
    <row r="372" spans="2:15" s="102" customFormat="1" ht="19.350000000000001" customHeight="1">
      <c r="B372" s="1069"/>
      <c r="C372" s="1070"/>
      <c r="D372" s="1074"/>
      <c r="E372" s="1075"/>
      <c r="F372" s="1075"/>
      <c r="G372" s="1075"/>
      <c r="H372" s="1075"/>
      <c r="I372" s="1075"/>
      <c r="J372" s="1075"/>
      <c r="K372" s="1075"/>
      <c r="L372" s="1075"/>
      <c r="M372" s="1075"/>
      <c r="N372" s="1075"/>
      <c r="O372" s="1076"/>
    </row>
    <row r="373" spans="2:15" s="102" customFormat="1" ht="18" customHeight="1">
      <c r="B373" s="1020" t="s">
        <v>148</v>
      </c>
      <c r="C373" s="1021"/>
      <c r="D373" s="1059" t="s">
        <v>427</v>
      </c>
      <c r="E373" s="1026"/>
      <c r="F373" s="1026"/>
      <c r="G373" s="1026"/>
      <c r="H373" s="1026"/>
      <c r="I373" s="1026"/>
      <c r="J373" s="1026"/>
      <c r="K373" s="1026"/>
      <c r="L373" s="1026"/>
      <c r="M373" s="1026"/>
      <c r="N373" s="1026"/>
      <c r="O373" s="1027"/>
    </row>
    <row r="374" spans="2:15" s="102" customFormat="1" ht="18" customHeight="1">
      <c r="B374" s="1022"/>
      <c r="C374" s="1023"/>
      <c r="D374" s="1028"/>
      <c r="E374" s="1077"/>
      <c r="F374" s="1077"/>
      <c r="G374" s="1077"/>
      <c r="H374" s="1077"/>
      <c r="I374" s="1077"/>
      <c r="J374" s="1077"/>
      <c r="K374" s="1077"/>
      <c r="L374" s="1077"/>
      <c r="M374" s="1077"/>
      <c r="N374" s="1077"/>
      <c r="O374" s="1078"/>
    </row>
    <row r="375" spans="2:15" s="102" customFormat="1" ht="18" customHeight="1">
      <c r="B375" s="1022"/>
      <c r="C375" s="1023"/>
      <c r="D375" s="1071"/>
      <c r="E375" s="1072"/>
      <c r="F375" s="1072"/>
      <c r="G375" s="1072"/>
      <c r="H375" s="1072"/>
      <c r="I375" s="1072"/>
      <c r="J375" s="1072"/>
      <c r="K375" s="1072"/>
      <c r="L375" s="1072"/>
      <c r="M375" s="1072"/>
      <c r="N375" s="1072"/>
      <c r="O375" s="1073"/>
    </row>
    <row r="376" spans="2:15" s="102" customFormat="1" ht="18" customHeight="1">
      <c r="B376" s="1022"/>
      <c r="C376" s="1023"/>
      <c r="D376" s="1071"/>
      <c r="E376" s="1072"/>
      <c r="F376" s="1072"/>
      <c r="G376" s="1072"/>
      <c r="H376" s="1072"/>
      <c r="I376" s="1072"/>
      <c r="J376" s="1072"/>
      <c r="K376" s="1072"/>
      <c r="L376" s="1072"/>
      <c r="M376" s="1072"/>
      <c r="N376" s="1072"/>
      <c r="O376" s="1073"/>
    </row>
    <row r="377" spans="2:15" s="102" customFormat="1" ht="18" customHeight="1">
      <c r="B377" s="1022"/>
      <c r="C377" s="1023"/>
      <c r="D377" s="1071"/>
      <c r="E377" s="1072"/>
      <c r="F377" s="1072"/>
      <c r="G377" s="1072"/>
      <c r="H377" s="1072"/>
      <c r="I377" s="1072"/>
      <c r="J377" s="1072"/>
      <c r="K377" s="1072"/>
      <c r="L377" s="1072"/>
      <c r="M377" s="1072"/>
      <c r="N377" s="1072"/>
      <c r="O377" s="1073"/>
    </row>
    <row r="378" spans="2:15" s="102" customFormat="1" ht="18" customHeight="1">
      <c r="B378" s="1022"/>
      <c r="C378" s="1023"/>
      <c r="D378" s="1071"/>
      <c r="E378" s="1072"/>
      <c r="F378" s="1072"/>
      <c r="G378" s="1072"/>
      <c r="H378" s="1072"/>
      <c r="I378" s="1072"/>
      <c r="J378" s="1072"/>
      <c r="K378" s="1072"/>
      <c r="L378" s="1072"/>
      <c r="M378" s="1072"/>
      <c r="N378" s="1072"/>
      <c r="O378" s="1073"/>
    </row>
    <row r="379" spans="2:15" s="102" customFormat="1" ht="18" customHeight="1">
      <c r="B379" s="1022"/>
      <c r="C379" s="1023"/>
      <c r="D379" s="1079"/>
      <c r="E379" s="1080"/>
      <c r="F379" s="1080"/>
      <c r="G379" s="1080"/>
      <c r="H379" s="1080"/>
      <c r="I379" s="1080"/>
      <c r="J379" s="1080"/>
      <c r="K379" s="1080"/>
      <c r="L379" s="1080"/>
      <c r="M379" s="1080"/>
      <c r="N379" s="1080"/>
      <c r="O379" s="1081"/>
    </row>
    <row r="380" spans="2:15" s="102" customFormat="1" ht="18" customHeight="1">
      <c r="B380" s="1022"/>
      <c r="C380" s="1023"/>
      <c r="D380" s="1082" t="s">
        <v>428</v>
      </c>
      <c r="E380" s="1083"/>
      <c r="F380" s="1083"/>
      <c r="G380" s="1083"/>
      <c r="H380" s="1083"/>
      <c r="I380" s="1083"/>
      <c r="J380" s="1083"/>
      <c r="K380" s="1083"/>
      <c r="L380" s="1083"/>
      <c r="M380" s="1083"/>
      <c r="N380" s="1083"/>
      <c r="O380" s="1084"/>
    </row>
    <row r="381" spans="2:15" s="102" customFormat="1" ht="18" customHeight="1">
      <c r="B381" s="1022"/>
      <c r="C381" s="1023"/>
      <c r="D381" s="1028"/>
      <c r="E381" s="1085"/>
      <c r="F381" s="1085"/>
      <c r="G381" s="1085"/>
      <c r="H381" s="1085"/>
      <c r="I381" s="1085"/>
      <c r="J381" s="1085"/>
      <c r="K381" s="1085"/>
      <c r="L381" s="1085"/>
      <c r="M381" s="1085"/>
      <c r="N381" s="1085"/>
      <c r="O381" s="1086"/>
    </row>
    <row r="382" spans="2:15" s="102" customFormat="1" ht="18" customHeight="1">
      <c r="B382" s="1022"/>
      <c r="C382" s="1023"/>
      <c r="D382" s="1087"/>
      <c r="E382" s="1088"/>
      <c r="F382" s="1088"/>
      <c r="G382" s="1088"/>
      <c r="H382" s="1088"/>
      <c r="I382" s="1088"/>
      <c r="J382" s="1088"/>
      <c r="K382" s="1088"/>
      <c r="L382" s="1088"/>
      <c r="M382" s="1088"/>
      <c r="N382" s="1088"/>
      <c r="O382" s="1089"/>
    </row>
    <row r="383" spans="2:15" s="102" customFormat="1" ht="18" customHeight="1">
      <c r="B383" s="1022"/>
      <c r="C383" s="1023"/>
      <c r="D383" s="1087"/>
      <c r="E383" s="1088"/>
      <c r="F383" s="1088"/>
      <c r="G383" s="1088"/>
      <c r="H383" s="1088"/>
      <c r="I383" s="1088"/>
      <c r="J383" s="1088"/>
      <c r="K383" s="1088"/>
      <c r="L383" s="1088"/>
      <c r="M383" s="1088"/>
      <c r="N383" s="1088"/>
      <c r="O383" s="1089"/>
    </row>
    <row r="384" spans="2:15" s="102" customFormat="1" ht="18" customHeight="1">
      <c r="B384" s="1022"/>
      <c r="C384" s="1023"/>
      <c r="D384" s="1087"/>
      <c r="E384" s="1088"/>
      <c r="F384" s="1088"/>
      <c r="G384" s="1088"/>
      <c r="H384" s="1088"/>
      <c r="I384" s="1088"/>
      <c r="J384" s="1088"/>
      <c r="K384" s="1088"/>
      <c r="L384" s="1088"/>
      <c r="M384" s="1088"/>
      <c r="N384" s="1088"/>
      <c r="O384" s="1089"/>
    </row>
    <row r="385" spans="2:15" s="102" customFormat="1" ht="18" customHeight="1">
      <c r="B385" s="1022"/>
      <c r="C385" s="1023"/>
      <c r="D385" s="1087"/>
      <c r="E385" s="1088"/>
      <c r="F385" s="1088"/>
      <c r="G385" s="1088"/>
      <c r="H385" s="1088"/>
      <c r="I385" s="1088"/>
      <c r="J385" s="1088"/>
      <c r="K385" s="1088"/>
      <c r="L385" s="1088"/>
      <c r="M385" s="1088"/>
      <c r="N385" s="1088"/>
      <c r="O385" s="1089"/>
    </row>
    <row r="386" spans="2:15" s="102" customFormat="1" ht="18" customHeight="1">
      <c r="B386" s="1022"/>
      <c r="C386" s="1023"/>
      <c r="D386" s="1087"/>
      <c r="E386" s="1088"/>
      <c r="F386" s="1088"/>
      <c r="G386" s="1088"/>
      <c r="H386" s="1088"/>
      <c r="I386" s="1088"/>
      <c r="J386" s="1088"/>
      <c r="K386" s="1088"/>
      <c r="L386" s="1088"/>
      <c r="M386" s="1088"/>
      <c r="N386" s="1088"/>
      <c r="O386" s="1089"/>
    </row>
    <row r="387" spans="2:15" s="102" customFormat="1" ht="18" customHeight="1">
      <c r="B387" s="1024"/>
      <c r="C387" s="1025"/>
      <c r="D387" s="1090"/>
      <c r="E387" s="1091"/>
      <c r="F387" s="1091"/>
      <c r="G387" s="1091"/>
      <c r="H387" s="1091"/>
      <c r="I387" s="1091"/>
      <c r="J387" s="1091"/>
      <c r="K387" s="1091"/>
      <c r="L387" s="1091"/>
      <c r="M387" s="1091"/>
      <c r="N387" s="1091"/>
      <c r="O387" s="1092"/>
    </row>
    <row r="388" spans="2:15" s="102" customFormat="1" ht="18" customHeight="1">
      <c r="B388" s="1020" t="s">
        <v>140</v>
      </c>
      <c r="C388" s="1021"/>
      <c r="D388" s="1026" t="s">
        <v>347</v>
      </c>
      <c r="E388" s="1026"/>
      <c r="F388" s="1026"/>
      <c r="G388" s="1026"/>
      <c r="H388" s="1026"/>
      <c r="I388" s="1026"/>
      <c r="J388" s="1026"/>
      <c r="K388" s="1026"/>
      <c r="L388" s="1026"/>
      <c r="M388" s="1026"/>
      <c r="N388" s="1026"/>
      <c r="O388" s="1027"/>
    </row>
    <row r="389" spans="2:15" s="102" customFormat="1" ht="18" customHeight="1">
      <c r="B389" s="1022"/>
      <c r="C389" s="1023"/>
      <c r="D389" s="1028"/>
      <c r="E389" s="1029"/>
      <c r="F389" s="1029"/>
      <c r="G389" s="1029"/>
      <c r="H389" s="1029"/>
      <c r="I389" s="1029"/>
      <c r="J389" s="1029"/>
      <c r="K389" s="1029"/>
      <c r="L389" s="1029"/>
      <c r="M389" s="1029"/>
      <c r="N389" s="1029"/>
      <c r="O389" s="1030"/>
    </row>
    <row r="390" spans="2:15" s="102" customFormat="1" ht="18" customHeight="1">
      <c r="B390" s="1022"/>
      <c r="C390" s="1023"/>
      <c r="D390" s="1031"/>
      <c r="E390" s="1032"/>
      <c r="F390" s="1032"/>
      <c r="G390" s="1032"/>
      <c r="H390" s="1032"/>
      <c r="I390" s="1032"/>
      <c r="J390" s="1032"/>
      <c r="K390" s="1032"/>
      <c r="L390" s="1032"/>
      <c r="M390" s="1032"/>
      <c r="N390" s="1032"/>
      <c r="O390" s="1033"/>
    </row>
    <row r="391" spans="2:15" s="102" customFormat="1" ht="18" customHeight="1">
      <c r="B391" s="1022"/>
      <c r="C391" s="1023"/>
      <c r="D391" s="1034"/>
      <c r="E391" s="1035"/>
      <c r="F391" s="1035"/>
      <c r="G391" s="1035"/>
      <c r="H391" s="1035"/>
      <c r="I391" s="1035"/>
      <c r="J391" s="1035"/>
      <c r="K391" s="1035"/>
      <c r="L391" s="1035"/>
      <c r="M391" s="1035"/>
      <c r="N391" s="1035"/>
      <c r="O391" s="1036"/>
    </row>
    <row r="392" spans="2:15" s="102" customFormat="1" ht="17.100000000000001" customHeight="1">
      <c r="B392" s="1022"/>
      <c r="C392" s="1023"/>
      <c r="D392" s="1026" t="s">
        <v>345</v>
      </c>
      <c r="E392" s="1026"/>
      <c r="F392" s="1026"/>
      <c r="G392" s="1026"/>
      <c r="H392" s="1026"/>
      <c r="I392" s="1026"/>
      <c r="J392" s="1026"/>
      <c r="K392" s="1026"/>
      <c r="L392" s="1026"/>
      <c r="M392" s="1026"/>
      <c r="N392" s="1026"/>
      <c r="O392" s="1027"/>
    </row>
    <row r="393" spans="2:15" s="102" customFormat="1" ht="17.100000000000001" customHeight="1">
      <c r="B393" s="1022"/>
      <c r="C393" s="1023"/>
      <c r="D393" s="1037"/>
      <c r="E393" s="1038"/>
      <c r="F393" s="1038"/>
      <c r="G393" s="1038"/>
      <c r="H393" s="1038"/>
      <c r="I393" s="1038"/>
      <c r="J393" s="1038"/>
      <c r="K393" s="1038"/>
      <c r="L393" s="1038"/>
      <c r="M393" s="1038"/>
      <c r="N393" s="1038"/>
      <c r="O393" s="1039"/>
    </row>
    <row r="394" spans="2:15" s="102" customFormat="1" ht="17.100000000000001" customHeight="1">
      <c r="B394" s="1022"/>
      <c r="C394" s="1023"/>
      <c r="D394" s="1040"/>
      <c r="E394" s="1041"/>
      <c r="F394" s="1041"/>
      <c r="G394" s="1041"/>
      <c r="H394" s="1041"/>
      <c r="I394" s="1041"/>
      <c r="J394" s="1041"/>
      <c r="K394" s="1041"/>
      <c r="L394" s="1041"/>
      <c r="M394" s="1041"/>
      <c r="N394" s="1041"/>
      <c r="O394" s="1042"/>
    </row>
    <row r="395" spans="2:15" s="102" customFormat="1" ht="17.100000000000001" customHeight="1">
      <c r="B395" s="1022"/>
      <c r="C395" s="1023"/>
      <c r="D395" s="1043"/>
      <c r="E395" s="1044"/>
      <c r="F395" s="1044"/>
      <c r="G395" s="1044"/>
      <c r="H395" s="1044"/>
      <c r="I395" s="1044"/>
      <c r="J395" s="1044"/>
      <c r="K395" s="1044"/>
      <c r="L395" s="1044"/>
      <c r="M395" s="1044"/>
      <c r="N395" s="1044"/>
      <c r="O395" s="1045"/>
    </row>
    <row r="396" spans="2:15" s="102" customFormat="1" ht="17.100000000000001" customHeight="1">
      <c r="B396" s="1022"/>
      <c r="C396" s="1023"/>
      <c r="D396" s="1026" t="s">
        <v>492</v>
      </c>
      <c r="E396" s="1026"/>
      <c r="F396" s="1026"/>
      <c r="G396" s="1026"/>
      <c r="H396" s="1026"/>
      <c r="I396" s="1026"/>
      <c r="J396" s="1026"/>
      <c r="K396" s="1026"/>
      <c r="L396" s="1026"/>
      <c r="M396" s="1026"/>
      <c r="N396" s="1026"/>
      <c r="O396" s="1027"/>
    </row>
    <row r="397" spans="2:15" s="102" customFormat="1" ht="17.100000000000001" customHeight="1">
      <c r="B397" s="1022"/>
      <c r="C397" s="1023"/>
      <c r="D397" s="1046"/>
      <c r="E397" s="1047"/>
      <c r="F397" s="1047"/>
      <c r="G397" s="1047"/>
      <c r="H397" s="1047"/>
      <c r="I397" s="1047"/>
      <c r="J397" s="1047"/>
      <c r="K397" s="1047"/>
      <c r="L397" s="1047"/>
      <c r="M397" s="1047"/>
      <c r="N397" s="1047"/>
      <c r="O397" s="1048"/>
    </row>
    <row r="398" spans="2:15" s="102" customFormat="1" ht="17.100000000000001" customHeight="1">
      <c r="B398" s="1022"/>
      <c r="C398" s="1023"/>
      <c r="D398" s="1049"/>
      <c r="E398" s="797"/>
      <c r="F398" s="797"/>
      <c r="G398" s="797"/>
      <c r="H398" s="797"/>
      <c r="I398" s="797"/>
      <c r="J398" s="797"/>
      <c r="K398" s="797"/>
      <c r="L398" s="797"/>
      <c r="M398" s="797"/>
      <c r="N398" s="797"/>
      <c r="O398" s="1050"/>
    </row>
    <row r="399" spans="2:15" s="102" customFormat="1" ht="17.100000000000001" customHeight="1">
      <c r="B399" s="1022"/>
      <c r="C399" s="1023"/>
      <c r="D399" s="1051"/>
      <c r="E399" s="1052"/>
      <c r="F399" s="1052"/>
      <c r="G399" s="1052"/>
      <c r="H399" s="1052"/>
      <c r="I399" s="1052"/>
      <c r="J399" s="1052"/>
      <c r="K399" s="1052"/>
      <c r="L399" s="1052"/>
      <c r="M399" s="1052"/>
      <c r="N399" s="1052"/>
      <c r="O399" s="1053"/>
    </row>
    <row r="400" spans="2:15" s="102" customFormat="1" ht="17.100000000000001" customHeight="1">
      <c r="B400" s="1022"/>
      <c r="C400" s="1023"/>
      <c r="D400" s="1026" t="s">
        <v>141</v>
      </c>
      <c r="E400" s="1026"/>
      <c r="F400" s="1026"/>
      <c r="G400" s="1026"/>
      <c r="H400" s="1026"/>
      <c r="I400" s="1026"/>
      <c r="J400" s="1026"/>
      <c r="K400" s="1026"/>
      <c r="L400" s="1026"/>
      <c r="M400" s="1026"/>
      <c r="N400" s="1026"/>
      <c r="O400" s="1027"/>
    </row>
    <row r="401" spans="1:21" s="102" customFormat="1" ht="17.100000000000001" customHeight="1">
      <c r="B401" s="1022"/>
      <c r="C401" s="1023"/>
      <c r="D401" s="1028"/>
      <c r="E401" s="1054"/>
      <c r="F401" s="1054"/>
      <c r="G401" s="1054"/>
      <c r="H401" s="1054"/>
      <c r="I401" s="1054"/>
      <c r="J401" s="1054"/>
      <c r="K401" s="1054"/>
      <c r="L401" s="1054"/>
      <c r="M401" s="1054"/>
      <c r="N401" s="1054"/>
      <c r="O401" s="1055"/>
    </row>
    <row r="402" spans="1:21" ht="18" customHeight="1">
      <c r="B402" s="1022"/>
      <c r="C402" s="1023"/>
      <c r="D402" s="1056"/>
      <c r="E402" s="1057"/>
      <c r="F402" s="1057"/>
      <c r="G402" s="1057"/>
      <c r="H402" s="1057"/>
      <c r="I402" s="1057"/>
      <c r="J402" s="1057"/>
      <c r="K402" s="1057"/>
      <c r="L402" s="1057"/>
      <c r="M402" s="1057"/>
      <c r="N402" s="1057"/>
      <c r="O402" s="1058"/>
      <c r="R402" s="329"/>
      <c r="S402" s="329"/>
      <c r="T402" s="329"/>
      <c r="U402" s="329"/>
    </row>
    <row r="403" spans="1:21" ht="18" customHeight="1">
      <c r="B403" s="1022"/>
      <c r="C403" s="1023"/>
      <c r="D403" s="1059" t="s">
        <v>346</v>
      </c>
      <c r="E403" s="1026"/>
      <c r="F403" s="1026"/>
      <c r="G403" s="1026"/>
      <c r="H403" s="1026"/>
      <c r="I403" s="1026"/>
      <c r="J403" s="1026"/>
      <c r="K403" s="1026"/>
      <c r="L403" s="1026"/>
      <c r="M403" s="1026"/>
      <c r="N403" s="1026"/>
      <c r="O403" s="1027"/>
      <c r="R403" s="329"/>
      <c r="S403" s="329"/>
      <c r="T403" s="329"/>
      <c r="U403" s="329"/>
    </row>
    <row r="404" spans="1:21" ht="18" customHeight="1">
      <c r="B404" s="1022"/>
      <c r="C404" s="1023"/>
      <c r="D404" s="1060"/>
      <c r="E404" s="1061"/>
      <c r="F404" s="1061"/>
      <c r="G404" s="1061"/>
      <c r="H404" s="1061"/>
      <c r="I404" s="1061"/>
      <c r="J404" s="1061"/>
      <c r="K404" s="1061"/>
      <c r="L404" s="1061"/>
      <c r="M404" s="1061"/>
      <c r="N404" s="1061"/>
      <c r="O404" s="1062"/>
      <c r="R404" s="329"/>
      <c r="S404" s="329"/>
      <c r="T404" s="329"/>
      <c r="U404" s="329"/>
    </row>
    <row r="405" spans="1:21" s="346" customFormat="1" ht="18" customHeight="1">
      <c r="B405" s="1024"/>
      <c r="C405" s="1025"/>
      <c r="D405" s="1063"/>
      <c r="E405" s="1064"/>
      <c r="F405" s="1064"/>
      <c r="G405" s="1064"/>
      <c r="H405" s="1064"/>
      <c r="I405" s="1064"/>
      <c r="J405" s="1064"/>
      <c r="K405" s="1064"/>
      <c r="L405" s="1064"/>
      <c r="M405" s="1064"/>
      <c r="N405" s="1064"/>
      <c r="O405" s="1065"/>
    </row>
    <row r="406" spans="1:21" s="131" customFormat="1" ht="4.5" customHeight="1">
      <c r="B406" s="347"/>
      <c r="C406" s="347"/>
      <c r="D406" s="348"/>
      <c r="E406" s="348"/>
      <c r="F406" s="348"/>
      <c r="G406" s="348"/>
      <c r="H406" s="348"/>
      <c r="I406" s="348"/>
      <c r="J406" s="348"/>
      <c r="K406" s="348"/>
      <c r="L406" s="348"/>
      <c r="M406" s="348"/>
      <c r="N406" s="348"/>
      <c r="O406" s="348"/>
    </row>
    <row r="407" spans="1:21" s="131" customFormat="1" ht="18.75" customHeight="1">
      <c r="B407" s="527" t="s">
        <v>426</v>
      </c>
      <c r="C407" s="347"/>
      <c r="D407" s="348"/>
      <c r="E407" s="348"/>
      <c r="F407" s="348"/>
      <c r="G407" s="348"/>
      <c r="H407" s="348"/>
      <c r="I407" s="348"/>
      <c r="J407" s="348"/>
      <c r="K407" s="348"/>
      <c r="L407" s="348"/>
      <c r="M407" s="348"/>
      <c r="N407" s="348"/>
      <c r="O407" s="348"/>
    </row>
    <row r="408" spans="1:21" s="131" customFormat="1" ht="14.25" customHeight="1" thickBot="1">
      <c r="B408" s="527" t="s">
        <v>424</v>
      </c>
      <c r="C408" s="347"/>
      <c r="D408" s="348"/>
      <c r="E408" s="348"/>
      <c r="F408" s="348"/>
      <c r="G408" s="348"/>
      <c r="H408" s="348"/>
      <c r="I408" s="348"/>
      <c r="J408" s="348"/>
      <c r="K408" s="348"/>
      <c r="L408" s="348"/>
      <c r="M408" s="348"/>
      <c r="N408" s="348"/>
      <c r="O408" s="348"/>
    </row>
    <row r="409" spans="1:21" s="131" customFormat="1" ht="18" customHeight="1" thickBot="1">
      <c r="B409" s="998" t="s">
        <v>43</v>
      </c>
      <c r="C409" s="979"/>
      <c r="D409" s="980"/>
      <c r="E409" s="349" t="s">
        <v>602</v>
      </c>
      <c r="F409" s="350"/>
      <c r="G409" s="350"/>
      <c r="H409" s="350"/>
      <c r="I409" s="350"/>
      <c r="J409" s="350"/>
      <c r="K409" s="350"/>
      <c r="L409" s="232"/>
      <c r="M409" s="232"/>
      <c r="N409" s="232"/>
      <c r="O409" s="232"/>
    </row>
    <row r="410" spans="1:21" s="131" customFormat="1" ht="12">
      <c r="A410" s="351"/>
      <c r="B410" s="352" t="s">
        <v>59</v>
      </c>
      <c r="C410" s="352"/>
      <c r="D410" s="353"/>
      <c r="E410" s="354"/>
      <c r="F410" s="354"/>
      <c r="G410" s="355" t="s">
        <v>60</v>
      </c>
      <c r="H410" s="353"/>
      <c r="I410" s="352" t="s">
        <v>61</v>
      </c>
      <c r="J410" s="352"/>
      <c r="K410" s="351"/>
      <c r="L410" s="356"/>
      <c r="M410" s="357"/>
      <c r="N410" s="351"/>
      <c r="O410" s="355" t="s">
        <v>60</v>
      </c>
    </row>
    <row r="411" spans="1:21" s="131" customFormat="1" ht="12">
      <c r="A411" s="358"/>
      <c r="B411" s="359" t="s">
        <v>62</v>
      </c>
      <c r="C411" s="360"/>
      <c r="D411" s="360"/>
      <c r="E411" s="361"/>
      <c r="F411" s="361" t="s">
        <v>63</v>
      </c>
      <c r="G411" s="362" t="s">
        <v>64</v>
      </c>
      <c r="H411" s="363"/>
      <c r="I411" s="359" t="s">
        <v>62</v>
      </c>
      <c r="J411" s="360"/>
      <c r="K411" s="360"/>
      <c r="L411" s="360"/>
      <c r="M411" s="361"/>
      <c r="N411" s="361" t="s">
        <v>63</v>
      </c>
      <c r="O411" s="362" t="s">
        <v>64</v>
      </c>
    </row>
    <row r="412" spans="1:21" s="131" customFormat="1" ht="18" customHeight="1">
      <c r="A412" s="351"/>
      <c r="B412" s="83" t="s">
        <v>556</v>
      </c>
      <c r="C412" s="84"/>
      <c r="D412" s="84"/>
      <c r="E412" s="85"/>
      <c r="F412" s="86"/>
      <c r="G412" s="87"/>
      <c r="H412" s="88"/>
      <c r="I412" s="83" t="s">
        <v>560</v>
      </c>
      <c r="J412" s="84"/>
      <c r="K412" s="84"/>
      <c r="L412" s="84"/>
      <c r="M412" s="85"/>
      <c r="N412" s="89"/>
      <c r="O412" s="90"/>
    </row>
    <row r="413" spans="1:21" s="131" customFormat="1" ht="14.25" customHeight="1">
      <c r="A413" s="351"/>
      <c r="B413" s="91"/>
      <c r="C413" s="92"/>
      <c r="D413" s="93"/>
      <c r="E413" s="94"/>
      <c r="F413" s="95"/>
      <c r="G413" s="96"/>
      <c r="H413" s="88"/>
      <c r="I413" s="97"/>
      <c r="J413" s="98"/>
      <c r="K413" s="93"/>
      <c r="L413" s="93"/>
      <c r="M413" s="94"/>
      <c r="N413" s="95"/>
      <c r="O413" s="99"/>
    </row>
    <row r="414" spans="1:21" s="131" customFormat="1" ht="14.25" customHeight="1">
      <c r="A414" s="351"/>
      <c r="B414" s="100"/>
      <c r="C414" s="101"/>
      <c r="D414" s="102"/>
      <c r="E414" s="103"/>
      <c r="F414" s="95"/>
      <c r="G414" s="104">
        <f>ROUNDDOWN(SUM(F413:F418)/1000,0)</f>
        <v>0</v>
      </c>
      <c r="H414" s="105"/>
      <c r="I414" s="97"/>
      <c r="J414" s="598"/>
      <c r="K414" s="598"/>
      <c r="L414" s="598"/>
      <c r="M414" s="103"/>
      <c r="N414" s="95"/>
      <c r="O414" s="106">
        <f>ROUNDDOWN(SUM(N413:N421)/1000,0)</f>
        <v>0</v>
      </c>
    </row>
    <row r="415" spans="1:21" s="131" customFormat="1" ht="14.1" customHeight="1">
      <c r="A415" s="351"/>
      <c r="B415" s="100"/>
      <c r="C415" s="101"/>
      <c r="D415" s="102"/>
      <c r="E415" s="103"/>
      <c r="F415" s="95"/>
      <c r="G415" s="104"/>
      <c r="H415" s="105"/>
      <c r="I415" s="97"/>
      <c r="J415" s="598"/>
      <c r="K415" s="598"/>
      <c r="L415" s="598"/>
      <c r="M415" s="103"/>
      <c r="N415" s="95"/>
      <c r="O415" s="99"/>
    </row>
    <row r="416" spans="1:21" s="131" customFormat="1" ht="14.25" customHeight="1">
      <c r="A416" s="351"/>
      <c r="B416" s="100"/>
      <c r="C416" s="101"/>
      <c r="D416" s="102"/>
      <c r="E416" s="103"/>
      <c r="F416" s="95"/>
      <c r="G416" s="104"/>
      <c r="H416" s="105"/>
      <c r="I416" s="97"/>
      <c r="J416" s="598"/>
      <c r="K416" s="598"/>
      <c r="L416" s="598"/>
      <c r="M416" s="103"/>
      <c r="N416" s="95"/>
      <c r="O416" s="99"/>
    </row>
    <row r="417" spans="1:15" s="131" customFormat="1" ht="14.25" customHeight="1">
      <c r="A417" s="351"/>
      <c r="B417" s="100"/>
      <c r="C417" s="101"/>
      <c r="D417" s="102"/>
      <c r="E417" s="103"/>
      <c r="F417" s="95"/>
      <c r="G417" s="107"/>
      <c r="H417" s="108"/>
      <c r="I417" s="97"/>
      <c r="J417" s="598"/>
      <c r="K417" s="598"/>
      <c r="L417" s="598"/>
      <c r="M417" s="103"/>
      <c r="N417" s="95"/>
      <c r="O417" s="99"/>
    </row>
    <row r="418" spans="1:15" s="131" customFormat="1" ht="14.25" customHeight="1">
      <c r="A418" s="351"/>
      <c r="B418" s="100"/>
      <c r="C418" s="101"/>
      <c r="D418" s="102"/>
      <c r="E418" s="103"/>
      <c r="F418" s="95"/>
      <c r="G418" s="107"/>
      <c r="H418" s="108"/>
      <c r="I418" s="97"/>
      <c r="J418" s="598"/>
      <c r="K418" s="598"/>
      <c r="L418" s="598"/>
      <c r="M418" s="103"/>
      <c r="N418" s="95"/>
      <c r="O418" s="99"/>
    </row>
    <row r="419" spans="1:15" s="131" customFormat="1" ht="14.25" customHeight="1">
      <c r="A419" s="351"/>
      <c r="B419" s="83" t="s">
        <v>66</v>
      </c>
      <c r="C419" s="84"/>
      <c r="D419" s="84"/>
      <c r="E419" s="85"/>
      <c r="F419" s="86"/>
      <c r="G419" s="87"/>
      <c r="H419" s="111"/>
      <c r="I419" s="97"/>
      <c r="J419" s="598"/>
      <c r="K419" s="598"/>
      <c r="L419" s="598"/>
      <c r="M419" s="103"/>
      <c r="N419" s="95"/>
      <c r="O419" s="99"/>
    </row>
    <row r="420" spans="1:15" s="131" customFormat="1" ht="14.25" customHeight="1">
      <c r="A420" s="351"/>
      <c r="B420" s="100"/>
      <c r="C420" s="101"/>
      <c r="D420" s="102"/>
      <c r="E420" s="103"/>
      <c r="F420" s="95"/>
      <c r="G420" s="96"/>
      <c r="H420" s="111"/>
      <c r="I420" s="97"/>
      <c r="J420" s="598"/>
      <c r="K420" s="598"/>
      <c r="L420" s="598"/>
      <c r="M420" s="103"/>
      <c r="N420" s="95"/>
      <c r="O420" s="99"/>
    </row>
    <row r="421" spans="1:15" s="131" customFormat="1" ht="14.25" customHeight="1">
      <c r="A421" s="351"/>
      <c r="B421" s="100"/>
      <c r="C421" s="101"/>
      <c r="D421" s="102"/>
      <c r="E421" s="103"/>
      <c r="F421" s="95"/>
      <c r="G421" s="104">
        <f>ROUNDDOWN(SUM(F420:F424)/1000,0)</f>
        <v>0</v>
      </c>
      <c r="H421" s="105"/>
      <c r="I421" s="113"/>
      <c r="J421" s="599"/>
      <c r="K421" s="599"/>
      <c r="L421" s="599"/>
      <c r="M421" s="103"/>
      <c r="N421" s="95"/>
      <c r="O421" s="112"/>
    </row>
    <row r="422" spans="1:15" s="131" customFormat="1" ht="14.25" customHeight="1">
      <c r="A422" s="351"/>
      <c r="B422" s="100"/>
      <c r="C422" s="101"/>
      <c r="D422" s="102"/>
      <c r="E422" s="103"/>
      <c r="F422" s="95"/>
      <c r="G422" s="104"/>
      <c r="H422" s="105"/>
      <c r="I422" s="83" t="s">
        <v>561</v>
      </c>
      <c r="J422" s="84"/>
      <c r="K422" s="84"/>
      <c r="L422" s="84"/>
      <c r="M422" s="85"/>
      <c r="N422" s="86"/>
      <c r="O422" s="119"/>
    </row>
    <row r="423" spans="1:15" s="131" customFormat="1" ht="14.25" customHeight="1">
      <c r="A423" s="351"/>
      <c r="B423" s="100"/>
      <c r="C423" s="101"/>
      <c r="D423" s="102"/>
      <c r="E423" s="103"/>
      <c r="F423" s="95"/>
      <c r="G423" s="104"/>
      <c r="H423" s="111"/>
      <c r="I423" s="97"/>
      <c r="J423" s="598"/>
      <c r="K423" s="598"/>
      <c r="L423" s="598"/>
      <c r="M423" s="103"/>
      <c r="N423" s="95"/>
      <c r="O423" s="99"/>
    </row>
    <row r="424" spans="1:15" s="131" customFormat="1" ht="14.25" customHeight="1">
      <c r="A424" s="351"/>
      <c r="B424" s="100"/>
      <c r="C424" s="101"/>
      <c r="D424" s="102"/>
      <c r="E424" s="103"/>
      <c r="F424" s="95"/>
      <c r="G424" s="104"/>
      <c r="H424" s="105"/>
      <c r="I424" s="97"/>
      <c r="J424" s="598"/>
      <c r="K424" s="598"/>
      <c r="L424" s="598"/>
      <c r="M424" s="103"/>
      <c r="N424" s="95"/>
      <c r="O424" s="106">
        <f>ROUNDDOWN(SUM(N423:N430)/1000,0)</f>
        <v>0</v>
      </c>
    </row>
    <row r="425" spans="1:15" s="131" customFormat="1" ht="14.25" customHeight="1">
      <c r="A425" s="351"/>
      <c r="B425" s="83" t="s">
        <v>557</v>
      </c>
      <c r="C425" s="84"/>
      <c r="D425" s="84"/>
      <c r="E425" s="85"/>
      <c r="F425" s="86"/>
      <c r="G425" s="87"/>
      <c r="H425" s="105"/>
      <c r="I425" s="97"/>
      <c r="J425" s="598"/>
      <c r="K425" s="598"/>
      <c r="L425" s="598"/>
      <c r="M425" s="103"/>
      <c r="N425" s="95"/>
      <c r="O425" s="99"/>
    </row>
    <row r="426" spans="1:15" s="131" customFormat="1" ht="14.25" customHeight="1">
      <c r="A426" s="351"/>
      <c r="B426" s="100"/>
      <c r="C426" s="101"/>
      <c r="D426" s="102"/>
      <c r="E426" s="103"/>
      <c r="F426" s="95"/>
      <c r="G426" s="96"/>
      <c r="H426" s="111"/>
      <c r="I426" s="97"/>
      <c r="J426" s="598"/>
      <c r="K426" s="598"/>
      <c r="L426" s="598"/>
      <c r="M426" s="103"/>
      <c r="N426" s="95"/>
      <c r="O426" s="99"/>
    </row>
    <row r="427" spans="1:15" s="131" customFormat="1" ht="14.25" customHeight="1">
      <c r="A427" s="351"/>
      <c r="B427" s="100"/>
      <c r="C427" s="101"/>
      <c r="D427" s="102"/>
      <c r="E427" s="103"/>
      <c r="F427" s="95"/>
      <c r="G427" s="104">
        <f>ROUNDDOWN(SUM(F426:F428)/1000,0)</f>
        <v>0</v>
      </c>
      <c r="H427" s="111"/>
      <c r="I427" s="97"/>
      <c r="J427" s="598"/>
      <c r="K427" s="598"/>
      <c r="L427" s="598"/>
      <c r="M427" s="103"/>
      <c r="N427" s="95"/>
      <c r="O427" s="99"/>
    </row>
    <row r="428" spans="1:15" s="131" customFormat="1" ht="14.25" customHeight="1">
      <c r="A428" s="351"/>
      <c r="B428" s="100"/>
      <c r="C428" s="101"/>
      <c r="D428" s="102"/>
      <c r="E428" s="103"/>
      <c r="F428" s="95"/>
      <c r="G428" s="104"/>
      <c r="H428" s="105"/>
      <c r="I428" s="97"/>
      <c r="J428" s="598"/>
      <c r="K428" s="598"/>
      <c r="L428" s="598"/>
      <c r="M428" s="103"/>
      <c r="N428" s="95"/>
      <c r="O428" s="99"/>
    </row>
    <row r="429" spans="1:15" s="131" customFormat="1" ht="14.25" customHeight="1">
      <c r="A429" s="351"/>
      <c r="B429" s="83" t="s">
        <v>558</v>
      </c>
      <c r="C429" s="84"/>
      <c r="D429" s="84"/>
      <c r="E429" s="85"/>
      <c r="F429" s="86"/>
      <c r="G429" s="87"/>
      <c r="H429" s="105"/>
      <c r="I429" s="97"/>
      <c r="J429" s="598"/>
      <c r="K429" s="598"/>
      <c r="L429" s="598"/>
      <c r="M429" s="103"/>
      <c r="N429" s="95"/>
      <c r="O429" s="99"/>
    </row>
    <row r="430" spans="1:15" s="131" customFormat="1" ht="14.25" customHeight="1">
      <c r="A430" s="351"/>
      <c r="B430" s="100"/>
      <c r="C430" s="101"/>
      <c r="D430" s="102"/>
      <c r="E430" s="103"/>
      <c r="F430" s="95"/>
      <c r="G430" s="96"/>
      <c r="H430" s="111"/>
      <c r="I430" s="97"/>
      <c r="J430" s="598"/>
      <c r="K430" s="598"/>
      <c r="L430" s="598"/>
      <c r="M430" s="103"/>
      <c r="N430" s="95"/>
      <c r="O430" s="112"/>
    </row>
    <row r="431" spans="1:15" s="131" customFormat="1" ht="14.25" customHeight="1">
      <c r="A431" s="351"/>
      <c r="B431" s="100"/>
      <c r="C431" s="101"/>
      <c r="D431" s="102"/>
      <c r="E431" s="103"/>
      <c r="F431" s="95"/>
      <c r="G431" s="104">
        <f>ROUNDDOWN(SUM(F430:F434)/1000,0)</f>
        <v>0</v>
      </c>
      <c r="H431" s="111"/>
      <c r="I431" s="204" t="s">
        <v>562</v>
      </c>
      <c r="J431" s="180"/>
      <c r="K431" s="116"/>
      <c r="L431" s="116"/>
      <c r="M431" s="117"/>
      <c r="N431" s="118"/>
      <c r="O431" s="119"/>
    </row>
    <row r="432" spans="1:15" s="131" customFormat="1" ht="14.25" customHeight="1">
      <c r="A432" s="351"/>
      <c r="B432" s="100"/>
      <c r="C432" s="101"/>
      <c r="D432" s="102"/>
      <c r="E432" s="103"/>
      <c r="F432" s="95"/>
      <c r="G432" s="104"/>
      <c r="H432" s="111"/>
      <c r="I432" s="97"/>
      <c r="J432" s="598"/>
      <c r="K432" s="598"/>
      <c r="L432" s="598"/>
      <c r="M432" s="103"/>
      <c r="N432" s="95"/>
      <c r="O432" s="99"/>
    </row>
    <row r="433" spans="1:15" s="131" customFormat="1" ht="14.25" customHeight="1">
      <c r="A433" s="351"/>
      <c r="B433" s="100"/>
      <c r="C433" s="101"/>
      <c r="D433" s="102"/>
      <c r="E433" s="103"/>
      <c r="F433" s="95"/>
      <c r="G433" s="104"/>
      <c r="H433" s="105"/>
      <c r="I433" s="97"/>
      <c r="J433" s="598"/>
      <c r="K433" s="598"/>
      <c r="L433" s="598"/>
      <c r="M433" s="103"/>
      <c r="N433" s="95"/>
      <c r="O433" s="106">
        <f>ROUNDDOWN(SUM(N432:N437)/1000,0)</f>
        <v>0</v>
      </c>
    </row>
    <row r="434" spans="1:15" s="131" customFormat="1" ht="14.25" customHeight="1">
      <c r="A434" s="351"/>
      <c r="B434" s="100"/>
      <c r="C434" s="101"/>
      <c r="D434" s="102"/>
      <c r="E434" s="103"/>
      <c r="F434" s="95"/>
      <c r="G434" s="104"/>
      <c r="H434" s="105"/>
      <c r="I434" s="97"/>
      <c r="J434" s="598"/>
      <c r="K434" s="598"/>
      <c r="L434" s="598"/>
      <c r="M434" s="103"/>
      <c r="N434" s="95"/>
      <c r="O434" s="99"/>
    </row>
    <row r="435" spans="1:15" s="131" customFormat="1" ht="14.25" customHeight="1">
      <c r="A435" s="351"/>
      <c r="B435" s="83" t="s">
        <v>559</v>
      </c>
      <c r="C435" s="84"/>
      <c r="D435" s="84"/>
      <c r="E435" s="85"/>
      <c r="F435" s="86"/>
      <c r="G435" s="87"/>
      <c r="H435" s="105"/>
      <c r="I435" s="97"/>
      <c r="J435" s="598"/>
      <c r="K435" s="598"/>
      <c r="L435" s="598"/>
      <c r="M435" s="103"/>
      <c r="N435" s="95"/>
      <c r="O435" s="99"/>
    </row>
    <row r="436" spans="1:15" s="131" customFormat="1" ht="14.25" customHeight="1">
      <c r="A436" s="351"/>
      <c r="B436" s="100"/>
      <c r="C436" s="101"/>
      <c r="D436" s="102"/>
      <c r="E436" s="103"/>
      <c r="F436" s="95"/>
      <c r="G436" s="96"/>
      <c r="H436" s="105"/>
      <c r="I436" s="97"/>
      <c r="J436" s="598"/>
      <c r="K436" s="598"/>
      <c r="L436" s="598"/>
      <c r="M436" s="103"/>
      <c r="N436" s="95"/>
      <c r="O436" s="99"/>
    </row>
    <row r="437" spans="1:15" s="131" customFormat="1" ht="14.25" customHeight="1">
      <c r="A437" s="351"/>
      <c r="B437" s="100"/>
      <c r="C437" s="101"/>
      <c r="D437" s="102"/>
      <c r="E437" s="103"/>
      <c r="F437" s="95"/>
      <c r="G437" s="96">
        <f>ROUNDDOWN(SUM(F436:F444)/1000,0)</f>
        <v>0</v>
      </c>
      <c r="H437" s="105"/>
      <c r="I437" s="97"/>
      <c r="J437" s="598"/>
      <c r="K437" s="598"/>
      <c r="L437" s="598"/>
      <c r="M437" s="103"/>
      <c r="N437" s="95"/>
      <c r="O437" s="99"/>
    </row>
    <row r="438" spans="1:15" s="131" customFormat="1" ht="14.25" customHeight="1">
      <c r="A438" s="351"/>
      <c r="B438" s="100"/>
      <c r="C438" s="101"/>
      <c r="D438" s="102"/>
      <c r="E438" s="103"/>
      <c r="F438" s="95"/>
      <c r="G438" s="96"/>
      <c r="H438" s="111"/>
      <c r="I438" s="205" t="s">
        <v>563</v>
      </c>
      <c r="J438" s="181"/>
      <c r="K438" s="182"/>
      <c r="L438" s="182"/>
      <c r="M438" s="183"/>
      <c r="N438" s="185"/>
      <c r="O438" s="184"/>
    </row>
    <row r="439" spans="1:15" s="131" customFormat="1" ht="14.25" customHeight="1">
      <c r="A439" s="351"/>
      <c r="B439" s="100"/>
      <c r="C439" s="101"/>
      <c r="D439" s="102"/>
      <c r="E439" s="103"/>
      <c r="F439" s="95"/>
      <c r="G439" s="96"/>
      <c r="H439" s="111"/>
      <c r="I439" s="97"/>
      <c r="J439" s="598"/>
      <c r="K439" s="598"/>
      <c r="L439" s="598"/>
      <c r="M439" s="103"/>
      <c r="N439" s="95"/>
      <c r="O439" s="186"/>
    </row>
    <row r="440" spans="1:15" s="131" customFormat="1" ht="14.25" customHeight="1">
      <c r="A440" s="351"/>
      <c r="B440" s="100"/>
      <c r="C440" s="101"/>
      <c r="D440" s="102"/>
      <c r="E440" s="103"/>
      <c r="F440" s="95"/>
      <c r="G440" s="96"/>
      <c r="H440" s="111"/>
      <c r="I440" s="97"/>
      <c r="J440" s="598"/>
      <c r="K440" s="598"/>
      <c r="L440" s="598"/>
      <c r="M440" s="103"/>
      <c r="N440" s="95"/>
      <c r="O440" s="106">
        <f>ROUNDDOWN(SUM(N439:N444)/1000,0)</f>
        <v>0</v>
      </c>
    </row>
    <row r="441" spans="1:15" s="131" customFormat="1" ht="14.25" customHeight="1">
      <c r="A441" s="351"/>
      <c r="B441" s="100"/>
      <c r="C441" s="101"/>
      <c r="D441" s="102"/>
      <c r="E441" s="103"/>
      <c r="F441" s="95"/>
      <c r="G441" s="96"/>
      <c r="H441" s="111"/>
      <c r="I441" s="97"/>
      <c r="J441" s="598"/>
      <c r="K441" s="598"/>
      <c r="L441" s="598"/>
      <c r="M441" s="103"/>
      <c r="N441" s="95"/>
      <c r="O441" s="99"/>
    </row>
    <row r="442" spans="1:15" s="131" customFormat="1" ht="14.25" customHeight="1">
      <c r="A442" s="351"/>
      <c r="B442" s="100"/>
      <c r="C442" s="101"/>
      <c r="D442" s="102"/>
      <c r="E442" s="103"/>
      <c r="F442" s="95"/>
      <c r="G442" s="96"/>
      <c r="H442" s="111"/>
      <c r="I442" s="97"/>
      <c r="J442" s="598"/>
      <c r="K442" s="598"/>
      <c r="L442" s="598"/>
      <c r="M442" s="103"/>
      <c r="N442" s="95"/>
      <c r="O442" s="99"/>
    </row>
    <row r="443" spans="1:15" s="131" customFormat="1" ht="14.25" customHeight="1">
      <c r="A443" s="351"/>
      <c r="B443" s="100"/>
      <c r="C443" s="101"/>
      <c r="D443" s="102"/>
      <c r="E443" s="103"/>
      <c r="F443" s="95"/>
      <c r="G443" s="96"/>
      <c r="H443" s="105"/>
      <c r="I443" s="97"/>
      <c r="J443" s="598"/>
      <c r="K443" s="598"/>
      <c r="L443" s="598"/>
      <c r="M443" s="103"/>
      <c r="N443" s="95"/>
      <c r="O443" s="99"/>
    </row>
    <row r="444" spans="1:15" s="131" customFormat="1" ht="14.25" customHeight="1">
      <c r="A444" s="351"/>
      <c r="B444" s="100"/>
      <c r="C444" s="101"/>
      <c r="D444" s="102"/>
      <c r="E444" s="103"/>
      <c r="F444" s="95"/>
      <c r="G444" s="104"/>
      <c r="H444" s="111"/>
      <c r="I444" s="97"/>
      <c r="J444" s="598"/>
      <c r="K444" s="598"/>
      <c r="L444" s="598"/>
      <c r="M444" s="103"/>
      <c r="N444" s="95"/>
      <c r="O444" s="112"/>
    </row>
    <row r="445" spans="1:15" s="131" customFormat="1" ht="14.25" customHeight="1">
      <c r="A445" s="351"/>
      <c r="B445" s="83" t="s">
        <v>67</v>
      </c>
      <c r="C445" s="84"/>
      <c r="D445" s="84"/>
      <c r="E445" s="85"/>
      <c r="F445" s="86"/>
      <c r="G445" s="87"/>
      <c r="H445" s="111"/>
      <c r="I445" s="204" t="s">
        <v>564</v>
      </c>
      <c r="J445" s="115"/>
      <c r="K445" s="116"/>
      <c r="L445" s="116"/>
      <c r="M445" s="117"/>
      <c r="N445" s="120"/>
      <c r="O445" s="121"/>
    </row>
    <row r="446" spans="1:15" s="131" customFormat="1" ht="14.25" customHeight="1">
      <c r="A446" s="351"/>
      <c r="B446" s="100"/>
      <c r="C446" s="101"/>
      <c r="D446" s="102"/>
      <c r="E446" s="103"/>
      <c r="F446" s="95"/>
      <c r="G446" s="96"/>
      <c r="H446" s="111"/>
      <c r="I446" s="97"/>
      <c r="J446" s="598"/>
      <c r="K446" s="598"/>
      <c r="L446" s="598"/>
      <c r="M446" s="103"/>
      <c r="N446" s="95"/>
      <c r="O446" s="99"/>
    </row>
    <row r="447" spans="1:15" s="131" customFormat="1" ht="14.25" customHeight="1">
      <c r="A447" s="351"/>
      <c r="B447" s="100"/>
      <c r="C447" s="101"/>
      <c r="D447" s="102"/>
      <c r="E447" s="103"/>
      <c r="F447" s="95"/>
      <c r="G447" s="104">
        <f>ROUNDDOWN(SUM(F446:F448)/1000,0)</f>
        <v>0</v>
      </c>
      <c r="H447" s="105"/>
      <c r="I447" s="97"/>
      <c r="J447" s="598"/>
      <c r="K447" s="598"/>
      <c r="L447" s="598"/>
      <c r="M447" s="103"/>
      <c r="N447" s="95"/>
      <c r="O447" s="106">
        <f>ROUNDDOWN(SUM(N446:N455)/1000,0)</f>
        <v>0</v>
      </c>
    </row>
    <row r="448" spans="1:15" s="131" customFormat="1" ht="14.1" customHeight="1">
      <c r="A448" s="351"/>
      <c r="B448" s="100"/>
      <c r="C448" s="101"/>
      <c r="D448" s="102"/>
      <c r="E448" s="103"/>
      <c r="F448" s="95"/>
      <c r="G448" s="104"/>
      <c r="H448" s="111"/>
      <c r="I448" s="97"/>
      <c r="J448" s="598"/>
      <c r="K448" s="598"/>
      <c r="L448" s="598"/>
      <c r="M448" s="103"/>
      <c r="N448" s="95"/>
      <c r="O448" s="99"/>
    </row>
    <row r="449" spans="1:15" s="131" customFormat="1" ht="14.25" customHeight="1" thickBot="1">
      <c r="A449" s="351"/>
      <c r="B449" s="122" t="s">
        <v>68</v>
      </c>
      <c r="C449" s="123"/>
      <c r="D449" s="123"/>
      <c r="E449" s="124"/>
      <c r="F449" s="125"/>
      <c r="G449" s="126">
        <f>G450-G414-G421-G427-G431-G437-G447</f>
        <v>0</v>
      </c>
      <c r="H449" s="105"/>
      <c r="I449" s="97"/>
      <c r="J449" s="598"/>
      <c r="K449" s="598"/>
      <c r="L449" s="598"/>
      <c r="M449" s="103"/>
      <c r="N449" s="95"/>
      <c r="O449" s="99"/>
    </row>
    <row r="450" spans="1:15" s="131" customFormat="1" ht="20.100000000000001" customHeight="1" thickTop="1">
      <c r="A450" s="351"/>
      <c r="B450" s="1015" t="s">
        <v>69</v>
      </c>
      <c r="C450" s="1016"/>
      <c r="D450" s="1016"/>
      <c r="E450" s="1016"/>
      <c r="F450" s="1017"/>
      <c r="G450" s="127">
        <f>O458</f>
        <v>0</v>
      </c>
      <c r="H450" s="105"/>
      <c r="I450" s="97"/>
      <c r="J450" s="598"/>
      <c r="K450" s="598"/>
      <c r="L450" s="598"/>
      <c r="M450" s="103"/>
      <c r="N450" s="95"/>
      <c r="O450" s="99"/>
    </row>
    <row r="451" spans="1:15" s="131" customFormat="1" ht="14.25" customHeight="1">
      <c r="A451" s="351"/>
      <c r="B451" s="128" t="s">
        <v>70</v>
      </c>
      <c r="C451" s="129"/>
      <c r="D451" s="129"/>
      <c r="E451" s="129"/>
      <c r="F451" s="129"/>
      <c r="G451" s="130"/>
      <c r="H451" s="130"/>
      <c r="I451" s="97"/>
      <c r="J451" s="598"/>
      <c r="K451" s="598"/>
      <c r="L451" s="598"/>
      <c r="M451" s="103"/>
      <c r="N451" s="95"/>
      <c r="O451" s="99"/>
    </row>
    <row r="452" spans="1:15" s="131" customFormat="1" ht="14.25" customHeight="1">
      <c r="A452" s="351"/>
      <c r="B452" s="131" t="s">
        <v>71</v>
      </c>
      <c r="C452" s="129"/>
      <c r="D452" s="129"/>
      <c r="E452" s="129"/>
      <c r="F452" s="129"/>
      <c r="G452" s="132" t="s">
        <v>72</v>
      </c>
      <c r="H452" s="133"/>
      <c r="I452" s="97"/>
      <c r="J452" s="598"/>
      <c r="K452" s="598"/>
      <c r="L452" s="598"/>
      <c r="M452" s="103"/>
      <c r="N452" s="95"/>
      <c r="O452" s="99"/>
    </row>
    <row r="453" spans="1:15" s="131" customFormat="1" ht="14.25" customHeight="1">
      <c r="A453" s="351"/>
      <c r="B453" s="919" t="s">
        <v>73</v>
      </c>
      <c r="C453" s="1018"/>
      <c r="D453" s="1018"/>
      <c r="E453" s="1018"/>
      <c r="F453" s="1019"/>
      <c r="G453" s="134" t="s">
        <v>74</v>
      </c>
      <c r="H453" s="133"/>
      <c r="I453" s="97"/>
      <c r="J453" s="598"/>
      <c r="K453" s="598"/>
      <c r="L453" s="598"/>
      <c r="M453" s="103"/>
      <c r="N453" s="95"/>
      <c r="O453" s="99"/>
    </row>
    <row r="454" spans="1:15" s="131" customFormat="1" ht="20.100000000000001" customHeight="1">
      <c r="A454" s="351"/>
      <c r="B454" s="1003" t="s">
        <v>567</v>
      </c>
      <c r="C454" s="1018"/>
      <c r="D454" s="1018"/>
      <c r="E454" s="1018"/>
      <c r="F454" s="1019"/>
      <c r="G454" s="135"/>
      <c r="H454" s="136"/>
      <c r="I454" s="97"/>
      <c r="J454" s="598"/>
      <c r="K454" s="598"/>
      <c r="L454" s="598"/>
      <c r="M454" s="103"/>
      <c r="N454" s="95"/>
      <c r="O454" s="99"/>
    </row>
    <row r="455" spans="1:15" s="131" customFormat="1" ht="21.95" customHeight="1" thickBot="1">
      <c r="A455" s="351"/>
      <c r="B455" s="1003" t="s">
        <v>568</v>
      </c>
      <c r="C455" s="1004"/>
      <c r="D455" s="1004"/>
      <c r="E455" s="1004"/>
      <c r="F455" s="1005"/>
      <c r="G455" s="135"/>
      <c r="H455" s="111"/>
      <c r="I455" s="97"/>
      <c r="J455" s="598"/>
      <c r="K455" s="598"/>
      <c r="L455" s="598"/>
      <c r="M455" s="103"/>
      <c r="N455" s="95"/>
      <c r="O455" s="137"/>
    </row>
    <row r="456" spans="1:15" s="131" customFormat="1" ht="35.450000000000003" customHeight="1" thickTop="1">
      <c r="A456" s="351"/>
      <c r="B456" s="1003" t="s">
        <v>132</v>
      </c>
      <c r="C456" s="1004"/>
      <c r="D456" s="1004"/>
      <c r="E456" s="1004"/>
      <c r="F456" s="1005"/>
      <c r="G456" s="135"/>
      <c r="H456" s="111"/>
      <c r="I456" s="1006" t="s">
        <v>565</v>
      </c>
      <c r="J456" s="1007"/>
      <c r="K456" s="1007"/>
      <c r="L456" s="1007"/>
      <c r="M456" s="1007"/>
      <c r="N456" s="1008"/>
      <c r="O456" s="138">
        <f>SUM(O414,O424,O433,O440,O447,)</f>
        <v>0</v>
      </c>
    </row>
    <row r="457" spans="1:15" s="131" customFormat="1" ht="35.450000000000003" customHeight="1">
      <c r="A457" s="351"/>
      <c r="B457" s="1003" t="s">
        <v>138</v>
      </c>
      <c r="C457" s="1004"/>
      <c r="D457" s="1004"/>
      <c r="E457" s="1004"/>
      <c r="F457" s="1005"/>
      <c r="G457" s="135"/>
      <c r="H457" s="130"/>
      <c r="I457" s="1009" t="s">
        <v>340</v>
      </c>
      <c r="J457" s="1010"/>
      <c r="K457" s="1010"/>
      <c r="L457" s="1010"/>
      <c r="M457" s="1010"/>
      <c r="N457" s="1011"/>
      <c r="O457" s="146">
        <f>IF(共通入力シート!$B$18="課税事業者",ROUNDDOWN((O456-G459)*10/110,0),0)</f>
        <v>0</v>
      </c>
    </row>
    <row r="458" spans="1:15" s="131" customFormat="1" ht="26.1" customHeight="1" thickBot="1">
      <c r="A458" s="351"/>
      <c r="B458" s="1012" t="s">
        <v>569</v>
      </c>
      <c r="C458" s="1013"/>
      <c r="D458" s="1013"/>
      <c r="E458" s="1013"/>
      <c r="F458" s="1014"/>
      <c r="G458" s="135"/>
      <c r="H458" s="130"/>
      <c r="I458" s="995" t="s">
        <v>566</v>
      </c>
      <c r="J458" s="996"/>
      <c r="K458" s="996"/>
      <c r="L458" s="996"/>
      <c r="M458" s="996"/>
      <c r="N458" s="997"/>
      <c r="O458" s="141">
        <f>O456-O457</f>
        <v>0</v>
      </c>
    </row>
    <row r="459" spans="1:15" s="131" customFormat="1" ht="25.35" customHeight="1" thickTop="1">
      <c r="A459" s="351"/>
      <c r="B459" s="992" t="s">
        <v>75</v>
      </c>
      <c r="C459" s="993"/>
      <c r="D459" s="993"/>
      <c r="E459" s="993"/>
      <c r="F459" s="994"/>
      <c r="G459" s="140">
        <f>SUM(G454:G458)</f>
        <v>0</v>
      </c>
      <c r="H459" s="364"/>
      <c r="I459" s="995" t="s">
        <v>342</v>
      </c>
      <c r="J459" s="996"/>
      <c r="K459" s="996"/>
      <c r="L459" s="996"/>
      <c r="M459" s="996"/>
      <c r="N459" s="997"/>
      <c r="O459" s="144"/>
    </row>
    <row r="460" spans="1:15" s="131" customFormat="1" ht="26.25" customHeight="1">
      <c r="A460" s="351"/>
      <c r="B460" s="131" t="s">
        <v>76</v>
      </c>
      <c r="C460" s="365"/>
      <c r="D460" s="365"/>
      <c r="E460" s="365"/>
      <c r="F460" s="365"/>
      <c r="G460" s="143"/>
      <c r="H460" s="364"/>
      <c r="O460" s="145"/>
    </row>
    <row r="461" spans="1:15" s="131" customFormat="1" ht="10.5" customHeight="1" thickBot="1">
      <c r="A461" s="351"/>
      <c r="C461" s="365"/>
      <c r="D461" s="365"/>
      <c r="E461" s="365"/>
      <c r="F461" s="365"/>
      <c r="G461" s="143"/>
      <c r="H461" s="364"/>
      <c r="I461" s="366"/>
    </row>
    <row r="462" spans="1:15" s="131" customFormat="1" ht="25.35" customHeight="1" thickBot="1">
      <c r="A462" s="351"/>
      <c r="B462" s="998" t="s">
        <v>77</v>
      </c>
      <c r="C462" s="980"/>
      <c r="D462" s="999" t="str">
        <f>IF(共通入力シート!$B$2="","",共通入力シート!$B$2)</f>
        <v/>
      </c>
      <c r="E462" s="999"/>
      <c r="F462" s="999"/>
      <c r="G462" s="1000"/>
      <c r="H462" s="1001" t="str">
        <f>IF(共通入力シート!$B$18="※選択してください。","★「共通入力シート」の消費税等仕入控除税額の取扱を選択してください。","")</f>
        <v/>
      </c>
      <c r="I462" s="1002"/>
      <c r="J462" s="1002"/>
      <c r="K462" s="1002"/>
      <c r="L462" s="1002"/>
      <c r="M462" s="1002"/>
      <c r="N462" s="1002"/>
      <c r="O462" s="1002"/>
    </row>
    <row r="463" spans="1:15" s="131" customFormat="1" ht="46.5" customHeight="1" thickBot="1">
      <c r="A463" s="351"/>
      <c r="B463" s="987" t="s">
        <v>343</v>
      </c>
      <c r="C463" s="988"/>
      <c r="D463" s="989" t="str">
        <f>IF(O458=0,"",MAX(0,MIN(INT(O458/2),G449)))</f>
        <v/>
      </c>
      <c r="E463" s="989"/>
      <c r="F463" s="989"/>
      <c r="G463" s="367" t="s">
        <v>29</v>
      </c>
      <c r="H463" s="990" t="s">
        <v>78</v>
      </c>
      <c r="I463" s="991"/>
      <c r="J463" s="991"/>
      <c r="K463" s="991"/>
      <c r="L463" s="991"/>
      <c r="M463" s="991"/>
      <c r="N463" s="991"/>
      <c r="O463" s="991"/>
    </row>
    <row r="464" spans="1:15" ht="4.5" customHeight="1"/>
    <row r="465" spans="2:21" ht="15.6" customHeight="1">
      <c r="B465" s="131" t="s">
        <v>425</v>
      </c>
      <c r="C465" s="218"/>
      <c r="D465" s="329"/>
      <c r="E465" s="218"/>
      <c r="F465" s="218"/>
      <c r="G465" s="218"/>
      <c r="H465" s="218"/>
      <c r="I465" s="218"/>
      <c r="J465" s="218"/>
      <c r="K465" s="218"/>
      <c r="L465" s="218"/>
      <c r="M465" s="218"/>
      <c r="N465" s="218"/>
      <c r="O465" s="218"/>
      <c r="R465" s="329"/>
      <c r="S465" s="329"/>
      <c r="T465" s="329"/>
      <c r="U465" s="329"/>
    </row>
    <row r="466" spans="2:21" ht="15.6" customHeight="1">
      <c r="B466" s="218" t="s">
        <v>509</v>
      </c>
      <c r="C466" s="218"/>
      <c r="D466" s="218"/>
      <c r="E466" s="218"/>
      <c r="F466" s="218"/>
      <c r="G466" s="218"/>
      <c r="H466" s="218"/>
      <c r="I466" s="218"/>
      <c r="J466" s="218"/>
      <c r="K466" s="218"/>
      <c r="L466" s="218"/>
      <c r="M466" s="218"/>
      <c r="N466" s="218"/>
      <c r="O466" s="218"/>
      <c r="R466" s="329"/>
      <c r="S466" s="329"/>
      <c r="T466" s="329"/>
      <c r="U466" s="329"/>
    </row>
    <row r="467" spans="2:21" ht="15.6" customHeight="1" thickBot="1">
      <c r="B467" s="1120" t="s">
        <v>429</v>
      </c>
      <c r="C467" s="1120"/>
      <c r="D467" s="1120"/>
      <c r="E467" s="1120"/>
      <c r="F467" s="1120"/>
      <c r="G467" s="1120"/>
      <c r="H467" s="1120"/>
      <c r="I467" s="1120"/>
      <c r="J467" s="1120"/>
      <c r="K467" s="1120"/>
      <c r="L467" s="1120"/>
      <c r="M467" s="1120"/>
      <c r="N467" s="1120"/>
      <c r="O467" s="1120"/>
      <c r="R467" s="329"/>
      <c r="S467" s="329"/>
      <c r="T467" s="329"/>
      <c r="U467" s="329"/>
    </row>
    <row r="468" spans="2:21" ht="15" customHeight="1">
      <c r="B468" s="1121" t="s">
        <v>43</v>
      </c>
      <c r="C468" s="1122"/>
      <c r="D468" s="1125" t="s">
        <v>603</v>
      </c>
      <c r="E468" s="1126"/>
      <c r="F468" s="1129" t="s">
        <v>657</v>
      </c>
      <c r="G468" s="1130"/>
      <c r="H468" s="1131"/>
      <c r="I468" s="1131"/>
      <c r="J468" s="1131"/>
      <c r="K468" s="1131"/>
      <c r="L468" s="1131"/>
      <c r="M468" s="1131"/>
      <c r="N468" s="1131"/>
      <c r="O468" s="1132"/>
      <c r="Q468" s="618" t="s">
        <v>667</v>
      </c>
      <c r="R468" s="329"/>
      <c r="S468" s="329"/>
      <c r="T468" s="329"/>
      <c r="U468" s="329"/>
    </row>
    <row r="469" spans="2:21" ht="15" customHeight="1" thickBot="1">
      <c r="B469" s="1123"/>
      <c r="C469" s="1124"/>
      <c r="D469" s="1127"/>
      <c r="E469" s="1128"/>
      <c r="F469" s="1133"/>
      <c r="G469" s="1134"/>
      <c r="H469" s="1135"/>
      <c r="I469" s="1135"/>
      <c r="J469" s="1135"/>
      <c r="K469" s="1135"/>
      <c r="L469" s="1135"/>
      <c r="M469" s="1135"/>
      <c r="N469" s="1135"/>
      <c r="O469" s="1136"/>
      <c r="Q469" s="617" t="s">
        <v>668</v>
      </c>
      <c r="R469" s="329"/>
      <c r="S469" s="329"/>
      <c r="T469" s="329"/>
      <c r="U469" s="329"/>
    </row>
    <row r="470" spans="2:21" ht="16.5" customHeight="1">
      <c r="B470" s="330" t="s">
        <v>142</v>
      </c>
      <c r="C470" s="331"/>
      <c r="D470" s="331"/>
      <c r="E470" s="332"/>
      <c r="F470" s="331"/>
      <c r="G470" s="331"/>
      <c r="H470" s="331"/>
      <c r="I470" s="331"/>
      <c r="J470" s="331"/>
      <c r="K470" s="331"/>
      <c r="L470" s="331"/>
      <c r="M470" s="331"/>
      <c r="N470" s="331"/>
      <c r="O470" s="619"/>
      <c r="R470" s="329"/>
      <c r="S470" s="329"/>
      <c r="T470" s="329"/>
      <c r="U470" s="329"/>
    </row>
    <row r="471" spans="2:21" ht="18.75" customHeight="1">
      <c r="B471" s="1109"/>
      <c r="C471" s="1110"/>
      <c r="D471" s="1110"/>
      <c r="E471" s="1110"/>
      <c r="F471" s="1110"/>
      <c r="G471" s="1110"/>
      <c r="H471" s="1110"/>
      <c r="I471" s="1110"/>
      <c r="J471" s="1110"/>
      <c r="K471" s="1110"/>
      <c r="L471" s="335" t="s">
        <v>48</v>
      </c>
      <c r="M471" s="1113"/>
      <c r="N471" s="1113"/>
      <c r="O471" s="1114"/>
      <c r="Q471" s="569" t="str">
        <f>IF(M471="", "←選択してください。", "")</f>
        <v>←選択してください。</v>
      </c>
      <c r="R471" s="329"/>
      <c r="S471" s="329"/>
      <c r="T471" s="329"/>
      <c r="U471" s="329"/>
    </row>
    <row r="472" spans="2:21" ht="17.25" customHeight="1">
      <c r="B472" s="1111"/>
      <c r="C472" s="1112"/>
      <c r="D472" s="1112"/>
      <c r="E472" s="1112"/>
      <c r="F472" s="1112"/>
      <c r="G472" s="1112"/>
      <c r="H472" s="1112"/>
      <c r="I472" s="1112"/>
      <c r="J472" s="1112"/>
      <c r="K472" s="1112"/>
      <c r="L472" s="337" t="s">
        <v>49</v>
      </c>
      <c r="M472" s="1115"/>
      <c r="N472" s="1115"/>
      <c r="O472" s="1116"/>
      <c r="Q472" s="569" t="str">
        <f>IF(M472="", "←選択してください。", "")</f>
        <v>←選択してください。</v>
      </c>
      <c r="R472" s="329"/>
      <c r="S472" s="329"/>
      <c r="T472" s="329"/>
      <c r="U472" s="329"/>
    </row>
    <row r="473" spans="2:21" ht="4.5" customHeight="1">
      <c r="B473" s="338"/>
      <c r="C473" s="338"/>
      <c r="D473" s="338"/>
      <c r="E473" s="338"/>
      <c r="F473" s="338"/>
      <c r="G473" s="338"/>
      <c r="H473" s="338"/>
      <c r="I473" s="338"/>
      <c r="J473" s="338"/>
      <c r="K473" s="338"/>
      <c r="L473" s="338"/>
      <c r="M473" s="338"/>
      <c r="N473" s="338"/>
      <c r="O473" s="611"/>
      <c r="R473" s="329"/>
      <c r="S473" s="329"/>
      <c r="T473" s="329"/>
      <c r="U473" s="329"/>
    </row>
    <row r="474" spans="2:21" ht="24" customHeight="1">
      <c r="B474" s="340" t="s">
        <v>143</v>
      </c>
      <c r="C474" s="341"/>
      <c r="D474" s="341"/>
      <c r="E474" s="341"/>
      <c r="F474" s="1117" t="s">
        <v>50</v>
      </c>
      <c r="G474" s="1118"/>
      <c r="H474" s="342"/>
      <c r="I474" s="1117" t="s">
        <v>51</v>
      </c>
      <c r="J474" s="1119"/>
      <c r="K474" s="1118"/>
      <c r="L474" s="343" t="str">
        <f>IF(OR($H476=0,$K476=0),"",$H474/($H476*$K476))</f>
        <v/>
      </c>
      <c r="M474" s="1117" t="s">
        <v>52</v>
      </c>
      <c r="N474" s="1118"/>
      <c r="O474" s="565" t="str">
        <f>IF($O572+$O575=0,"",($G566-$G565)/($O572+$O575))</f>
        <v/>
      </c>
      <c r="Q474" s="336" t="str">
        <f>IF(OR(F468="人材養成事業",F468= "普及啓発事業"), "←斜線部は記入する必要はありません。", "")</f>
        <v/>
      </c>
      <c r="R474" s="329"/>
      <c r="S474" s="329"/>
      <c r="T474" s="329"/>
      <c r="U474" s="329"/>
    </row>
    <row r="475" spans="2:21" s="131" customFormat="1" ht="21.75" customHeight="1">
      <c r="B475" s="1020" t="s">
        <v>53</v>
      </c>
      <c r="C475" s="1093"/>
      <c r="D475" s="1096" t="s">
        <v>54</v>
      </c>
      <c r="E475" s="1097"/>
      <c r="F475" s="1098" t="s">
        <v>55</v>
      </c>
      <c r="G475" s="1098"/>
      <c r="H475" s="1099" t="s">
        <v>56</v>
      </c>
      <c r="I475" s="1099"/>
      <c r="J475" s="1099"/>
      <c r="K475" s="344" t="s">
        <v>57</v>
      </c>
      <c r="L475" s="1100" t="s">
        <v>58</v>
      </c>
      <c r="M475" s="1100"/>
      <c r="N475" s="1100"/>
      <c r="O475" s="1101"/>
    </row>
    <row r="476" spans="2:21" s="131" customFormat="1" ht="21.75" customHeight="1">
      <c r="B476" s="1094"/>
      <c r="C476" s="1095"/>
      <c r="D476" s="1102"/>
      <c r="E476" s="1103"/>
      <c r="F476" s="1104"/>
      <c r="G476" s="1105"/>
      <c r="H476" s="1106"/>
      <c r="I476" s="1106"/>
      <c r="J476" s="1106"/>
      <c r="K476" s="78"/>
      <c r="L476" s="1107"/>
      <c r="M476" s="1107"/>
      <c r="N476" s="1107"/>
      <c r="O476" s="1108"/>
      <c r="Q476" s="345"/>
    </row>
    <row r="477" spans="2:21" ht="9.75" customHeight="1">
      <c r="B477" s="131"/>
      <c r="C477" s="131"/>
      <c r="D477" s="338"/>
      <c r="E477" s="338"/>
      <c r="F477" s="338"/>
      <c r="G477" s="338"/>
      <c r="H477" s="338"/>
      <c r="I477" s="338"/>
      <c r="J477" s="338"/>
      <c r="K477" s="338"/>
      <c r="L477" s="338"/>
      <c r="M477" s="338"/>
      <c r="N477" s="338"/>
      <c r="O477" s="338"/>
      <c r="Q477" s="336"/>
      <c r="R477" s="329"/>
      <c r="S477" s="329"/>
      <c r="T477" s="329"/>
      <c r="U477" s="329"/>
    </row>
    <row r="478" spans="2:21" s="102" customFormat="1" ht="18" customHeight="1">
      <c r="B478" s="1020" t="s">
        <v>344</v>
      </c>
      <c r="C478" s="1066"/>
      <c r="D478" s="925" t="s">
        <v>413</v>
      </c>
      <c r="E478" s="926"/>
      <c r="F478" s="926"/>
      <c r="G478" s="926"/>
      <c r="H478" s="926"/>
      <c r="I478" s="926"/>
      <c r="J478" s="926"/>
      <c r="K478" s="926"/>
      <c r="L478" s="926"/>
      <c r="M478" s="926"/>
      <c r="N478" s="926"/>
      <c r="O478" s="927"/>
      <c r="Q478" s="568" t="s">
        <v>139</v>
      </c>
    </row>
    <row r="479" spans="2:21" s="102" customFormat="1" ht="19.350000000000001" customHeight="1">
      <c r="B479" s="1067"/>
      <c r="C479" s="1068"/>
      <c r="D479" s="1071"/>
      <c r="E479" s="1072"/>
      <c r="F479" s="1072"/>
      <c r="G479" s="1072"/>
      <c r="H479" s="1072"/>
      <c r="I479" s="1072"/>
      <c r="J479" s="1072"/>
      <c r="K479" s="1072"/>
      <c r="L479" s="1072"/>
      <c r="M479" s="1072"/>
      <c r="N479" s="1072"/>
      <c r="O479" s="1073"/>
    </row>
    <row r="480" spans="2:21" s="102" customFormat="1" ht="19.350000000000001" customHeight="1">
      <c r="B480" s="1067"/>
      <c r="C480" s="1068"/>
      <c r="D480" s="1071"/>
      <c r="E480" s="1072"/>
      <c r="F480" s="1072"/>
      <c r="G480" s="1072"/>
      <c r="H480" s="1072"/>
      <c r="I480" s="1072"/>
      <c r="J480" s="1072"/>
      <c r="K480" s="1072"/>
      <c r="L480" s="1072"/>
      <c r="M480" s="1072"/>
      <c r="N480" s="1072"/>
      <c r="O480" s="1073"/>
    </row>
    <row r="481" spans="2:15" s="102" customFormat="1" ht="19.350000000000001" customHeight="1">
      <c r="B481" s="1067"/>
      <c r="C481" s="1068"/>
      <c r="D481" s="1071"/>
      <c r="E481" s="1072"/>
      <c r="F481" s="1072"/>
      <c r="G481" s="1072"/>
      <c r="H481" s="1072"/>
      <c r="I481" s="1072"/>
      <c r="J481" s="1072"/>
      <c r="K481" s="1072"/>
      <c r="L481" s="1072"/>
      <c r="M481" s="1072"/>
      <c r="N481" s="1072"/>
      <c r="O481" s="1073"/>
    </row>
    <row r="482" spans="2:15" s="102" customFormat="1" ht="19.350000000000001" customHeight="1">
      <c r="B482" s="1067"/>
      <c r="C482" s="1068"/>
      <c r="D482" s="1071"/>
      <c r="E482" s="1072"/>
      <c r="F482" s="1072"/>
      <c r="G482" s="1072"/>
      <c r="H482" s="1072"/>
      <c r="I482" s="1072"/>
      <c r="J482" s="1072"/>
      <c r="K482" s="1072"/>
      <c r="L482" s="1072"/>
      <c r="M482" s="1072"/>
      <c r="N482" s="1072"/>
      <c r="O482" s="1073"/>
    </row>
    <row r="483" spans="2:15" s="102" customFormat="1" ht="19.350000000000001" customHeight="1">
      <c r="B483" s="1067"/>
      <c r="C483" s="1068"/>
      <c r="D483" s="1071"/>
      <c r="E483" s="1072"/>
      <c r="F483" s="1072"/>
      <c r="G483" s="1072"/>
      <c r="H483" s="1072"/>
      <c r="I483" s="1072"/>
      <c r="J483" s="1072"/>
      <c r="K483" s="1072"/>
      <c r="L483" s="1072"/>
      <c r="M483" s="1072"/>
      <c r="N483" s="1072"/>
      <c r="O483" s="1073"/>
    </row>
    <row r="484" spans="2:15" s="102" customFormat="1" ht="19.350000000000001" customHeight="1">
      <c r="B484" s="1067"/>
      <c r="C484" s="1068"/>
      <c r="D484" s="1071"/>
      <c r="E484" s="1072"/>
      <c r="F484" s="1072"/>
      <c r="G484" s="1072"/>
      <c r="H484" s="1072"/>
      <c r="I484" s="1072"/>
      <c r="J484" s="1072"/>
      <c r="K484" s="1072"/>
      <c r="L484" s="1072"/>
      <c r="M484" s="1072"/>
      <c r="N484" s="1072"/>
      <c r="O484" s="1073"/>
    </row>
    <row r="485" spans="2:15" s="102" customFormat="1" ht="19.350000000000001" customHeight="1">
      <c r="B485" s="1067"/>
      <c r="C485" s="1068"/>
      <c r="D485" s="1071"/>
      <c r="E485" s="1072"/>
      <c r="F485" s="1072"/>
      <c r="G485" s="1072"/>
      <c r="H485" s="1072"/>
      <c r="I485" s="1072"/>
      <c r="J485" s="1072"/>
      <c r="K485" s="1072"/>
      <c r="L485" s="1072"/>
      <c r="M485" s="1072"/>
      <c r="N485" s="1072"/>
      <c r="O485" s="1073"/>
    </row>
    <row r="486" spans="2:15" s="102" customFormat="1" ht="19.350000000000001" customHeight="1">
      <c r="B486" s="1067"/>
      <c r="C486" s="1068"/>
      <c r="D486" s="1071"/>
      <c r="E486" s="1072"/>
      <c r="F486" s="1072"/>
      <c r="G486" s="1072"/>
      <c r="H486" s="1072"/>
      <c r="I486" s="1072"/>
      <c r="J486" s="1072"/>
      <c r="K486" s="1072"/>
      <c r="L486" s="1072"/>
      <c r="M486" s="1072"/>
      <c r="N486" s="1072"/>
      <c r="O486" s="1073"/>
    </row>
    <row r="487" spans="2:15" s="102" customFormat="1" ht="19.350000000000001" customHeight="1">
      <c r="B487" s="1067"/>
      <c r="C487" s="1068"/>
      <c r="D487" s="1071"/>
      <c r="E487" s="1072"/>
      <c r="F487" s="1072"/>
      <c r="G487" s="1072"/>
      <c r="H487" s="1072"/>
      <c r="I487" s="1072"/>
      <c r="J487" s="1072"/>
      <c r="K487" s="1072"/>
      <c r="L487" s="1072"/>
      <c r="M487" s="1072"/>
      <c r="N487" s="1072"/>
      <c r="O487" s="1073"/>
    </row>
    <row r="488" spans="2:15" s="102" customFormat="1" ht="19.350000000000001" customHeight="1">
      <c r="B488" s="1069"/>
      <c r="C488" s="1070"/>
      <c r="D488" s="1074"/>
      <c r="E488" s="1075"/>
      <c r="F488" s="1075"/>
      <c r="G488" s="1075"/>
      <c r="H488" s="1075"/>
      <c r="I488" s="1075"/>
      <c r="J488" s="1075"/>
      <c r="K488" s="1075"/>
      <c r="L488" s="1075"/>
      <c r="M488" s="1075"/>
      <c r="N488" s="1075"/>
      <c r="O488" s="1076"/>
    </row>
    <row r="489" spans="2:15" s="102" customFormat="1" ht="18" customHeight="1">
      <c r="B489" s="1020" t="s">
        <v>148</v>
      </c>
      <c r="C489" s="1021"/>
      <c r="D489" s="1059" t="s">
        <v>427</v>
      </c>
      <c r="E489" s="1026"/>
      <c r="F489" s="1026"/>
      <c r="G489" s="1026"/>
      <c r="H489" s="1026"/>
      <c r="I489" s="1026"/>
      <c r="J489" s="1026"/>
      <c r="K489" s="1026"/>
      <c r="L489" s="1026"/>
      <c r="M489" s="1026"/>
      <c r="N489" s="1026"/>
      <c r="O489" s="1027"/>
    </row>
    <row r="490" spans="2:15" s="102" customFormat="1" ht="18" customHeight="1">
      <c r="B490" s="1022"/>
      <c r="C490" s="1023"/>
      <c r="D490" s="1028"/>
      <c r="E490" s="1077"/>
      <c r="F490" s="1077"/>
      <c r="G490" s="1077"/>
      <c r="H490" s="1077"/>
      <c r="I490" s="1077"/>
      <c r="J490" s="1077"/>
      <c r="K490" s="1077"/>
      <c r="L490" s="1077"/>
      <c r="M490" s="1077"/>
      <c r="N490" s="1077"/>
      <c r="O490" s="1078"/>
    </row>
    <row r="491" spans="2:15" s="102" customFormat="1" ht="18" customHeight="1">
      <c r="B491" s="1022"/>
      <c r="C491" s="1023"/>
      <c r="D491" s="1071"/>
      <c r="E491" s="1072"/>
      <c r="F491" s="1072"/>
      <c r="G491" s="1072"/>
      <c r="H491" s="1072"/>
      <c r="I491" s="1072"/>
      <c r="J491" s="1072"/>
      <c r="K491" s="1072"/>
      <c r="L491" s="1072"/>
      <c r="M491" s="1072"/>
      <c r="N491" s="1072"/>
      <c r="O491" s="1073"/>
    </row>
    <row r="492" spans="2:15" s="102" customFormat="1" ht="18" customHeight="1">
      <c r="B492" s="1022"/>
      <c r="C492" s="1023"/>
      <c r="D492" s="1071"/>
      <c r="E492" s="1072"/>
      <c r="F492" s="1072"/>
      <c r="G492" s="1072"/>
      <c r="H492" s="1072"/>
      <c r="I492" s="1072"/>
      <c r="J492" s="1072"/>
      <c r="K492" s="1072"/>
      <c r="L492" s="1072"/>
      <c r="M492" s="1072"/>
      <c r="N492" s="1072"/>
      <c r="O492" s="1073"/>
    </row>
    <row r="493" spans="2:15" s="102" customFormat="1" ht="18" customHeight="1">
      <c r="B493" s="1022"/>
      <c r="C493" s="1023"/>
      <c r="D493" s="1071"/>
      <c r="E493" s="1072"/>
      <c r="F493" s="1072"/>
      <c r="G493" s="1072"/>
      <c r="H493" s="1072"/>
      <c r="I493" s="1072"/>
      <c r="J493" s="1072"/>
      <c r="K493" s="1072"/>
      <c r="L493" s="1072"/>
      <c r="M493" s="1072"/>
      <c r="N493" s="1072"/>
      <c r="O493" s="1073"/>
    </row>
    <row r="494" spans="2:15" s="102" customFormat="1" ht="18" customHeight="1">
      <c r="B494" s="1022"/>
      <c r="C494" s="1023"/>
      <c r="D494" s="1071"/>
      <c r="E494" s="1072"/>
      <c r="F494" s="1072"/>
      <c r="G494" s="1072"/>
      <c r="H494" s="1072"/>
      <c r="I494" s="1072"/>
      <c r="J494" s="1072"/>
      <c r="K494" s="1072"/>
      <c r="L494" s="1072"/>
      <c r="M494" s="1072"/>
      <c r="N494" s="1072"/>
      <c r="O494" s="1073"/>
    </row>
    <row r="495" spans="2:15" s="102" customFormat="1" ht="18" customHeight="1">
      <c r="B495" s="1022"/>
      <c r="C495" s="1023"/>
      <c r="D495" s="1079"/>
      <c r="E495" s="1080"/>
      <c r="F495" s="1080"/>
      <c r="G495" s="1080"/>
      <c r="H495" s="1080"/>
      <c r="I495" s="1080"/>
      <c r="J495" s="1080"/>
      <c r="K495" s="1080"/>
      <c r="L495" s="1080"/>
      <c r="M495" s="1080"/>
      <c r="N495" s="1080"/>
      <c r="O495" s="1081"/>
    </row>
    <row r="496" spans="2:15" s="102" customFormat="1" ht="18" customHeight="1">
      <c r="B496" s="1022"/>
      <c r="C496" s="1023"/>
      <c r="D496" s="1082" t="s">
        <v>428</v>
      </c>
      <c r="E496" s="1083"/>
      <c r="F496" s="1083"/>
      <c r="G496" s="1083"/>
      <c r="H496" s="1083"/>
      <c r="I496" s="1083"/>
      <c r="J496" s="1083"/>
      <c r="K496" s="1083"/>
      <c r="L496" s="1083"/>
      <c r="M496" s="1083"/>
      <c r="N496" s="1083"/>
      <c r="O496" s="1084"/>
    </row>
    <row r="497" spans="2:15" s="102" customFormat="1" ht="18" customHeight="1">
      <c r="B497" s="1022"/>
      <c r="C497" s="1023"/>
      <c r="D497" s="1028"/>
      <c r="E497" s="1085"/>
      <c r="F497" s="1085"/>
      <c r="G497" s="1085"/>
      <c r="H497" s="1085"/>
      <c r="I497" s="1085"/>
      <c r="J497" s="1085"/>
      <c r="K497" s="1085"/>
      <c r="L497" s="1085"/>
      <c r="M497" s="1085"/>
      <c r="N497" s="1085"/>
      <c r="O497" s="1086"/>
    </row>
    <row r="498" spans="2:15" s="102" customFormat="1" ht="18" customHeight="1">
      <c r="B498" s="1022"/>
      <c r="C498" s="1023"/>
      <c r="D498" s="1087"/>
      <c r="E498" s="1088"/>
      <c r="F498" s="1088"/>
      <c r="G498" s="1088"/>
      <c r="H498" s="1088"/>
      <c r="I498" s="1088"/>
      <c r="J498" s="1088"/>
      <c r="K498" s="1088"/>
      <c r="L498" s="1088"/>
      <c r="M498" s="1088"/>
      <c r="N498" s="1088"/>
      <c r="O498" s="1089"/>
    </row>
    <row r="499" spans="2:15" s="102" customFormat="1" ht="18" customHeight="1">
      <c r="B499" s="1022"/>
      <c r="C499" s="1023"/>
      <c r="D499" s="1087"/>
      <c r="E499" s="1088"/>
      <c r="F499" s="1088"/>
      <c r="G499" s="1088"/>
      <c r="H499" s="1088"/>
      <c r="I499" s="1088"/>
      <c r="J499" s="1088"/>
      <c r="K499" s="1088"/>
      <c r="L499" s="1088"/>
      <c r="M499" s="1088"/>
      <c r="N499" s="1088"/>
      <c r="O499" s="1089"/>
    </row>
    <row r="500" spans="2:15" s="102" customFormat="1" ht="18" customHeight="1">
      <c r="B500" s="1022"/>
      <c r="C500" s="1023"/>
      <c r="D500" s="1087"/>
      <c r="E500" s="1088"/>
      <c r="F500" s="1088"/>
      <c r="G500" s="1088"/>
      <c r="H500" s="1088"/>
      <c r="I500" s="1088"/>
      <c r="J500" s="1088"/>
      <c r="K500" s="1088"/>
      <c r="L500" s="1088"/>
      <c r="M500" s="1088"/>
      <c r="N500" s="1088"/>
      <c r="O500" s="1089"/>
    </row>
    <row r="501" spans="2:15" s="102" customFormat="1" ht="18" customHeight="1">
      <c r="B501" s="1022"/>
      <c r="C501" s="1023"/>
      <c r="D501" s="1087"/>
      <c r="E501" s="1088"/>
      <c r="F501" s="1088"/>
      <c r="G501" s="1088"/>
      <c r="H501" s="1088"/>
      <c r="I501" s="1088"/>
      <c r="J501" s="1088"/>
      <c r="K501" s="1088"/>
      <c r="L501" s="1088"/>
      <c r="M501" s="1088"/>
      <c r="N501" s="1088"/>
      <c r="O501" s="1089"/>
    </row>
    <row r="502" spans="2:15" s="102" customFormat="1" ht="18" customHeight="1">
      <c r="B502" s="1022"/>
      <c r="C502" s="1023"/>
      <c r="D502" s="1087"/>
      <c r="E502" s="1088"/>
      <c r="F502" s="1088"/>
      <c r="G502" s="1088"/>
      <c r="H502" s="1088"/>
      <c r="I502" s="1088"/>
      <c r="J502" s="1088"/>
      <c r="K502" s="1088"/>
      <c r="L502" s="1088"/>
      <c r="M502" s="1088"/>
      <c r="N502" s="1088"/>
      <c r="O502" s="1089"/>
    </row>
    <row r="503" spans="2:15" s="102" customFormat="1" ht="18" customHeight="1">
      <c r="B503" s="1024"/>
      <c r="C503" s="1025"/>
      <c r="D503" s="1090"/>
      <c r="E503" s="1091"/>
      <c r="F503" s="1091"/>
      <c r="G503" s="1091"/>
      <c r="H503" s="1091"/>
      <c r="I503" s="1091"/>
      <c r="J503" s="1091"/>
      <c r="K503" s="1091"/>
      <c r="L503" s="1091"/>
      <c r="M503" s="1091"/>
      <c r="N503" s="1091"/>
      <c r="O503" s="1092"/>
    </row>
    <row r="504" spans="2:15" s="102" customFormat="1" ht="18" customHeight="1">
      <c r="B504" s="1020" t="s">
        <v>140</v>
      </c>
      <c r="C504" s="1021"/>
      <c r="D504" s="1026" t="s">
        <v>347</v>
      </c>
      <c r="E504" s="1026"/>
      <c r="F504" s="1026"/>
      <c r="G504" s="1026"/>
      <c r="H504" s="1026"/>
      <c r="I504" s="1026"/>
      <c r="J504" s="1026"/>
      <c r="K504" s="1026"/>
      <c r="L504" s="1026"/>
      <c r="M504" s="1026"/>
      <c r="N504" s="1026"/>
      <c r="O504" s="1027"/>
    </row>
    <row r="505" spans="2:15" s="102" customFormat="1" ht="18" customHeight="1">
      <c r="B505" s="1022"/>
      <c r="C505" s="1023"/>
      <c r="D505" s="1028"/>
      <c r="E505" s="1029"/>
      <c r="F505" s="1029"/>
      <c r="G505" s="1029"/>
      <c r="H505" s="1029"/>
      <c r="I505" s="1029"/>
      <c r="J505" s="1029"/>
      <c r="K505" s="1029"/>
      <c r="L505" s="1029"/>
      <c r="M505" s="1029"/>
      <c r="N505" s="1029"/>
      <c r="O505" s="1030"/>
    </row>
    <row r="506" spans="2:15" s="102" customFormat="1" ht="18" customHeight="1">
      <c r="B506" s="1022"/>
      <c r="C506" s="1023"/>
      <c r="D506" s="1031"/>
      <c r="E506" s="1032"/>
      <c r="F506" s="1032"/>
      <c r="G506" s="1032"/>
      <c r="H506" s="1032"/>
      <c r="I506" s="1032"/>
      <c r="J506" s="1032"/>
      <c r="K506" s="1032"/>
      <c r="L506" s="1032"/>
      <c r="M506" s="1032"/>
      <c r="N506" s="1032"/>
      <c r="O506" s="1033"/>
    </row>
    <row r="507" spans="2:15" s="102" customFormat="1" ht="18" customHeight="1">
      <c r="B507" s="1022"/>
      <c r="C507" s="1023"/>
      <c r="D507" s="1034"/>
      <c r="E507" s="1035"/>
      <c r="F507" s="1035"/>
      <c r="G507" s="1035"/>
      <c r="H507" s="1035"/>
      <c r="I507" s="1035"/>
      <c r="J507" s="1035"/>
      <c r="K507" s="1035"/>
      <c r="L507" s="1035"/>
      <c r="M507" s="1035"/>
      <c r="N507" s="1035"/>
      <c r="O507" s="1036"/>
    </row>
    <row r="508" spans="2:15" s="102" customFormat="1" ht="17.100000000000001" customHeight="1">
      <c r="B508" s="1022"/>
      <c r="C508" s="1023"/>
      <c r="D508" s="1026" t="s">
        <v>345</v>
      </c>
      <c r="E508" s="1026"/>
      <c r="F508" s="1026"/>
      <c r="G508" s="1026"/>
      <c r="H508" s="1026"/>
      <c r="I508" s="1026"/>
      <c r="J508" s="1026"/>
      <c r="K508" s="1026"/>
      <c r="L508" s="1026"/>
      <c r="M508" s="1026"/>
      <c r="N508" s="1026"/>
      <c r="O508" s="1027"/>
    </row>
    <row r="509" spans="2:15" s="102" customFormat="1" ht="17.100000000000001" customHeight="1">
      <c r="B509" s="1022"/>
      <c r="C509" s="1023"/>
      <c r="D509" s="1037"/>
      <c r="E509" s="1038"/>
      <c r="F509" s="1038"/>
      <c r="G509" s="1038"/>
      <c r="H509" s="1038"/>
      <c r="I509" s="1038"/>
      <c r="J509" s="1038"/>
      <c r="K509" s="1038"/>
      <c r="L509" s="1038"/>
      <c r="M509" s="1038"/>
      <c r="N509" s="1038"/>
      <c r="O509" s="1039"/>
    </row>
    <row r="510" spans="2:15" s="102" customFormat="1" ht="17.100000000000001" customHeight="1">
      <c r="B510" s="1022"/>
      <c r="C510" s="1023"/>
      <c r="D510" s="1040"/>
      <c r="E510" s="1041"/>
      <c r="F510" s="1041"/>
      <c r="G510" s="1041"/>
      <c r="H510" s="1041"/>
      <c r="I510" s="1041"/>
      <c r="J510" s="1041"/>
      <c r="K510" s="1041"/>
      <c r="L510" s="1041"/>
      <c r="M510" s="1041"/>
      <c r="N510" s="1041"/>
      <c r="O510" s="1042"/>
    </row>
    <row r="511" spans="2:15" s="102" customFormat="1" ht="17.100000000000001" customHeight="1">
      <c r="B511" s="1022"/>
      <c r="C511" s="1023"/>
      <c r="D511" s="1043"/>
      <c r="E511" s="1044"/>
      <c r="F511" s="1044"/>
      <c r="G511" s="1044"/>
      <c r="H511" s="1044"/>
      <c r="I511" s="1044"/>
      <c r="J511" s="1044"/>
      <c r="K511" s="1044"/>
      <c r="L511" s="1044"/>
      <c r="M511" s="1044"/>
      <c r="N511" s="1044"/>
      <c r="O511" s="1045"/>
    </row>
    <row r="512" spans="2:15" s="102" customFormat="1" ht="17.100000000000001" customHeight="1">
      <c r="B512" s="1022"/>
      <c r="C512" s="1023"/>
      <c r="D512" s="1026" t="s">
        <v>492</v>
      </c>
      <c r="E512" s="1026"/>
      <c r="F512" s="1026"/>
      <c r="G512" s="1026"/>
      <c r="H512" s="1026"/>
      <c r="I512" s="1026"/>
      <c r="J512" s="1026"/>
      <c r="K512" s="1026"/>
      <c r="L512" s="1026"/>
      <c r="M512" s="1026"/>
      <c r="N512" s="1026"/>
      <c r="O512" s="1027"/>
    </row>
    <row r="513" spans="1:21" s="102" customFormat="1" ht="17.100000000000001" customHeight="1">
      <c r="B513" s="1022"/>
      <c r="C513" s="1023"/>
      <c r="D513" s="1046"/>
      <c r="E513" s="1047"/>
      <c r="F513" s="1047"/>
      <c r="G513" s="1047"/>
      <c r="H513" s="1047"/>
      <c r="I513" s="1047"/>
      <c r="J513" s="1047"/>
      <c r="K513" s="1047"/>
      <c r="L513" s="1047"/>
      <c r="M513" s="1047"/>
      <c r="N513" s="1047"/>
      <c r="O513" s="1048"/>
    </row>
    <row r="514" spans="1:21" s="102" customFormat="1" ht="17.100000000000001" customHeight="1">
      <c r="B514" s="1022"/>
      <c r="C514" s="1023"/>
      <c r="D514" s="1049"/>
      <c r="E514" s="797"/>
      <c r="F514" s="797"/>
      <c r="G514" s="797"/>
      <c r="H514" s="797"/>
      <c r="I514" s="797"/>
      <c r="J514" s="797"/>
      <c r="K514" s="797"/>
      <c r="L514" s="797"/>
      <c r="M514" s="797"/>
      <c r="N514" s="797"/>
      <c r="O514" s="1050"/>
    </row>
    <row r="515" spans="1:21" s="102" customFormat="1" ht="17.100000000000001" customHeight="1">
      <c r="B515" s="1022"/>
      <c r="C515" s="1023"/>
      <c r="D515" s="1051"/>
      <c r="E515" s="1052"/>
      <c r="F515" s="1052"/>
      <c r="G515" s="1052"/>
      <c r="H515" s="1052"/>
      <c r="I515" s="1052"/>
      <c r="J515" s="1052"/>
      <c r="K515" s="1052"/>
      <c r="L515" s="1052"/>
      <c r="M515" s="1052"/>
      <c r="N515" s="1052"/>
      <c r="O515" s="1053"/>
    </row>
    <row r="516" spans="1:21" s="102" customFormat="1" ht="17.100000000000001" customHeight="1">
      <c r="B516" s="1022"/>
      <c r="C516" s="1023"/>
      <c r="D516" s="1026" t="s">
        <v>141</v>
      </c>
      <c r="E516" s="1026"/>
      <c r="F516" s="1026"/>
      <c r="G516" s="1026"/>
      <c r="H516" s="1026"/>
      <c r="I516" s="1026"/>
      <c r="J516" s="1026"/>
      <c r="K516" s="1026"/>
      <c r="L516" s="1026"/>
      <c r="M516" s="1026"/>
      <c r="N516" s="1026"/>
      <c r="O516" s="1027"/>
    </row>
    <row r="517" spans="1:21" s="102" customFormat="1" ht="17.100000000000001" customHeight="1">
      <c r="B517" s="1022"/>
      <c r="C517" s="1023"/>
      <c r="D517" s="1028"/>
      <c r="E517" s="1054"/>
      <c r="F517" s="1054"/>
      <c r="G517" s="1054"/>
      <c r="H517" s="1054"/>
      <c r="I517" s="1054"/>
      <c r="J517" s="1054"/>
      <c r="K517" s="1054"/>
      <c r="L517" s="1054"/>
      <c r="M517" s="1054"/>
      <c r="N517" s="1054"/>
      <c r="O517" s="1055"/>
    </row>
    <row r="518" spans="1:21" ht="18" customHeight="1">
      <c r="B518" s="1022"/>
      <c r="C518" s="1023"/>
      <c r="D518" s="1056"/>
      <c r="E518" s="1057"/>
      <c r="F518" s="1057"/>
      <c r="G518" s="1057"/>
      <c r="H518" s="1057"/>
      <c r="I518" s="1057"/>
      <c r="J518" s="1057"/>
      <c r="K518" s="1057"/>
      <c r="L518" s="1057"/>
      <c r="M518" s="1057"/>
      <c r="N518" s="1057"/>
      <c r="O518" s="1058"/>
      <c r="R518" s="329"/>
      <c r="S518" s="329"/>
      <c r="T518" s="329"/>
      <c r="U518" s="329"/>
    </row>
    <row r="519" spans="1:21" ht="18" customHeight="1">
      <c r="B519" s="1022"/>
      <c r="C519" s="1023"/>
      <c r="D519" s="1059" t="s">
        <v>346</v>
      </c>
      <c r="E519" s="1026"/>
      <c r="F519" s="1026"/>
      <c r="G519" s="1026"/>
      <c r="H519" s="1026"/>
      <c r="I519" s="1026"/>
      <c r="J519" s="1026"/>
      <c r="K519" s="1026"/>
      <c r="L519" s="1026"/>
      <c r="M519" s="1026"/>
      <c r="N519" s="1026"/>
      <c r="O519" s="1027"/>
      <c r="R519" s="329"/>
      <c r="S519" s="329"/>
      <c r="T519" s="329"/>
      <c r="U519" s="329"/>
    </row>
    <row r="520" spans="1:21" ht="18" customHeight="1">
      <c r="B520" s="1022"/>
      <c r="C520" s="1023"/>
      <c r="D520" s="1060"/>
      <c r="E520" s="1061"/>
      <c r="F520" s="1061"/>
      <c r="G520" s="1061"/>
      <c r="H520" s="1061"/>
      <c r="I520" s="1061"/>
      <c r="J520" s="1061"/>
      <c r="K520" s="1061"/>
      <c r="L520" s="1061"/>
      <c r="M520" s="1061"/>
      <c r="N520" s="1061"/>
      <c r="O520" s="1062"/>
      <c r="R520" s="329"/>
      <c r="S520" s="329"/>
      <c r="T520" s="329"/>
      <c r="U520" s="329"/>
    </row>
    <row r="521" spans="1:21" s="346" customFormat="1" ht="18" customHeight="1">
      <c r="B521" s="1024"/>
      <c r="C521" s="1025"/>
      <c r="D521" s="1063"/>
      <c r="E521" s="1064"/>
      <c r="F521" s="1064"/>
      <c r="G521" s="1064"/>
      <c r="H521" s="1064"/>
      <c r="I521" s="1064"/>
      <c r="J521" s="1064"/>
      <c r="K521" s="1064"/>
      <c r="L521" s="1064"/>
      <c r="M521" s="1064"/>
      <c r="N521" s="1064"/>
      <c r="O521" s="1065"/>
    </row>
    <row r="522" spans="1:21" s="131" customFormat="1" ht="4.5" customHeight="1">
      <c r="B522" s="347"/>
      <c r="C522" s="347"/>
      <c r="D522" s="348"/>
      <c r="E522" s="348"/>
      <c r="F522" s="348"/>
      <c r="G522" s="348"/>
      <c r="H522" s="348"/>
      <c r="I522" s="348"/>
      <c r="J522" s="348"/>
      <c r="K522" s="348"/>
      <c r="L522" s="348"/>
      <c r="M522" s="348"/>
      <c r="N522" s="348"/>
      <c r="O522" s="348"/>
    </row>
    <row r="523" spans="1:21" s="131" customFormat="1" ht="18.75" customHeight="1">
      <c r="B523" s="527" t="s">
        <v>426</v>
      </c>
      <c r="C523" s="347"/>
      <c r="D523" s="348"/>
      <c r="E523" s="348"/>
      <c r="F523" s="348"/>
      <c r="G523" s="348"/>
      <c r="H523" s="348"/>
      <c r="I523" s="348"/>
      <c r="J523" s="348"/>
      <c r="K523" s="348"/>
      <c r="L523" s="348"/>
      <c r="M523" s="348"/>
      <c r="N523" s="348"/>
      <c r="O523" s="348"/>
    </row>
    <row r="524" spans="1:21" s="131" customFormat="1" ht="14.25" customHeight="1" thickBot="1">
      <c r="B524" s="527" t="s">
        <v>424</v>
      </c>
      <c r="C524" s="347"/>
      <c r="D524" s="348"/>
      <c r="E524" s="348"/>
      <c r="F524" s="348"/>
      <c r="G524" s="348"/>
      <c r="H524" s="348"/>
      <c r="I524" s="348"/>
      <c r="J524" s="348"/>
      <c r="K524" s="348"/>
      <c r="L524" s="348"/>
      <c r="M524" s="348"/>
      <c r="N524" s="348"/>
      <c r="O524" s="348"/>
    </row>
    <row r="525" spans="1:21" s="131" customFormat="1" ht="18" customHeight="1" thickBot="1">
      <c r="B525" s="998" t="s">
        <v>43</v>
      </c>
      <c r="C525" s="979"/>
      <c r="D525" s="980"/>
      <c r="E525" s="349" t="s">
        <v>603</v>
      </c>
      <c r="F525" s="350"/>
      <c r="G525" s="350"/>
      <c r="H525" s="350"/>
      <c r="I525" s="350"/>
      <c r="J525" s="350"/>
      <c r="K525" s="350"/>
      <c r="L525" s="232"/>
      <c r="M525" s="232"/>
      <c r="N525" s="232"/>
      <c r="O525" s="232"/>
    </row>
    <row r="526" spans="1:21" s="131" customFormat="1" ht="12">
      <c r="A526" s="351"/>
      <c r="B526" s="352" t="s">
        <v>59</v>
      </c>
      <c r="C526" s="352"/>
      <c r="D526" s="353"/>
      <c r="E526" s="354"/>
      <c r="F526" s="354"/>
      <c r="G526" s="355" t="s">
        <v>60</v>
      </c>
      <c r="H526" s="353"/>
      <c r="I526" s="352" t="s">
        <v>61</v>
      </c>
      <c r="J526" s="352"/>
      <c r="K526" s="351"/>
      <c r="L526" s="356"/>
      <c r="M526" s="357"/>
      <c r="N526" s="351"/>
      <c r="O526" s="355" t="s">
        <v>60</v>
      </c>
    </row>
    <row r="527" spans="1:21" s="131" customFormat="1" ht="12">
      <c r="A527" s="358"/>
      <c r="B527" s="359" t="s">
        <v>62</v>
      </c>
      <c r="C527" s="360"/>
      <c r="D527" s="360"/>
      <c r="E527" s="361"/>
      <c r="F527" s="361" t="s">
        <v>63</v>
      </c>
      <c r="G527" s="362" t="s">
        <v>64</v>
      </c>
      <c r="H527" s="363"/>
      <c r="I527" s="359" t="s">
        <v>62</v>
      </c>
      <c r="J527" s="360"/>
      <c r="K527" s="360"/>
      <c r="L527" s="360"/>
      <c r="M527" s="361"/>
      <c r="N527" s="361" t="s">
        <v>63</v>
      </c>
      <c r="O527" s="362" t="s">
        <v>64</v>
      </c>
    </row>
    <row r="528" spans="1:21" s="131" customFormat="1" ht="18" customHeight="1">
      <c r="A528" s="351"/>
      <c r="B528" s="83" t="s">
        <v>556</v>
      </c>
      <c r="C528" s="84"/>
      <c r="D528" s="84"/>
      <c r="E528" s="85"/>
      <c r="F528" s="86"/>
      <c r="G528" s="87"/>
      <c r="H528" s="88"/>
      <c r="I528" s="83" t="s">
        <v>560</v>
      </c>
      <c r="J528" s="84"/>
      <c r="K528" s="84"/>
      <c r="L528" s="84"/>
      <c r="M528" s="85"/>
      <c r="N528" s="89"/>
      <c r="O528" s="90"/>
    </row>
    <row r="529" spans="1:15" s="131" customFormat="1" ht="14.25" customHeight="1">
      <c r="A529" s="351"/>
      <c r="B529" s="91"/>
      <c r="C529" s="92"/>
      <c r="D529" s="93"/>
      <c r="E529" s="94"/>
      <c r="F529" s="95"/>
      <c r="G529" s="96"/>
      <c r="H529" s="88"/>
      <c r="I529" s="97"/>
      <c r="J529" s="98"/>
      <c r="K529" s="93"/>
      <c r="L529" s="93"/>
      <c r="M529" s="94"/>
      <c r="N529" s="95"/>
      <c r="O529" s="99"/>
    </row>
    <row r="530" spans="1:15" s="131" customFormat="1" ht="14.25" customHeight="1">
      <c r="A530" s="351"/>
      <c r="B530" s="100"/>
      <c r="C530" s="101"/>
      <c r="D530" s="102"/>
      <c r="E530" s="103"/>
      <c r="F530" s="95"/>
      <c r="G530" s="104">
        <f>ROUNDDOWN(SUM(F529:F534)/1000,0)</f>
        <v>0</v>
      </c>
      <c r="H530" s="105"/>
      <c r="I530" s="97"/>
      <c r="J530" s="598"/>
      <c r="K530" s="598"/>
      <c r="L530" s="598"/>
      <c r="M530" s="103"/>
      <c r="N530" s="95"/>
      <c r="O530" s="106">
        <f>ROUNDDOWN(SUM(N529:N537)/1000,0)</f>
        <v>0</v>
      </c>
    </row>
    <row r="531" spans="1:15" s="131" customFormat="1" ht="14.1" customHeight="1">
      <c r="A531" s="351"/>
      <c r="B531" s="100"/>
      <c r="C531" s="101"/>
      <c r="D531" s="102"/>
      <c r="E531" s="103"/>
      <c r="F531" s="95"/>
      <c r="G531" s="104"/>
      <c r="H531" s="105"/>
      <c r="I531" s="97"/>
      <c r="J531" s="598"/>
      <c r="K531" s="598"/>
      <c r="L531" s="598"/>
      <c r="M531" s="103"/>
      <c r="N531" s="95"/>
      <c r="O531" s="99"/>
    </row>
    <row r="532" spans="1:15" s="131" customFormat="1" ht="14.25" customHeight="1">
      <c r="A532" s="351"/>
      <c r="B532" s="100"/>
      <c r="C532" s="101"/>
      <c r="D532" s="102"/>
      <c r="E532" s="103"/>
      <c r="F532" s="95"/>
      <c r="G532" s="104"/>
      <c r="H532" s="105"/>
      <c r="I532" s="97"/>
      <c r="J532" s="598"/>
      <c r="K532" s="598"/>
      <c r="L532" s="598"/>
      <c r="M532" s="103"/>
      <c r="N532" s="95"/>
      <c r="O532" s="99"/>
    </row>
    <row r="533" spans="1:15" s="131" customFormat="1" ht="14.25" customHeight="1">
      <c r="A533" s="351"/>
      <c r="B533" s="100"/>
      <c r="C533" s="101"/>
      <c r="D533" s="102"/>
      <c r="E533" s="103"/>
      <c r="F533" s="95"/>
      <c r="G533" s="107"/>
      <c r="H533" s="108"/>
      <c r="I533" s="97"/>
      <c r="J533" s="598"/>
      <c r="K533" s="598"/>
      <c r="L533" s="598"/>
      <c r="M533" s="103"/>
      <c r="N533" s="95"/>
      <c r="O533" s="99"/>
    </row>
    <row r="534" spans="1:15" s="131" customFormat="1" ht="14.25" customHeight="1">
      <c r="A534" s="351"/>
      <c r="B534" s="100"/>
      <c r="C534" s="101"/>
      <c r="D534" s="102"/>
      <c r="E534" s="103"/>
      <c r="F534" s="95"/>
      <c r="G534" s="107"/>
      <c r="H534" s="108"/>
      <c r="I534" s="97"/>
      <c r="J534" s="598"/>
      <c r="K534" s="598"/>
      <c r="L534" s="598"/>
      <c r="M534" s="103"/>
      <c r="N534" s="95"/>
      <c r="O534" s="99"/>
    </row>
    <row r="535" spans="1:15" s="131" customFormat="1" ht="14.25" customHeight="1">
      <c r="A535" s="351"/>
      <c r="B535" s="83" t="s">
        <v>66</v>
      </c>
      <c r="C535" s="84"/>
      <c r="D535" s="84"/>
      <c r="E535" s="85"/>
      <c r="F535" s="86"/>
      <c r="G535" s="87"/>
      <c r="H535" s="111"/>
      <c r="I535" s="97"/>
      <c r="J535" s="598"/>
      <c r="K535" s="598"/>
      <c r="L535" s="598"/>
      <c r="M535" s="103"/>
      <c r="N535" s="95"/>
      <c r="O535" s="99"/>
    </row>
    <row r="536" spans="1:15" s="131" customFormat="1" ht="14.25" customHeight="1">
      <c r="A536" s="351"/>
      <c r="B536" s="100"/>
      <c r="C536" s="101"/>
      <c r="D536" s="102"/>
      <c r="E536" s="103"/>
      <c r="F536" s="95"/>
      <c r="G536" s="96"/>
      <c r="H536" s="111"/>
      <c r="I536" s="97"/>
      <c r="J536" s="598"/>
      <c r="K536" s="598"/>
      <c r="L536" s="598"/>
      <c r="M536" s="103"/>
      <c r="N536" s="95"/>
      <c r="O536" s="99"/>
    </row>
    <row r="537" spans="1:15" s="131" customFormat="1" ht="14.25" customHeight="1">
      <c r="A537" s="351"/>
      <c r="B537" s="100"/>
      <c r="C537" s="101"/>
      <c r="D537" s="102"/>
      <c r="E537" s="103"/>
      <c r="F537" s="95"/>
      <c r="G537" s="104">
        <f>ROUNDDOWN(SUM(F536:F540)/1000,0)</f>
        <v>0</v>
      </c>
      <c r="H537" s="105"/>
      <c r="I537" s="113"/>
      <c r="J537" s="599"/>
      <c r="K537" s="599"/>
      <c r="L537" s="599"/>
      <c r="M537" s="103"/>
      <c r="N537" s="95"/>
      <c r="O537" s="112"/>
    </row>
    <row r="538" spans="1:15" s="131" customFormat="1" ht="14.25" customHeight="1">
      <c r="A538" s="351"/>
      <c r="B538" s="100"/>
      <c r="C538" s="101"/>
      <c r="D538" s="102"/>
      <c r="E538" s="103"/>
      <c r="F538" s="95"/>
      <c r="G538" s="104"/>
      <c r="H538" s="105"/>
      <c r="I538" s="83" t="s">
        <v>561</v>
      </c>
      <c r="J538" s="84"/>
      <c r="K538" s="84"/>
      <c r="L538" s="84"/>
      <c r="M538" s="85"/>
      <c r="N538" s="86"/>
      <c r="O538" s="119"/>
    </row>
    <row r="539" spans="1:15" s="131" customFormat="1" ht="14.25" customHeight="1">
      <c r="A539" s="351"/>
      <c r="B539" s="100"/>
      <c r="C539" s="101"/>
      <c r="D539" s="102"/>
      <c r="E539" s="103"/>
      <c r="F539" s="95"/>
      <c r="G539" s="104"/>
      <c r="H539" s="111"/>
      <c r="I539" s="97"/>
      <c r="J539" s="598"/>
      <c r="K539" s="598"/>
      <c r="L539" s="598"/>
      <c r="M539" s="103"/>
      <c r="N539" s="95"/>
      <c r="O539" s="99"/>
    </row>
    <row r="540" spans="1:15" s="131" customFormat="1" ht="14.25" customHeight="1">
      <c r="A540" s="351"/>
      <c r="B540" s="100"/>
      <c r="C540" s="101"/>
      <c r="D540" s="102"/>
      <c r="E540" s="103"/>
      <c r="F540" s="95"/>
      <c r="G540" s="104"/>
      <c r="H540" s="105"/>
      <c r="I540" s="97"/>
      <c r="J540" s="598"/>
      <c r="K540" s="598"/>
      <c r="L540" s="598"/>
      <c r="M540" s="103"/>
      <c r="N540" s="95"/>
      <c r="O540" s="106">
        <f>ROUNDDOWN(SUM(N539:N546)/1000,0)</f>
        <v>0</v>
      </c>
    </row>
    <row r="541" spans="1:15" s="131" customFormat="1" ht="14.25" customHeight="1">
      <c r="A541" s="351"/>
      <c r="B541" s="83" t="s">
        <v>557</v>
      </c>
      <c r="C541" s="84"/>
      <c r="D541" s="84"/>
      <c r="E541" s="85"/>
      <c r="F541" s="86"/>
      <c r="G541" s="87"/>
      <c r="H541" s="105"/>
      <c r="I541" s="97"/>
      <c r="J541" s="598"/>
      <c r="K541" s="598"/>
      <c r="L541" s="598"/>
      <c r="M541" s="103"/>
      <c r="N541" s="95"/>
      <c r="O541" s="99"/>
    </row>
    <row r="542" spans="1:15" s="131" customFormat="1" ht="14.25" customHeight="1">
      <c r="A542" s="351"/>
      <c r="B542" s="100"/>
      <c r="C542" s="101"/>
      <c r="D542" s="102"/>
      <c r="E542" s="103"/>
      <c r="F542" s="95"/>
      <c r="G542" s="96"/>
      <c r="H542" s="111"/>
      <c r="I542" s="97"/>
      <c r="J542" s="598"/>
      <c r="K542" s="598"/>
      <c r="L542" s="598"/>
      <c r="M542" s="103"/>
      <c r="N542" s="95"/>
      <c r="O542" s="99"/>
    </row>
    <row r="543" spans="1:15" s="131" customFormat="1" ht="14.25" customHeight="1">
      <c r="A543" s="351"/>
      <c r="B543" s="100"/>
      <c r="C543" s="101"/>
      <c r="D543" s="102"/>
      <c r="E543" s="103"/>
      <c r="F543" s="95"/>
      <c r="G543" s="104">
        <f>ROUNDDOWN(SUM(F542:F544)/1000,0)</f>
        <v>0</v>
      </c>
      <c r="H543" s="111"/>
      <c r="I543" s="97"/>
      <c r="J543" s="598"/>
      <c r="K543" s="598"/>
      <c r="L543" s="598"/>
      <c r="M543" s="103"/>
      <c r="N543" s="95"/>
      <c r="O543" s="99"/>
    </row>
    <row r="544" spans="1:15" s="131" customFormat="1" ht="14.25" customHeight="1">
      <c r="A544" s="351"/>
      <c r="B544" s="100"/>
      <c r="C544" s="101"/>
      <c r="D544" s="102"/>
      <c r="E544" s="103"/>
      <c r="F544" s="95"/>
      <c r="G544" s="104"/>
      <c r="H544" s="105"/>
      <c r="I544" s="97"/>
      <c r="J544" s="598"/>
      <c r="K544" s="598"/>
      <c r="L544" s="598"/>
      <c r="M544" s="103"/>
      <c r="N544" s="95"/>
      <c r="O544" s="99"/>
    </row>
    <row r="545" spans="1:15" s="131" customFormat="1" ht="14.25" customHeight="1">
      <c r="A545" s="351"/>
      <c r="B545" s="83" t="s">
        <v>558</v>
      </c>
      <c r="C545" s="84"/>
      <c r="D545" s="84"/>
      <c r="E545" s="85"/>
      <c r="F545" s="86"/>
      <c r="G545" s="87"/>
      <c r="H545" s="105"/>
      <c r="I545" s="97"/>
      <c r="J545" s="598"/>
      <c r="K545" s="598"/>
      <c r="L545" s="598"/>
      <c r="M545" s="103"/>
      <c r="N545" s="95"/>
      <c r="O545" s="99"/>
    </row>
    <row r="546" spans="1:15" s="131" customFormat="1" ht="14.25" customHeight="1">
      <c r="A546" s="351"/>
      <c r="B546" s="100"/>
      <c r="C546" s="101"/>
      <c r="D546" s="102"/>
      <c r="E546" s="103"/>
      <c r="F546" s="95"/>
      <c r="G546" s="96"/>
      <c r="H546" s="111"/>
      <c r="I546" s="97"/>
      <c r="J546" s="598"/>
      <c r="K546" s="598"/>
      <c r="L546" s="598"/>
      <c r="M546" s="103"/>
      <c r="N546" s="95"/>
      <c r="O546" s="112"/>
    </row>
    <row r="547" spans="1:15" s="131" customFormat="1" ht="14.25" customHeight="1">
      <c r="A547" s="351"/>
      <c r="B547" s="100"/>
      <c r="C547" s="101"/>
      <c r="D547" s="102"/>
      <c r="E547" s="103"/>
      <c r="F547" s="95"/>
      <c r="G547" s="104">
        <f>ROUNDDOWN(SUM(F546:F550)/1000,0)</f>
        <v>0</v>
      </c>
      <c r="H547" s="111"/>
      <c r="I547" s="204" t="s">
        <v>562</v>
      </c>
      <c r="J547" s="180"/>
      <c r="K547" s="116"/>
      <c r="L547" s="116"/>
      <c r="M547" s="117"/>
      <c r="N547" s="118"/>
      <c r="O547" s="119"/>
    </row>
    <row r="548" spans="1:15" s="131" customFormat="1" ht="14.25" customHeight="1">
      <c r="A548" s="351"/>
      <c r="B548" s="100"/>
      <c r="C548" s="101"/>
      <c r="D548" s="102"/>
      <c r="E548" s="103"/>
      <c r="F548" s="95"/>
      <c r="G548" s="104"/>
      <c r="H548" s="111"/>
      <c r="I548" s="97"/>
      <c r="J548" s="598"/>
      <c r="K548" s="598"/>
      <c r="L548" s="598"/>
      <c r="M548" s="103"/>
      <c r="N548" s="95"/>
      <c r="O548" s="99"/>
    </row>
    <row r="549" spans="1:15" s="131" customFormat="1" ht="14.25" customHeight="1">
      <c r="A549" s="351"/>
      <c r="B549" s="100"/>
      <c r="C549" s="101"/>
      <c r="D549" s="102"/>
      <c r="E549" s="103"/>
      <c r="F549" s="95"/>
      <c r="G549" s="104"/>
      <c r="H549" s="105"/>
      <c r="I549" s="97"/>
      <c r="J549" s="598"/>
      <c r="K549" s="598"/>
      <c r="L549" s="598"/>
      <c r="M549" s="103"/>
      <c r="N549" s="95"/>
      <c r="O549" s="106">
        <f>ROUNDDOWN(SUM(N548:N553)/1000,0)</f>
        <v>0</v>
      </c>
    </row>
    <row r="550" spans="1:15" s="131" customFormat="1" ht="14.25" customHeight="1">
      <c r="A550" s="351"/>
      <c r="B550" s="100"/>
      <c r="C550" s="101"/>
      <c r="D550" s="102"/>
      <c r="E550" s="103"/>
      <c r="F550" s="95"/>
      <c r="G550" s="104"/>
      <c r="H550" s="105"/>
      <c r="I550" s="97"/>
      <c r="J550" s="598"/>
      <c r="K550" s="598"/>
      <c r="L550" s="598"/>
      <c r="M550" s="103"/>
      <c r="N550" s="95"/>
      <c r="O550" s="99"/>
    </row>
    <row r="551" spans="1:15" s="131" customFormat="1" ht="14.25" customHeight="1">
      <c r="A551" s="351"/>
      <c r="B551" s="83" t="s">
        <v>559</v>
      </c>
      <c r="C551" s="84"/>
      <c r="D551" s="84"/>
      <c r="E551" s="85"/>
      <c r="F551" s="86"/>
      <c r="G551" s="87"/>
      <c r="H551" s="105"/>
      <c r="I551" s="97"/>
      <c r="J551" s="598"/>
      <c r="K551" s="598"/>
      <c r="L551" s="598"/>
      <c r="M551" s="103"/>
      <c r="N551" s="95"/>
      <c r="O551" s="99"/>
    </row>
    <row r="552" spans="1:15" s="131" customFormat="1" ht="14.25" customHeight="1">
      <c r="A552" s="351"/>
      <c r="B552" s="100"/>
      <c r="C552" s="101"/>
      <c r="D552" s="102"/>
      <c r="E552" s="103"/>
      <c r="F552" s="95"/>
      <c r="G552" s="96"/>
      <c r="H552" s="105"/>
      <c r="I552" s="97"/>
      <c r="J552" s="598"/>
      <c r="K552" s="598"/>
      <c r="L552" s="598"/>
      <c r="M552" s="103"/>
      <c r="N552" s="95"/>
      <c r="O552" s="99"/>
    </row>
    <row r="553" spans="1:15" s="131" customFormat="1" ht="14.25" customHeight="1">
      <c r="A553" s="351"/>
      <c r="B553" s="100"/>
      <c r="C553" s="101"/>
      <c r="D553" s="102"/>
      <c r="E553" s="103"/>
      <c r="F553" s="95"/>
      <c r="G553" s="96">
        <f>ROUNDDOWN(SUM(F552:F560)/1000,0)</f>
        <v>0</v>
      </c>
      <c r="H553" s="105"/>
      <c r="I553" s="97"/>
      <c r="J553" s="598"/>
      <c r="K553" s="598"/>
      <c r="L553" s="598"/>
      <c r="M553" s="103"/>
      <c r="N553" s="95"/>
      <c r="O553" s="99"/>
    </row>
    <row r="554" spans="1:15" s="131" customFormat="1" ht="14.25" customHeight="1">
      <c r="A554" s="351"/>
      <c r="B554" s="100"/>
      <c r="C554" s="101"/>
      <c r="D554" s="102"/>
      <c r="E554" s="103"/>
      <c r="F554" s="95"/>
      <c r="G554" s="96"/>
      <c r="H554" s="111"/>
      <c r="I554" s="205" t="s">
        <v>563</v>
      </c>
      <c r="J554" s="181"/>
      <c r="K554" s="182"/>
      <c r="L554" s="182"/>
      <c r="M554" s="183"/>
      <c r="N554" s="185"/>
      <c r="O554" s="184"/>
    </row>
    <row r="555" spans="1:15" s="131" customFormat="1" ht="14.25" customHeight="1">
      <c r="A555" s="351"/>
      <c r="B555" s="100"/>
      <c r="C555" s="101"/>
      <c r="D555" s="102"/>
      <c r="E555" s="103"/>
      <c r="F555" s="95"/>
      <c r="G555" s="96"/>
      <c r="H555" s="111"/>
      <c r="I555" s="97"/>
      <c r="J555" s="598"/>
      <c r="K555" s="598"/>
      <c r="L555" s="598"/>
      <c r="M555" s="103"/>
      <c r="N555" s="95"/>
      <c r="O555" s="186"/>
    </row>
    <row r="556" spans="1:15" s="131" customFormat="1" ht="14.25" customHeight="1">
      <c r="A556" s="351"/>
      <c r="B556" s="100"/>
      <c r="C556" s="101"/>
      <c r="D556" s="102"/>
      <c r="E556" s="103"/>
      <c r="F556" s="95"/>
      <c r="G556" s="96"/>
      <c r="H556" s="111"/>
      <c r="I556" s="97"/>
      <c r="J556" s="598"/>
      <c r="K556" s="598"/>
      <c r="L556" s="598"/>
      <c r="M556" s="103"/>
      <c r="N556" s="95"/>
      <c r="O556" s="106">
        <f>ROUNDDOWN(SUM(N555:N560)/1000,0)</f>
        <v>0</v>
      </c>
    </row>
    <row r="557" spans="1:15" s="131" customFormat="1" ht="14.25" customHeight="1">
      <c r="A557" s="351"/>
      <c r="B557" s="100"/>
      <c r="C557" s="101"/>
      <c r="D557" s="102"/>
      <c r="E557" s="103"/>
      <c r="F557" s="95"/>
      <c r="G557" s="96"/>
      <c r="H557" s="111"/>
      <c r="I557" s="97"/>
      <c r="J557" s="598"/>
      <c r="K557" s="598"/>
      <c r="L557" s="598"/>
      <c r="M557" s="103"/>
      <c r="N557" s="95"/>
      <c r="O557" s="99"/>
    </row>
    <row r="558" spans="1:15" s="131" customFormat="1" ht="14.25" customHeight="1">
      <c r="A558" s="351"/>
      <c r="B558" s="100"/>
      <c r="C558" s="101"/>
      <c r="D558" s="102"/>
      <c r="E558" s="103"/>
      <c r="F558" s="95"/>
      <c r="G558" s="96"/>
      <c r="H558" s="111"/>
      <c r="I558" s="97"/>
      <c r="J558" s="598"/>
      <c r="K558" s="598"/>
      <c r="L558" s="598"/>
      <c r="M558" s="103"/>
      <c r="N558" s="95"/>
      <c r="O558" s="99"/>
    </row>
    <row r="559" spans="1:15" s="131" customFormat="1" ht="14.25" customHeight="1">
      <c r="A559" s="351"/>
      <c r="B559" s="100"/>
      <c r="C559" s="101"/>
      <c r="D559" s="102"/>
      <c r="E559" s="103"/>
      <c r="F559" s="95"/>
      <c r="G559" s="96"/>
      <c r="H559" s="105"/>
      <c r="I559" s="97"/>
      <c r="J559" s="598"/>
      <c r="K559" s="598"/>
      <c r="L559" s="598"/>
      <c r="M559" s="103"/>
      <c r="N559" s="95"/>
      <c r="O559" s="99"/>
    </row>
    <row r="560" spans="1:15" s="131" customFormat="1" ht="14.25" customHeight="1">
      <c r="A560" s="351"/>
      <c r="B560" s="100"/>
      <c r="C560" s="101"/>
      <c r="D560" s="102"/>
      <c r="E560" s="103"/>
      <c r="F560" s="95"/>
      <c r="G560" s="104"/>
      <c r="H560" s="111"/>
      <c r="I560" s="97"/>
      <c r="J560" s="598"/>
      <c r="K560" s="598"/>
      <c r="L560" s="598"/>
      <c r="M560" s="103"/>
      <c r="N560" s="95"/>
      <c r="O560" s="112"/>
    </row>
    <row r="561" spans="1:15" s="131" customFormat="1" ht="14.25" customHeight="1">
      <c r="A561" s="351"/>
      <c r="B561" s="83" t="s">
        <v>67</v>
      </c>
      <c r="C561" s="84"/>
      <c r="D561" s="84"/>
      <c r="E561" s="85"/>
      <c r="F561" s="86"/>
      <c r="G561" s="87"/>
      <c r="H561" s="111"/>
      <c r="I561" s="204" t="s">
        <v>564</v>
      </c>
      <c r="J561" s="115"/>
      <c r="K561" s="116"/>
      <c r="L561" s="116"/>
      <c r="M561" s="117"/>
      <c r="N561" s="120"/>
      <c r="O561" s="121"/>
    </row>
    <row r="562" spans="1:15" s="131" customFormat="1" ht="14.25" customHeight="1">
      <c r="A562" s="351"/>
      <c r="B562" s="100"/>
      <c r="C562" s="101"/>
      <c r="D562" s="102"/>
      <c r="E562" s="103"/>
      <c r="F562" s="95"/>
      <c r="G562" s="96"/>
      <c r="H562" s="111"/>
      <c r="I562" s="97"/>
      <c r="J562" s="598"/>
      <c r="K562" s="598"/>
      <c r="L562" s="598"/>
      <c r="M562" s="103"/>
      <c r="N562" s="95"/>
      <c r="O562" s="99"/>
    </row>
    <row r="563" spans="1:15" s="131" customFormat="1" ht="14.25" customHeight="1">
      <c r="A563" s="351"/>
      <c r="B563" s="100"/>
      <c r="C563" s="101"/>
      <c r="D563" s="102"/>
      <c r="E563" s="103"/>
      <c r="F563" s="95"/>
      <c r="G563" s="104">
        <f>ROUNDDOWN(SUM(F562:F564)/1000,0)</f>
        <v>0</v>
      </c>
      <c r="H563" s="105"/>
      <c r="I563" s="97"/>
      <c r="J563" s="598"/>
      <c r="K563" s="598"/>
      <c r="L563" s="598"/>
      <c r="M563" s="103"/>
      <c r="N563" s="95"/>
      <c r="O563" s="106">
        <f>ROUNDDOWN(SUM(N562:N571)/1000,0)</f>
        <v>0</v>
      </c>
    </row>
    <row r="564" spans="1:15" s="131" customFormat="1" ht="14.1" customHeight="1">
      <c r="A564" s="351"/>
      <c r="B564" s="100"/>
      <c r="C564" s="101"/>
      <c r="D564" s="102"/>
      <c r="E564" s="103"/>
      <c r="F564" s="95"/>
      <c r="G564" s="104"/>
      <c r="H564" s="111"/>
      <c r="I564" s="97"/>
      <c r="J564" s="598"/>
      <c r="K564" s="598"/>
      <c r="L564" s="598"/>
      <c r="M564" s="103"/>
      <c r="N564" s="95"/>
      <c r="O564" s="99"/>
    </row>
    <row r="565" spans="1:15" s="131" customFormat="1" ht="14.25" customHeight="1" thickBot="1">
      <c r="A565" s="351"/>
      <c r="B565" s="122" t="s">
        <v>68</v>
      </c>
      <c r="C565" s="123"/>
      <c r="D565" s="123"/>
      <c r="E565" s="124"/>
      <c r="F565" s="125"/>
      <c r="G565" s="126">
        <f>G566-G530-G537-G543-G547-G553-G563</f>
        <v>0</v>
      </c>
      <c r="H565" s="105"/>
      <c r="I565" s="97"/>
      <c r="J565" s="598"/>
      <c r="K565" s="598"/>
      <c r="L565" s="598"/>
      <c r="M565" s="103"/>
      <c r="N565" s="95"/>
      <c r="O565" s="99"/>
    </row>
    <row r="566" spans="1:15" s="131" customFormat="1" ht="20.100000000000001" customHeight="1" thickTop="1">
      <c r="A566" s="351"/>
      <c r="B566" s="1015" t="s">
        <v>69</v>
      </c>
      <c r="C566" s="1016"/>
      <c r="D566" s="1016"/>
      <c r="E566" s="1016"/>
      <c r="F566" s="1017"/>
      <c r="G566" s="127">
        <f>O574</f>
        <v>0</v>
      </c>
      <c r="H566" s="105"/>
      <c r="I566" s="97"/>
      <c r="J566" s="598"/>
      <c r="K566" s="598"/>
      <c r="L566" s="598"/>
      <c r="M566" s="103"/>
      <c r="N566" s="95"/>
      <c r="O566" s="99"/>
    </row>
    <row r="567" spans="1:15" s="131" customFormat="1" ht="14.25" customHeight="1">
      <c r="A567" s="351"/>
      <c r="B567" s="128" t="s">
        <v>70</v>
      </c>
      <c r="C567" s="129"/>
      <c r="D567" s="129"/>
      <c r="E567" s="129"/>
      <c r="F567" s="129"/>
      <c r="G567" s="130"/>
      <c r="H567" s="130"/>
      <c r="I567" s="97"/>
      <c r="J567" s="598"/>
      <c r="K567" s="598"/>
      <c r="L567" s="598"/>
      <c r="M567" s="103"/>
      <c r="N567" s="95"/>
      <c r="O567" s="99"/>
    </row>
    <row r="568" spans="1:15" s="131" customFormat="1" ht="14.25" customHeight="1">
      <c r="A568" s="351"/>
      <c r="B568" s="131" t="s">
        <v>71</v>
      </c>
      <c r="C568" s="129"/>
      <c r="D568" s="129"/>
      <c r="E568" s="129"/>
      <c r="F568" s="129"/>
      <c r="G568" s="132" t="s">
        <v>72</v>
      </c>
      <c r="H568" s="133"/>
      <c r="I568" s="97"/>
      <c r="J568" s="598"/>
      <c r="K568" s="598"/>
      <c r="L568" s="598"/>
      <c r="M568" s="103"/>
      <c r="N568" s="95"/>
      <c r="O568" s="99"/>
    </row>
    <row r="569" spans="1:15" s="131" customFormat="1" ht="14.25" customHeight="1">
      <c r="A569" s="351"/>
      <c r="B569" s="919" t="s">
        <v>73</v>
      </c>
      <c r="C569" s="1018"/>
      <c r="D569" s="1018"/>
      <c r="E569" s="1018"/>
      <c r="F569" s="1019"/>
      <c r="G569" s="134" t="s">
        <v>74</v>
      </c>
      <c r="H569" s="133"/>
      <c r="I569" s="97"/>
      <c r="J569" s="598"/>
      <c r="K569" s="598"/>
      <c r="L569" s="598"/>
      <c r="M569" s="103"/>
      <c r="N569" s="95"/>
      <c r="O569" s="99"/>
    </row>
    <row r="570" spans="1:15" s="131" customFormat="1" ht="20.100000000000001" customHeight="1">
      <c r="A570" s="351"/>
      <c r="B570" s="1003" t="s">
        <v>567</v>
      </c>
      <c r="C570" s="1018"/>
      <c r="D570" s="1018"/>
      <c r="E570" s="1018"/>
      <c r="F570" s="1019"/>
      <c r="G570" s="135"/>
      <c r="H570" s="136"/>
      <c r="I570" s="97"/>
      <c r="J570" s="598"/>
      <c r="K570" s="598"/>
      <c r="L570" s="598"/>
      <c r="M570" s="103"/>
      <c r="N570" s="95"/>
      <c r="O570" s="99"/>
    </row>
    <row r="571" spans="1:15" s="131" customFormat="1" ht="21.95" customHeight="1" thickBot="1">
      <c r="A571" s="351"/>
      <c r="B571" s="1003" t="s">
        <v>568</v>
      </c>
      <c r="C571" s="1004"/>
      <c r="D571" s="1004"/>
      <c r="E571" s="1004"/>
      <c r="F571" s="1005"/>
      <c r="G571" s="135"/>
      <c r="H571" s="111"/>
      <c r="I571" s="97"/>
      <c r="J571" s="598"/>
      <c r="K571" s="598"/>
      <c r="L571" s="598"/>
      <c r="M571" s="103"/>
      <c r="N571" s="95"/>
      <c r="O571" s="137"/>
    </row>
    <row r="572" spans="1:15" s="131" customFormat="1" ht="35.450000000000003" customHeight="1" thickTop="1">
      <c r="A572" s="351"/>
      <c r="B572" s="1003" t="s">
        <v>132</v>
      </c>
      <c r="C572" s="1004"/>
      <c r="D572" s="1004"/>
      <c r="E572" s="1004"/>
      <c r="F572" s="1005"/>
      <c r="G572" s="135"/>
      <c r="H572" s="111"/>
      <c r="I572" s="1006" t="s">
        <v>565</v>
      </c>
      <c r="J572" s="1007"/>
      <c r="K572" s="1007"/>
      <c r="L572" s="1007"/>
      <c r="M572" s="1007"/>
      <c r="N572" s="1008"/>
      <c r="O572" s="138">
        <f>SUM(O530,O540,O549,O556,O563,)</f>
        <v>0</v>
      </c>
    </row>
    <row r="573" spans="1:15" s="131" customFormat="1" ht="35.450000000000003" customHeight="1">
      <c r="A573" s="351"/>
      <c r="B573" s="1003" t="s">
        <v>138</v>
      </c>
      <c r="C573" s="1004"/>
      <c r="D573" s="1004"/>
      <c r="E573" s="1004"/>
      <c r="F573" s="1005"/>
      <c r="G573" s="135"/>
      <c r="H573" s="130"/>
      <c r="I573" s="1009" t="s">
        <v>340</v>
      </c>
      <c r="J573" s="1010"/>
      <c r="K573" s="1010"/>
      <c r="L573" s="1010"/>
      <c r="M573" s="1010"/>
      <c r="N573" s="1011"/>
      <c r="O573" s="146">
        <f>IF(共通入力シート!$B$18="課税事業者",ROUNDDOWN((O572-G575)*10/110,0),0)</f>
        <v>0</v>
      </c>
    </row>
    <row r="574" spans="1:15" s="131" customFormat="1" ht="26.1" customHeight="1" thickBot="1">
      <c r="A574" s="351"/>
      <c r="B574" s="1012" t="s">
        <v>569</v>
      </c>
      <c r="C574" s="1013"/>
      <c r="D574" s="1013"/>
      <c r="E574" s="1013"/>
      <c r="F574" s="1014"/>
      <c r="G574" s="135"/>
      <c r="H574" s="130"/>
      <c r="I574" s="995" t="s">
        <v>566</v>
      </c>
      <c r="J574" s="996"/>
      <c r="K574" s="996"/>
      <c r="L574" s="996"/>
      <c r="M574" s="996"/>
      <c r="N574" s="997"/>
      <c r="O574" s="141">
        <f>O572-O573</f>
        <v>0</v>
      </c>
    </row>
    <row r="575" spans="1:15" s="131" customFormat="1" ht="25.35" customHeight="1" thickTop="1">
      <c r="A575" s="351"/>
      <c r="B575" s="992" t="s">
        <v>75</v>
      </c>
      <c r="C575" s="993"/>
      <c r="D575" s="993"/>
      <c r="E575" s="993"/>
      <c r="F575" s="994"/>
      <c r="G575" s="140">
        <f>SUM(G570:G574)</f>
        <v>0</v>
      </c>
      <c r="H575" s="364"/>
      <c r="I575" s="995" t="s">
        <v>342</v>
      </c>
      <c r="J575" s="996"/>
      <c r="K575" s="996"/>
      <c r="L575" s="996"/>
      <c r="M575" s="996"/>
      <c r="N575" s="997"/>
      <c r="O575" s="144"/>
    </row>
    <row r="576" spans="1:15" s="131" customFormat="1" ht="26.25" customHeight="1">
      <c r="A576" s="351"/>
      <c r="B576" s="131" t="s">
        <v>76</v>
      </c>
      <c r="C576" s="365"/>
      <c r="D576" s="365"/>
      <c r="E576" s="365"/>
      <c r="F576" s="365"/>
      <c r="G576" s="143"/>
      <c r="H576" s="364"/>
      <c r="O576" s="145"/>
    </row>
    <row r="577" spans="1:21" s="131" customFormat="1" ht="10.5" customHeight="1" thickBot="1">
      <c r="A577" s="351"/>
      <c r="C577" s="365"/>
      <c r="D577" s="365"/>
      <c r="E577" s="365"/>
      <c r="F577" s="365"/>
      <c r="G577" s="143"/>
      <c r="H577" s="364"/>
      <c r="I577" s="366"/>
    </row>
    <row r="578" spans="1:21" s="131" customFormat="1" ht="25.35" customHeight="1" thickBot="1">
      <c r="A578" s="351"/>
      <c r="B578" s="998" t="s">
        <v>77</v>
      </c>
      <c r="C578" s="980"/>
      <c r="D578" s="999" t="str">
        <f>IF(共通入力シート!$B$2="","",共通入力シート!$B$2)</f>
        <v/>
      </c>
      <c r="E578" s="999"/>
      <c r="F578" s="999"/>
      <c r="G578" s="1000"/>
      <c r="H578" s="1001" t="str">
        <f>IF(共通入力シート!$B$18="※選択してください。","★「共通入力シート」の消費税等仕入控除税額の取扱を選択してください。","")</f>
        <v/>
      </c>
      <c r="I578" s="1002"/>
      <c r="J578" s="1002"/>
      <c r="K578" s="1002"/>
      <c r="L578" s="1002"/>
      <c r="M578" s="1002"/>
      <c r="N578" s="1002"/>
      <c r="O578" s="1002"/>
    </row>
    <row r="579" spans="1:21" s="131" customFormat="1" ht="46.5" customHeight="1" thickBot="1">
      <c r="A579" s="351"/>
      <c r="B579" s="987" t="s">
        <v>343</v>
      </c>
      <c r="C579" s="988"/>
      <c r="D579" s="989" t="str">
        <f>IF(O574=0,"",MAX(0,MIN(INT(O574/2),G565)))</f>
        <v/>
      </c>
      <c r="E579" s="989"/>
      <c r="F579" s="989"/>
      <c r="G579" s="367" t="s">
        <v>29</v>
      </c>
      <c r="H579" s="990" t="s">
        <v>78</v>
      </c>
      <c r="I579" s="991"/>
      <c r="J579" s="991"/>
      <c r="K579" s="991"/>
      <c r="L579" s="991"/>
      <c r="M579" s="991"/>
      <c r="N579" s="991"/>
      <c r="O579" s="991"/>
    </row>
    <row r="580" spans="1:21" ht="4.5" customHeight="1"/>
    <row r="581" spans="1:21" ht="15.6" customHeight="1">
      <c r="B581" s="131" t="s">
        <v>425</v>
      </c>
      <c r="C581" s="218"/>
      <c r="D581" s="329"/>
      <c r="E581" s="218"/>
      <c r="F581" s="218"/>
      <c r="G581" s="218"/>
      <c r="H581" s="218"/>
      <c r="I581" s="218"/>
      <c r="J581" s="218"/>
      <c r="K581" s="218"/>
      <c r="L581" s="218"/>
      <c r="M581" s="218"/>
      <c r="N581" s="218"/>
      <c r="O581" s="218"/>
      <c r="R581" s="329"/>
      <c r="S581" s="329"/>
      <c r="T581" s="329"/>
      <c r="U581" s="329"/>
    </row>
    <row r="582" spans="1:21" ht="15.6" customHeight="1">
      <c r="B582" s="218" t="s">
        <v>509</v>
      </c>
      <c r="C582" s="218"/>
      <c r="D582" s="218"/>
      <c r="E582" s="218"/>
      <c r="F582" s="218"/>
      <c r="G582" s="218"/>
      <c r="H582" s="218"/>
      <c r="I582" s="218"/>
      <c r="J582" s="218"/>
      <c r="K582" s="218"/>
      <c r="L582" s="218"/>
      <c r="M582" s="218"/>
      <c r="N582" s="218"/>
      <c r="O582" s="218"/>
      <c r="R582" s="329"/>
      <c r="S582" s="329"/>
      <c r="T582" s="329"/>
      <c r="U582" s="329"/>
    </row>
    <row r="583" spans="1:21" ht="15.6" customHeight="1" thickBot="1">
      <c r="B583" s="1120" t="s">
        <v>429</v>
      </c>
      <c r="C583" s="1120"/>
      <c r="D583" s="1120"/>
      <c r="E583" s="1120"/>
      <c r="F583" s="1120"/>
      <c r="G583" s="1120"/>
      <c r="H583" s="1120"/>
      <c r="I583" s="1120"/>
      <c r="J583" s="1120"/>
      <c r="K583" s="1120"/>
      <c r="L583" s="1120"/>
      <c r="M583" s="1120"/>
      <c r="N583" s="1120"/>
      <c r="O583" s="1120"/>
      <c r="R583" s="329"/>
      <c r="S583" s="329"/>
      <c r="T583" s="329"/>
      <c r="U583" s="329"/>
    </row>
    <row r="584" spans="1:21" ht="15" customHeight="1">
      <c r="B584" s="1121" t="s">
        <v>43</v>
      </c>
      <c r="C584" s="1122"/>
      <c r="D584" s="1125" t="s">
        <v>604</v>
      </c>
      <c r="E584" s="1126"/>
      <c r="F584" s="1129" t="s">
        <v>657</v>
      </c>
      <c r="G584" s="1130"/>
      <c r="H584" s="1131"/>
      <c r="I584" s="1131"/>
      <c r="J584" s="1131"/>
      <c r="K584" s="1131"/>
      <c r="L584" s="1131"/>
      <c r="M584" s="1131"/>
      <c r="N584" s="1131"/>
      <c r="O584" s="1132"/>
      <c r="Q584" s="618" t="s">
        <v>667</v>
      </c>
      <c r="R584" s="329"/>
      <c r="S584" s="329"/>
      <c r="T584" s="329"/>
      <c r="U584" s="329"/>
    </row>
    <row r="585" spans="1:21" ht="15" customHeight="1" thickBot="1">
      <c r="B585" s="1123"/>
      <c r="C585" s="1124"/>
      <c r="D585" s="1127"/>
      <c r="E585" s="1128"/>
      <c r="F585" s="1133"/>
      <c r="G585" s="1134"/>
      <c r="H585" s="1135"/>
      <c r="I585" s="1135"/>
      <c r="J585" s="1135"/>
      <c r="K585" s="1135"/>
      <c r="L585" s="1135"/>
      <c r="M585" s="1135"/>
      <c r="N585" s="1135"/>
      <c r="O585" s="1136"/>
      <c r="Q585" s="617" t="s">
        <v>668</v>
      </c>
      <c r="R585" s="329"/>
      <c r="S585" s="329"/>
      <c r="T585" s="329"/>
      <c r="U585" s="329"/>
    </row>
    <row r="586" spans="1:21" ht="16.5" customHeight="1">
      <c r="B586" s="330" t="s">
        <v>142</v>
      </c>
      <c r="C586" s="331"/>
      <c r="D586" s="331"/>
      <c r="E586" s="332"/>
      <c r="F586" s="331"/>
      <c r="G586" s="331"/>
      <c r="H586" s="331"/>
      <c r="I586" s="331"/>
      <c r="J586" s="331"/>
      <c r="K586" s="331"/>
      <c r="L586" s="331"/>
      <c r="M586" s="331"/>
      <c r="N586" s="331"/>
      <c r="O586" s="619"/>
      <c r="R586" s="329"/>
      <c r="S586" s="329"/>
      <c r="T586" s="329"/>
      <c r="U586" s="329"/>
    </row>
    <row r="587" spans="1:21" ht="18.75" customHeight="1">
      <c r="B587" s="1109"/>
      <c r="C587" s="1110"/>
      <c r="D587" s="1110"/>
      <c r="E587" s="1110"/>
      <c r="F587" s="1110"/>
      <c r="G587" s="1110"/>
      <c r="H587" s="1110"/>
      <c r="I587" s="1110"/>
      <c r="J587" s="1110"/>
      <c r="K587" s="1110"/>
      <c r="L587" s="335" t="s">
        <v>48</v>
      </c>
      <c r="M587" s="1113"/>
      <c r="N587" s="1113"/>
      <c r="O587" s="1114"/>
      <c r="Q587" s="569" t="str">
        <f>IF(M587="", "←選択してください。", "")</f>
        <v>←選択してください。</v>
      </c>
      <c r="R587" s="329"/>
      <c r="S587" s="329"/>
      <c r="T587" s="329"/>
      <c r="U587" s="329"/>
    </row>
    <row r="588" spans="1:21" ht="17.25" customHeight="1">
      <c r="B588" s="1111"/>
      <c r="C588" s="1112"/>
      <c r="D588" s="1112"/>
      <c r="E588" s="1112"/>
      <c r="F588" s="1112"/>
      <c r="G588" s="1112"/>
      <c r="H588" s="1112"/>
      <c r="I588" s="1112"/>
      <c r="J588" s="1112"/>
      <c r="K588" s="1112"/>
      <c r="L588" s="337" t="s">
        <v>49</v>
      </c>
      <c r="M588" s="1115"/>
      <c r="N588" s="1115"/>
      <c r="O588" s="1116"/>
      <c r="Q588" s="569" t="str">
        <f>IF(M588="", "←選択してください。", "")</f>
        <v>←選択してください。</v>
      </c>
      <c r="R588" s="329"/>
      <c r="S588" s="329"/>
      <c r="T588" s="329"/>
      <c r="U588" s="329"/>
    </row>
    <row r="589" spans="1:21" ht="4.5" customHeight="1">
      <c r="B589" s="338"/>
      <c r="C589" s="338"/>
      <c r="D589" s="338"/>
      <c r="E589" s="338"/>
      <c r="F589" s="338"/>
      <c r="G589" s="338"/>
      <c r="H589" s="338"/>
      <c r="I589" s="338"/>
      <c r="J589" s="338"/>
      <c r="K589" s="338"/>
      <c r="L589" s="338"/>
      <c r="M589" s="338"/>
      <c r="N589" s="338"/>
      <c r="O589" s="611"/>
      <c r="R589" s="329"/>
      <c r="S589" s="329"/>
      <c r="T589" s="329"/>
      <c r="U589" s="329"/>
    </row>
    <row r="590" spans="1:21" ht="24" customHeight="1">
      <c r="B590" s="340" t="s">
        <v>143</v>
      </c>
      <c r="C590" s="341"/>
      <c r="D590" s="341"/>
      <c r="E590" s="341"/>
      <c r="F590" s="1117" t="s">
        <v>50</v>
      </c>
      <c r="G590" s="1118"/>
      <c r="H590" s="342"/>
      <c r="I590" s="1117" t="s">
        <v>51</v>
      </c>
      <c r="J590" s="1119"/>
      <c r="K590" s="1118"/>
      <c r="L590" s="343" t="str">
        <f>IF(OR($H592=0,$K592=0),"",$H590/($H592*$K592))</f>
        <v/>
      </c>
      <c r="M590" s="1117" t="s">
        <v>52</v>
      </c>
      <c r="N590" s="1118"/>
      <c r="O590" s="565" t="str">
        <f>IF($O688+$O691=0,"",($G682-$G681)/($O688+$O691))</f>
        <v/>
      </c>
      <c r="Q590" s="336" t="str">
        <f>IF(OR(F584="人材養成事業",F584= "普及啓発事業"), "←斜線部は記入する必要はありません。", "")</f>
        <v/>
      </c>
      <c r="R590" s="329"/>
      <c r="S590" s="329"/>
      <c r="T590" s="329"/>
      <c r="U590" s="329"/>
    </row>
    <row r="591" spans="1:21" s="131" customFormat="1" ht="21.75" customHeight="1">
      <c r="B591" s="1020" t="s">
        <v>53</v>
      </c>
      <c r="C591" s="1093"/>
      <c r="D591" s="1096" t="s">
        <v>54</v>
      </c>
      <c r="E591" s="1097"/>
      <c r="F591" s="1098" t="s">
        <v>55</v>
      </c>
      <c r="G591" s="1098"/>
      <c r="H591" s="1099" t="s">
        <v>56</v>
      </c>
      <c r="I591" s="1099"/>
      <c r="J591" s="1099"/>
      <c r="K591" s="344" t="s">
        <v>57</v>
      </c>
      <c r="L591" s="1100" t="s">
        <v>58</v>
      </c>
      <c r="M591" s="1100"/>
      <c r="N591" s="1100"/>
      <c r="O591" s="1101"/>
    </row>
    <row r="592" spans="1:21" s="131" customFormat="1" ht="21.75" customHeight="1">
      <c r="B592" s="1094"/>
      <c r="C592" s="1095"/>
      <c r="D592" s="1102"/>
      <c r="E592" s="1103"/>
      <c r="F592" s="1104"/>
      <c r="G592" s="1105"/>
      <c r="H592" s="1106"/>
      <c r="I592" s="1106"/>
      <c r="J592" s="1106"/>
      <c r="K592" s="78"/>
      <c r="L592" s="1107"/>
      <c r="M592" s="1107"/>
      <c r="N592" s="1107"/>
      <c r="O592" s="1108"/>
      <c r="Q592" s="345"/>
    </row>
    <row r="593" spans="2:21" ht="9.75" customHeight="1">
      <c r="B593" s="131"/>
      <c r="C593" s="131"/>
      <c r="D593" s="338"/>
      <c r="E593" s="338"/>
      <c r="F593" s="338"/>
      <c r="G593" s="338"/>
      <c r="H593" s="338"/>
      <c r="I593" s="338"/>
      <c r="J593" s="338"/>
      <c r="K593" s="338"/>
      <c r="L593" s="338"/>
      <c r="M593" s="338"/>
      <c r="N593" s="338"/>
      <c r="O593" s="338"/>
      <c r="Q593" s="336"/>
      <c r="R593" s="329"/>
      <c r="S593" s="329"/>
      <c r="T593" s="329"/>
      <c r="U593" s="329"/>
    </row>
    <row r="594" spans="2:21" s="102" customFormat="1" ht="18" customHeight="1">
      <c r="B594" s="1020" t="s">
        <v>344</v>
      </c>
      <c r="C594" s="1066"/>
      <c r="D594" s="925" t="s">
        <v>413</v>
      </c>
      <c r="E594" s="926"/>
      <c r="F594" s="926"/>
      <c r="G594" s="926"/>
      <c r="H594" s="926"/>
      <c r="I594" s="926"/>
      <c r="J594" s="926"/>
      <c r="K594" s="926"/>
      <c r="L594" s="926"/>
      <c r="M594" s="926"/>
      <c r="N594" s="926"/>
      <c r="O594" s="927"/>
      <c r="Q594" s="568" t="s">
        <v>139</v>
      </c>
    </row>
    <row r="595" spans="2:21" s="102" customFormat="1" ht="19.350000000000001" customHeight="1">
      <c r="B595" s="1067"/>
      <c r="C595" s="1068"/>
      <c r="D595" s="1071"/>
      <c r="E595" s="1072"/>
      <c r="F595" s="1072"/>
      <c r="G595" s="1072"/>
      <c r="H595" s="1072"/>
      <c r="I595" s="1072"/>
      <c r="J595" s="1072"/>
      <c r="K595" s="1072"/>
      <c r="L595" s="1072"/>
      <c r="M595" s="1072"/>
      <c r="N595" s="1072"/>
      <c r="O595" s="1073"/>
    </row>
    <row r="596" spans="2:21" s="102" customFormat="1" ht="19.350000000000001" customHeight="1">
      <c r="B596" s="1067"/>
      <c r="C596" s="1068"/>
      <c r="D596" s="1071"/>
      <c r="E596" s="1072"/>
      <c r="F596" s="1072"/>
      <c r="G596" s="1072"/>
      <c r="H596" s="1072"/>
      <c r="I596" s="1072"/>
      <c r="J596" s="1072"/>
      <c r="K596" s="1072"/>
      <c r="L596" s="1072"/>
      <c r="M596" s="1072"/>
      <c r="N596" s="1072"/>
      <c r="O596" s="1073"/>
    </row>
    <row r="597" spans="2:21" s="102" customFormat="1" ht="19.350000000000001" customHeight="1">
      <c r="B597" s="1067"/>
      <c r="C597" s="1068"/>
      <c r="D597" s="1071"/>
      <c r="E597" s="1072"/>
      <c r="F597" s="1072"/>
      <c r="G597" s="1072"/>
      <c r="H597" s="1072"/>
      <c r="I597" s="1072"/>
      <c r="J597" s="1072"/>
      <c r="K597" s="1072"/>
      <c r="L597" s="1072"/>
      <c r="M597" s="1072"/>
      <c r="N597" s="1072"/>
      <c r="O597" s="1073"/>
    </row>
    <row r="598" spans="2:21" s="102" customFormat="1" ht="19.350000000000001" customHeight="1">
      <c r="B598" s="1067"/>
      <c r="C598" s="1068"/>
      <c r="D598" s="1071"/>
      <c r="E598" s="1072"/>
      <c r="F598" s="1072"/>
      <c r="G598" s="1072"/>
      <c r="H598" s="1072"/>
      <c r="I598" s="1072"/>
      <c r="J598" s="1072"/>
      <c r="K598" s="1072"/>
      <c r="L598" s="1072"/>
      <c r="M598" s="1072"/>
      <c r="N598" s="1072"/>
      <c r="O598" s="1073"/>
    </row>
    <row r="599" spans="2:21" s="102" customFormat="1" ht="19.350000000000001" customHeight="1">
      <c r="B599" s="1067"/>
      <c r="C599" s="1068"/>
      <c r="D599" s="1071"/>
      <c r="E599" s="1072"/>
      <c r="F599" s="1072"/>
      <c r="G599" s="1072"/>
      <c r="H599" s="1072"/>
      <c r="I599" s="1072"/>
      <c r="J599" s="1072"/>
      <c r="K599" s="1072"/>
      <c r="L599" s="1072"/>
      <c r="M599" s="1072"/>
      <c r="N599" s="1072"/>
      <c r="O599" s="1073"/>
    </row>
    <row r="600" spans="2:21" s="102" customFormat="1" ht="19.350000000000001" customHeight="1">
      <c r="B600" s="1067"/>
      <c r="C600" s="1068"/>
      <c r="D600" s="1071"/>
      <c r="E600" s="1072"/>
      <c r="F600" s="1072"/>
      <c r="G600" s="1072"/>
      <c r="H600" s="1072"/>
      <c r="I600" s="1072"/>
      <c r="J600" s="1072"/>
      <c r="K600" s="1072"/>
      <c r="L600" s="1072"/>
      <c r="M600" s="1072"/>
      <c r="N600" s="1072"/>
      <c r="O600" s="1073"/>
    </row>
    <row r="601" spans="2:21" s="102" customFormat="1" ht="19.350000000000001" customHeight="1">
      <c r="B601" s="1067"/>
      <c r="C601" s="1068"/>
      <c r="D601" s="1071"/>
      <c r="E601" s="1072"/>
      <c r="F601" s="1072"/>
      <c r="G601" s="1072"/>
      <c r="H601" s="1072"/>
      <c r="I601" s="1072"/>
      <c r="J601" s="1072"/>
      <c r="K601" s="1072"/>
      <c r="L601" s="1072"/>
      <c r="M601" s="1072"/>
      <c r="N601" s="1072"/>
      <c r="O601" s="1073"/>
    </row>
    <row r="602" spans="2:21" s="102" customFormat="1" ht="19.350000000000001" customHeight="1">
      <c r="B602" s="1067"/>
      <c r="C602" s="1068"/>
      <c r="D602" s="1071"/>
      <c r="E602" s="1072"/>
      <c r="F602" s="1072"/>
      <c r="G602" s="1072"/>
      <c r="H602" s="1072"/>
      <c r="I602" s="1072"/>
      <c r="J602" s="1072"/>
      <c r="K602" s="1072"/>
      <c r="L602" s="1072"/>
      <c r="M602" s="1072"/>
      <c r="N602" s="1072"/>
      <c r="O602" s="1073"/>
    </row>
    <row r="603" spans="2:21" s="102" customFormat="1" ht="19.350000000000001" customHeight="1">
      <c r="B603" s="1067"/>
      <c r="C603" s="1068"/>
      <c r="D603" s="1071"/>
      <c r="E603" s="1072"/>
      <c r="F603" s="1072"/>
      <c r="G603" s="1072"/>
      <c r="H603" s="1072"/>
      <c r="I603" s="1072"/>
      <c r="J603" s="1072"/>
      <c r="K603" s="1072"/>
      <c r="L603" s="1072"/>
      <c r="M603" s="1072"/>
      <c r="N603" s="1072"/>
      <c r="O603" s="1073"/>
    </row>
    <row r="604" spans="2:21" s="102" customFormat="1" ht="19.350000000000001" customHeight="1">
      <c r="B604" s="1069"/>
      <c r="C604" s="1070"/>
      <c r="D604" s="1074"/>
      <c r="E604" s="1075"/>
      <c r="F604" s="1075"/>
      <c r="G604" s="1075"/>
      <c r="H604" s="1075"/>
      <c r="I604" s="1075"/>
      <c r="J604" s="1075"/>
      <c r="K604" s="1075"/>
      <c r="L604" s="1075"/>
      <c r="M604" s="1075"/>
      <c r="N604" s="1075"/>
      <c r="O604" s="1076"/>
    </row>
    <row r="605" spans="2:21" s="102" customFormat="1" ht="18" customHeight="1">
      <c r="B605" s="1020" t="s">
        <v>148</v>
      </c>
      <c r="C605" s="1021"/>
      <c r="D605" s="1059" t="s">
        <v>427</v>
      </c>
      <c r="E605" s="1026"/>
      <c r="F605" s="1026"/>
      <c r="G605" s="1026"/>
      <c r="H605" s="1026"/>
      <c r="I605" s="1026"/>
      <c r="J605" s="1026"/>
      <c r="K605" s="1026"/>
      <c r="L605" s="1026"/>
      <c r="M605" s="1026"/>
      <c r="N605" s="1026"/>
      <c r="O605" s="1027"/>
    </row>
    <row r="606" spans="2:21" s="102" customFormat="1" ht="18" customHeight="1">
      <c r="B606" s="1022"/>
      <c r="C606" s="1023"/>
      <c r="D606" s="1028"/>
      <c r="E606" s="1077"/>
      <c r="F606" s="1077"/>
      <c r="G606" s="1077"/>
      <c r="H606" s="1077"/>
      <c r="I606" s="1077"/>
      <c r="J606" s="1077"/>
      <c r="K606" s="1077"/>
      <c r="L606" s="1077"/>
      <c r="M606" s="1077"/>
      <c r="N606" s="1077"/>
      <c r="O606" s="1078"/>
    </row>
    <row r="607" spans="2:21" s="102" customFormat="1" ht="18" customHeight="1">
      <c r="B607" s="1022"/>
      <c r="C607" s="1023"/>
      <c r="D607" s="1071"/>
      <c r="E607" s="1072"/>
      <c r="F607" s="1072"/>
      <c r="G607" s="1072"/>
      <c r="H607" s="1072"/>
      <c r="I607" s="1072"/>
      <c r="J607" s="1072"/>
      <c r="K607" s="1072"/>
      <c r="L607" s="1072"/>
      <c r="M607" s="1072"/>
      <c r="N607" s="1072"/>
      <c r="O607" s="1073"/>
    </row>
    <row r="608" spans="2:21" s="102" customFormat="1" ht="18" customHeight="1">
      <c r="B608" s="1022"/>
      <c r="C608" s="1023"/>
      <c r="D608" s="1071"/>
      <c r="E608" s="1072"/>
      <c r="F608" s="1072"/>
      <c r="G608" s="1072"/>
      <c r="H608" s="1072"/>
      <c r="I608" s="1072"/>
      <c r="J608" s="1072"/>
      <c r="K608" s="1072"/>
      <c r="L608" s="1072"/>
      <c r="M608" s="1072"/>
      <c r="N608" s="1072"/>
      <c r="O608" s="1073"/>
    </row>
    <row r="609" spans="2:15" s="102" customFormat="1" ht="18" customHeight="1">
      <c r="B609" s="1022"/>
      <c r="C609" s="1023"/>
      <c r="D609" s="1071"/>
      <c r="E609" s="1072"/>
      <c r="F609" s="1072"/>
      <c r="G609" s="1072"/>
      <c r="H609" s="1072"/>
      <c r="I609" s="1072"/>
      <c r="J609" s="1072"/>
      <c r="K609" s="1072"/>
      <c r="L609" s="1072"/>
      <c r="M609" s="1072"/>
      <c r="N609" s="1072"/>
      <c r="O609" s="1073"/>
    </row>
    <row r="610" spans="2:15" s="102" customFormat="1" ht="18" customHeight="1">
      <c r="B610" s="1022"/>
      <c r="C610" s="1023"/>
      <c r="D610" s="1071"/>
      <c r="E610" s="1072"/>
      <c r="F610" s="1072"/>
      <c r="G610" s="1072"/>
      <c r="H610" s="1072"/>
      <c r="I610" s="1072"/>
      <c r="J610" s="1072"/>
      <c r="K610" s="1072"/>
      <c r="L610" s="1072"/>
      <c r="M610" s="1072"/>
      <c r="N610" s="1072"/>
      <c r="O610" s="1073"/>
    </row>
    <row r="611" spans="2:15" s="102" customFormat="1" ht="18" customHeight="1">
      <c r="B611" s="1022"/>
      <c r="C611" s="1023"/>
      <c r="D611" s="1079"/>
      <c r="E611" s="1080"/>
      <c r="F611" s="1080"/>
      <c r="G611" s="1080"/>
      <c r="H611" s="1080"/>
      <c r="I611" s="1080"/>
      <c r="J611" s="1080"/>
      <c r="K611" s="1080"/>
      <c r="L611" s="1080"/>
      <c r="M611" s="1080"/>
      <c r="N611" s="1080"/>
      <c r="O611" s="1081"/>
    </row>
    <row r="612" spans="2:15" s="102" customFormat="1" ht="18" customHeight="1">
      <c r="B612" s="1022"/>
      <c r="C612" s="1023"/>
      <c r="D612" s="1082" t="s">
        <v>428</v>
      </c>
      <c r="E612" s="1083"/>
      <c r="F612" s="1083"/>
      <c r="G612" s="1083"/>
      <c r="H612" s="1083"/>
      <c r="I612" s="1083"/>
      <c r="J612" s="1083"/>
      <c r="K612" s="1083"/>
      <c r="L612" s="1083"/>
      <c r="M612" s="1083"/>
      <c r="N612" s="1083"/>
      <c r="O612" s="1084"/>
    </row>
    <row r="613" spans="2:15" s="102" customFormat="1" ht="18" customHeight="1">
      <c r="B613" s="1022"/>
      <c r="C613" s="1023"/>
      <c r="D613" s="1028"/>
      <c r="E613" s="1085"/>
      <c r="F613" s="1085"/>
      <c r="G613" s="1085"/>
      <c r="H613" s="1085"/>
      <c r="I613" s="1085"/>
      <c r="J613" s="1085"/>
      <c r="K613" s="1085"/>
      <c r="L613" s="1085"/>
      <c r="M613" s="1085"/>
      <c r="N613" s="1085"/>
      <c r="O613" s="1086"/>
    </row>
    <row r="614" spans="2:15" s="102" customFormat="1" ht="18" customHeight="1">
      <c r="B614" s="1022"/>
      <c r="C614" s="1023"/>
      <c r="D614" s="1087"/>
      <c r="E614" s="1088"/>
      <c r="F614" s="1088"/>
      <c r="G614" s="1088"/>
      <c r="H614" s="1088"/>
      <c r="I614" s="1088"/>
      <c r="J614" s="1088"/>
      <c r="K614" s="1088"/>
      <c r="L614" s="1088"/>
      <c r="M614" s="1088"/>
      <c r="N614" s="1088"/>
      <c r="O614" s="1089"/>
    </row>
    <row r="615" spans="2:15" s="102" customFormat="1" ht="18" customHeight="1">
      <c r="B615" s="1022"/>
      <c r="C615" s="1023"/>
      <c r="D615" s="1087"/>
      <c r="E615" s="1088"/>
      <c r="F615" s="1088"/>
      <c r="G615" s="1088"/>
      <c r="H615" s="1088"/>
      <c r="I615" s="1088"/>
      <c r="J615" s="1088"/>
      <c r="K615" s="1088"/>
      <c r="L615" s="1088"/>
      <c r="M615" s="1088"/>
      <c r="N615" s="1088"/>
      <c r="O615" s="1089"/>
    </row>
    <row r="616" spans="2:15" s="102" customFormat="1" ht="18" customHeight="1">
      <c r="B616" s="1022"/>
      <c r="C616" s="1023"/>
      <c r="D616" s="1087"/>
      <c r="E616" s="1088"/>
      <c r="F616" s="1088"/>
      <c r="G616" s="1088"/>
      <c r="H616" s="1088"/>
      <c r="I616" s="1088"/>
      <c r="J616" s="1088"/>
      <c r="K616" s="1088"/>
      <c r="L616" s="1088"/>
      <c r="M616" s="1088"/>
      <c r="N616" s="1088"/>
      <c r="O616" s="1089"/>
    </row>
    <row r="617" spans="2:15" s="102" customFormat="1" ht="18" customHeight="1">
      <c r="B617" s="1022"/>
      <c r="C617" s="1023"/>
      <c r="D617" s="1087"/>
      <c r="E617" s="1088"/>
      <c r="F617" s="1088"/>
      <c r="G617" s="1088"/>
      <c r="H617" s="1088"/>
      <c r="I617" s="1088"/>
      <c r="J617" s="1088"/>
      <c r="K617" s="1088"/>
      <c r="L617" s="1088"/>
      <c r="M617" s="1088"/>
      <c r="N617" s="1088"/>
      <c r="O617" s="1089"/>
    </row>
    <row r="618" spans="2:15" s="102" customFormat="1" ht="18" customHeight="1">
      <c r="B618" s="1022"/>
      <c r="C618" s="1023"/>
      <c r="D618" s="1087"/>
      <c r="E618" s="1088"/>
      <c r="F618" s="1088"/>
      <c r="G618" s="1088"/>
      <c r="H618" s="1088"/>
      <c r="I618" s="1088"/>
      <c r="J618" s="1088"/>
      <c r="K618" s="1088"/>
      <c r="L618" s="1088"/>
      <c r="M618" s="1088"/>
      <c r="N618" s="1088"/>
      <c r="O618" s="1089"/>
    </row>
    <row r="619" spans="2:15" s="102" customFormat="1" ht="18" customHeight="1">
      <c r="B619" s="1024"/>
      <c r="C619" s="1025"/>
      <c r="D619" s="1090"/>
      <c r="E619" s="1091"/>
      <c r="F619" s="1091"/>
      <c r="G619" s="1091"/>
      <c r="H619" s="1091"/>
      <c r="I619" s="1091"/>
      <c r="J619" s="1091"/>
      <c r="K619" s="1091"/>
      <c r="L619" s="1091"/>
      <c r="M619" s="1091"/>
      <c r="N619" s="1091"/>
      <c r="O619" s="1092"/>
    </row>
    <row r="620" spans="2:15" s="102" customFormat="1" ht="18" customHeight="1">
      <c r="B620" s="1020" t="s">
        <v>140</v>
      </c>
      <c r="C620" s="1021"/>
      <c r="D620" s="1026" t="s">
        <v>347</v>
      </c>
      <c r="E620" s="1026"/>
      <c r="F620" s="1026"/>
      <c r="G620" s="1026"/>
      <c r="H620" s="1026"/>
      <c r="I620" s="1026"/>
      <c r="J620" s="1026"/>
      <c r="K620" s="1026"/>
      <c r="L620" s="1026"/>
      <c r="M620" s="1026"/>
      <c r="N620" s="1026"/>
      <c r="O620" s="1027"/>
    </row>
    <row r="621" spans="2:15" s="102" customFormat="1" ht="18" customHeight="1">
      <c r="B621" s="1022"/>
      <c r="C621" s="1023"/>
      <c r="D621" s="1028"/>
      <c r="E621" s="1029"/>
      <c r="F621" s="1029"/>
      <c r="G621" s="1029"/>
      <c r="H621" s="1029"/>
      <c r="I621" s="1029"/>
      <c r="J621" s="1029"/>
      <c r="K621" s="1029"/>
      <c r="L621" s="1029"/>
      <c r="M621" s="1029"/>
      <c r="N621" s="1029"/>
      <c r="O621" s="1030"/>
    </row>
    <row r="622" spans="2:15" s="102" customFormat="1" ht="18" customHeight="1">
      <c r="B622" s="1022"/>
      <c r="C622" s="1023"/>
      <c r="D622" s="1031"/>
      <c r="E622" s="1032"/>
      <c r="F622" s="1032"/>
      <c r="G622" s="1032"/>
      <c r="H622" s="1032"/>
      <c r="I622" s="1032"/>
      <c r="J622" s="1032"/>
      <c r="K622" s="1032"/>
      <c r="L622" s="1032"/>
      <c r="M622" s="1032"/>
      <c r="N622" s="1032"/>
      <c r="O622" s="1033"/>
    </row>
    <row r="623" spans="2:15" s="102" customFormat="1" ht="18" customHeight="1">
      <c r="B623" s="1022"/>
      <c r="C623" s="1023"/>
      <c r="D623" s="1034"/>
      <c r="E623" s="1035"/>
      <c r="F623" s="1035"/>
      <c r="G623" s="1035"/>
      <c r="H623" s="1035"/>
      <c r="I623" s="1035"/>
      <c r="J623" s="1035"/>
      <c r="K623" s="1035"/>
      <c r="L623" s="1035"/>
      <c r="M623" s="1035"/>
      <c r="N623" s="1035"/>
      <c r="O623" s="1036"/>
    </row>
    <row r="624" spans="2:15" s="102" customFormat="1" ht="17.100000000000001" customHeight="1">
      <c r="B624" s="1022"/>
      <c r="C624" s="1023"/>
      <c r="D624" s="1026" t="s">
        <v>345</v>
      </c>
      <c r="E624" s="1026"/>
      <c r="F624" s="1026"/>
      <c r="G624" s="1026"/>
      <c r="H624" s="1026"/>
      <c r="I624" s="1026"/>
      <c r="J624" s="1026"/>
      <c r="K624" s="1026"/>
      <c r="L624" s="1026"/>
      <c r="M624" s="1026"/>
      <c r="N624" s="1026"/>
      <c r="O624" s="1027"/>
    </row>
    <row r="625" spans="2:21" s="102" customFormat="1" ht="17.100000000000001" customHeight="1">
      <c r="B625" s="1022"/>
      <c r="C625" s="1023"/>
      <c r="D625" s="1037"/>
      <c r="E625" s="1038"/>
      <c r="F625" s="1038"/>
      <c r="G625" s="1038"/>
      <c r="H625" s="1038"/>
      <c r="I625" s="1038"/>
      <c r="J625" s="1038"/>
      <c r="K625" s="1038"/>
      <c r="L625" s="1038"/>
      <c r="M625" s="1038"/>
      <c r="N625" s="1038"/>
      <c r="O625" s="1039"/>
    </row>
    <row r="626" spans="2:21" s="102" customFormat="1" ht="17.100000000000001" customHeight="1">
      <c r="B626" s="1022"/>
      <c r="C626" s="1023"/>
      <c r="D626" s="1040"/>
      <c r="E626" s="1041"/>
      <c r="F626" s="1041"/>
      <c r="G626" s="1041"/>
      <c r="H626" s="1041"/>
      <c r="I626" s="1041"/>
      <c r="J626" s="1041"/>
      <c r="K626" s="1041"/>
      <c r="L626" s="1041"/>
      <c r="M626" s="1041"/>
      <c r="N626" s="1041"/>
      <c r="O626" s="1042"/>
    </row>
    <row r="627" spans="2:21" s="102" customFormat="1" ht="17.100000000000001" customHeight="1">
      <c r="B627" s="1022"/>
      <c r="C627" s="1023"/>
      <c r="D627" s="1043"/>
      <c r="E627" s="1044"/>
      <c r="F627" s="1044"/>
      <c r="G627" s="1044"/>
      <c r="H627" s="1044"/>
      <c r="I627" s="1044"/>
      <c r="J627" s="1044"/>
      <c r="K627" s="1044"/>
      <c r="L627" s="1044"/>
      <c r="M627" s="1044"/>
      <c r="N627" s="1044"/>
      <c r="O627" s="1045"/>
    </row>
    <row r="628" spans="2:21" s="102" customFormat="1" ht="17.100000000000001" customHeight="1">
      <c r="B628" s="1022"/>
      <c r="C628" s="1023"/>
      <c r="D628" s="1026" t="s">
        <v>492</v>
      </c>
      <c r="E628" s="1026"/>
      <c r="F628" s="1026"/>
      <c r="G628" s="1026"/>
      <c r="H628" s="1026"/>
      <c r="I628" s="1026"/>
      <c r="J628" s="1026"/>
      <c r="K628" s="1026"/>
      <c r="L628" s="1026"/>
      <c r="M628" s="1026"/>
      <c r="N628" s="1026"/>
      <c r="O628" s="1027"/>
    </row>
    <row r="629" spans="2:21" s="102" customFormat="1" ht="17.100000000000001" customHeight="1">
      <c r="B629" s="1022"/>
      <c r="C629" s="1023"/>
      <c r="D629" s="1046"/>
      <c r="E629" s="1047"/>
      <c r="F629" s="1047"/>
      <c r="G629" s="1047"/>
      <c r="H629" s="1047"/>
      <c r="I629" s="1047"/>
      <c r="J629" s="1047"/>
      <c r="K629" s="1047"/>
      <c r="L629" s="1047"/>
      <c r="M629" s="1047"/>
      <c r="N629" s="1047"/>
      <c r="O629" s="1048"/>
    </row>
    <row r="630" spans="2:21" s="102" customFormat="1" ht="17.100000000000001" customHeight="1">
      <c r="B630" s="1022"/>
      <c r="C630" s="1023"/>
      <c r="D630" s="1049"/>
      <c r="E630" s="797"/>
      <c r="F630" s="797"/>
      <c r="G630" s="797"/>
      <c r="H630" s="797"/>
      <c r="I630" s="797"/>
      <c r="J630" s="797"/>
      <c r="K630" s="797"/>
      <c r="L630" s="797"/>
      <c r="M630" s="797"/>
      <c r="N630" s="797"/>
      <c r="O630" s="1050"/>
    </row>
    <row r="631" spans="2:21" s="102" customFormat="1" ht="17.100000000000001" customHeight="1">
      <c r="B631" s="1022"/>
      <c r="C631" s="1023"/>
      <c r="D631" s="1051"/>
      <c r="E631" s="1052"/>
      <c r="F631" s="1052"/>
      <c r="G631" s="1052"/>
      <c r="H631" s="1052"/>
      <c r="I631" s="1052"/>
      <c r="J631" s="1052"/>
      <c r="K631" s="1052"/>
      <c r="L631" s="1052"/>
      <c r="M631" s="1052"/>
      <c r="N631" s="1052"/>
      <c r="O631" s="1053"/>
    </row>
    <row r="632" spans="2:21" s="102" customFormat="1" ht="17.100000000000001" customHeight="1">
      <c r="B632" s="1022"/>
      <c r="C632" s="1023"/>
      <c r="D632" s="1026" t="s">
        <v>141</v>
      </c>
      <c r="E632" s="1026"/>
      <c r="F632" s="1026"/>
      <c r="G632" s="1026"/>
      <c r="H632" s="1026"/>
      <c r="I632" s="1026"/>
      <c r="J632" s="1026"/>
      <c r="K632" s="1026"/>
      <c r="L632" s="1026"/>
      <c r="M632" s="1026"/>
      <c r="N632" s="1026"/>
      <c r="O632" s="1027"/>
    </row>
    <row r="633" spans="2:21" s="102" customFormat="1" ht="17.100000000000001" customHeight="1">
      <c r="B633" s="1022"/>
      <c r="C633" s="1023"/>
      <c r="D633" s="1028"/>
      <c r="E633" s="1054"/>
      <c r="F633" s="1054"/>
      <c r="G633" s="1054"/>
      <c r="H633" s="1054"/>
      <c r="I633" s="1054"/>
      <c r="J633" s="1054"/>
      <c r="K633" s="1054"/>
      <c r="L633" s="1054"/>
      <c r="M633" s="1054"/>
      <c r="N633" s="1054"/>
      <c r="O633" s="1055"/>
    </row>
    <row r="634" spans="2:21" ht="18" customHeight="1">
      <c r="B634" s="1022"/>
      <c r="C634" s="1023"/>
      <c r="D634" s="1056"/>
      <c r="E634" s="1057"/>
      <c r="F634" s="1057"/>
      <c r="G634" s="1057"/>
      <c r="H634" s="1057"/>
      <c r="I634" s="1057"/>
      <c r="J634" s="1057"/>
      <c r="K634" s="1057"/>
      <c r="L634" s="1057"/>
      <c r="M634" s="1057"/>
      <c r="N634" s="1057"/>
      <c r="O634" s="1058"/>
      <c r="R634" s="329"/>
      <c r="S634" s="329"/>
      <c r="T634" s="329"/>
      <c r="U634" s="329"/>
    </row>
    <row r="635" spans="2:21" ht="18" customHeight="1">
      <c r="B635" s="1022"/>
      <c r="C635" s="1023"/>
      <c r="D635" s="1059" t="s">
        <v>346</v>
      </c>
      <c r="E635" s="1026"/>
      <c r="F635" s="1026"/>
      <c r="G635" s="1026"/>
      <c r="H635" s="1026"/>
      <c r="I635" s="1026"/>
      <c r="J635" s="1026"/>
      <c r="K635" s="1026"/>
      <c r="L635" s="1026"/>
      <c r="M635" s="1026"/>
      <c r="N635" s="1026"/>
      <c r="O635" s="1027"/>
      <c r="R635" s="329"/>
      <c r="S635" s="329"/>
      <c r="T635" s="329"/>
      <c r="U635" s="329"/>
    </row>
    <row r="636" spans="2:21" ht="18" customHeight="1">
      <c r="B636" s="1022"/>
      <c r="C636" s="1023"/>
      <c r="D636" s="1060"/>
      <c r="E636" s="1061"/>
      <c r="F636" s="1061"/>
      <c r="G636" s="1061"/>
      <c r="H636" s="1061"/>
      <c r="I636" s="1061"/>
      <c r="J636" s="1061"/>
      <c r="K636" s="1061"/>
      <c r="L636" s="1061"/>
      <c r="M636" s="1061"/>
      <c r="N636" s="1061"/>
      <c r="O636" s="1062"/>
      <c r="R636" s="329"/>
      <c r="S636" s="329"/>
      <c r="T636" s="329"/>
      <c r="U636" s="329"/>
    </row>
    <row r="637" spans="2:21" s="346" customFormat="1" ht="18" customHeight="1">
      <c r="B637" s="1024"/>
      <c r="C637" s="1025"/>
      <c r="D637" s="1063"/>
      <c r="E637" s="1064"/>
      <c r="F637" s="1064"/>
      <c r="G637" s="1064"/>
      <c r="H637" s="1064"/>
      <c r="I637" s="1064"/>
      <c r="J637" s="1064"/>
      <c r="K637" s="1064"/>
      <c r="L637" s="1064"/>
      <c r="M637" s="1064"/>
      <c r="N637" s="1064"/>
      <c r="O637" s="1065"/>
    </row>
    <row r="638" spans="2:21" s="131" customFormat="1" ht="4.5" customHeight="1">
      <c r="B638" s="347"/>
      <c r="C638" s="347"/>
      <c r="D638" s="348"/>
      <c r="E638" s="348"/>
      <c r="F638" s="348"/>
      <c r="G638" s="348"/>
      <c r="H638" s="348"/>
      <c r="I638" s="348"/>
      <c r="J638" s="348"/>
      <c r="K638" s="348"/>
      <c r="L638" s="348"/>
      <c r="M638" s="348"/>
      <c r="N638" s="348"/>
      <c r="O638" s="348"/>
    </row>
    <row r="639" spans="2:21" s="131" customFormat="1" ht="18.75" customHeight="1">
      <c r="B639" s="527" t="s">
        <v>426</v>
      </c>
      <c r="C639" s="347"/>
      <c r="D639" s="348"/>
      <c r="E639" s="348"/>
      <c r="F639" s="348"/>
      <c r="G639" s="348"/>
      <c r="H639" s="348"/>
      <c r="I639" s="348"/>
      <c r="J639" s="348"/>
      <c r="K639" s="348"/>
      <c r="L639" s="348"/>
      <c r="M639" s="348"/>
      <c r="N639" s="348"/>
      <c r="O639" s="348"/>
    </row>
    <row r="640" spans="2:21" s="131" customFormat="1" ht="14.25" customHeight="1" thickBot="1">
      <c r="B640" s="527" t="s">
        <v>424</v>
      </c>
      <c r="C640" s="347"/>
      <c r="D640" s="348"/>
      <c r="E640" s="348"/>
      <c r="F640" s="348"/>
      <c r="G640" s="348"/>
      <c r="H640" s="348"/>
      <c r="I640" s="348"/>
      <c r="J640" s="348"/>
      <c r="K640" s="348"/>
      <c r="L640" s="348"/>
      <c r="M640" s="348"/>
      <c r="N640" s="348"/>
      <c r="O640" s="348"/>
    </row>
    <row r="641" spans="1:15" s="131" customFormat="1" ht="18" customHeight="1" thickBot="1">
      <c r="B641" s="998" t="s">
        <v>43</v>
      </c>
      <c r="C641" s="979"/>
      <c r="D641" s="980"/>
      <c r="E641" s="349" t="s">
        <v>604</v>
      </c>
      <c r="F641" s="350"/>
      <c r="G641" s="350"/>
      <c r="H641" s="350"/>
      <c r="I641" s="350"/>
      <c r="J641" s="350"/>
      <c r="K641" s="350"/>
      <c r="L641" s="232"/>
      <c r="M641" s="232"/>
      <c r="N641" s="232"/>
      <c r="O641" s="232"/>
    </row>
    <row r="642" spans="1:15" s="131" customFormat="1" ht="12">
      <c r="A642" s="351"/>
      <c r="B642" s="352" t="s">
        <v>59</v>
      </c>
      <c r="C642" s="352"/>
      <c r="D642" s="353"/>
      <c r="E642" s="354"/>
      <c r="F642" s="354"/>
      <c r="G642" s="355" t="s">
        <v>60</v>
      </c>
      <c r="H642" s="353"/>
      <c r="I642" s="352" t="s">
        <v>61</v>
      </c>
      <c r="J642" s="352"/>
      <c r="K642" s="351"/>
      <c r="L642" s="356"/>
      <c r="M642" s="357"/>
      <c r="N642" s="351"/>
      <c r="O642" s="355" t="s">
        <v>60</v>
      </c>
    </row>
    <row r="643" spans="1:15" s="131" customFormat="1" ht="12">
      <c r="A643" s="358"/>
      <c r="B643" s="359" t="s">
        <v>62</v>
      </c>
      <c r="C643" s="360"/>
      <c r="D643" s="360"/>
      <c r="E643" s="361"/>
      <c r="F643" s="361" t="s">
        <v>63</v>
      </c>
      <c r="G643" s="362" t="s">
        <v>64</v>
      </c>
      <c r="H643" s="363"/>
      <c r="I643" s="359" t="s">
        <v>62</v>
      </c>
      <c r="J643" s="360"/>
      <c r="K643" s="360"/>
      <c r="L643" s="360"/>
      <c r="M643" s="361"/>
      <c r="N643" s="361" t="s">
        <v>63</v>
      </c>
      <c r="O643" s="362" t="s">
        <v>64</v>
      </c>
    </row>
    <row r="644" spans="1:15" s="131" customFormat="1" ht="18" customHeight="1">
      <c r="A644" s="351"/>
      <c r="B644" s="83" t="s">
        <v>556</v>
      </c>
      <c r="C644" s="84"/>
      <c r="D644" s="84"/>
      <c r="E644" s="85"/>
      <c r="F644" s="86"/>
      <c r="G644" s="87"/>
      <c r="H644" s="88"/>
      <c r="I644" s="83" t="s">
        <v>560</v>
      </c>
      <c r="J644" s="84"/>
      <c r="K644" s="84"/>
      <c r="L644" s="84"/>
      <c r="M644" s="85"/>
      <c r="N644" s="89"/>
      <c r="O644" s="90"/>
    </row>
    <row r="645" spans="1:15" s="131" customFormat="1" ht="14.25" customHeight="1">
      <c r="A645" s="351"/>
      <c r="B645" s="91"/>
      <c r="C645" s="92"/>
      <c r="D645" s="93"/>
      <c r="E645" s="94"/>
      <c r="F645" s="95"/>
      <c r="G645" s="96"/>
      <c r="H645" s="88"/>
      <c r="I645" s="97"/>
      <c r="J645" s="98"/>
      <c r="K645" s="93"/>
      <c r="L645" s="93"/>
      <c r="M645" s="94"/>
      <c r="N645" s="95"/>
      <c r="O645" s="99"/>
    </row>
    <row r="646" spans="1:15" s="131" customFormat="1" ht="14.25" customHeight="1">
      <c r="A646" s="351"/>
      <c r="B646" s="100"/>
      <c r="C646" s="101"/>
      <c r="D646" s="102"/>
      <c r="E646" s="103"/>
      <c r="F646" s="95"/>
      <c r="G646" s="104">
        <f>ROUNDDOWN(SUM(F645:F650)/1000,0)</f>
        <v>0</v>
      </c>
      <c r="H646" s="105"/>
      <c r="I646" s="97"/>
      <c r="J646" s="598"/>
      <c r="K646" s="598"/>
      <c r="L646" s="598"/>
      <c r="M646" s="103"/>
      <c r="N646" s="95"/>
      <c r="O646" s="106">
        <f>ROUNDDOWN(SUM(N645:N653)/1000,0)</f>
        <v>0</v>
      </c>
    </row>
    <row r="647" spans="1:15" s="131" customFormat="1" ht="14.1" customHeight="1">
      <c r="A647" s="351"/>
      <c r="B647" s="100"/>
      <c r="C647" s="101"/>
      <c r="D647" s="102"/>
      <c r="E647" s="103"/>
      <c r="F647" s="95"/>
      <c r="G647" s="104"/>
      <c r="H647" s="105"/>
      <c r="I647" s="97"/>
      <c r="J647" s="598"/>
      <c r="K647" s="598"/>
      <c r="L647" s="598"/>
      <c r="M647" s="103"/>
      <c r="N647" s="95"/>
      <c r="O647" s="99"/>
    </row>
    <row r="648" spans="1:15" s="131" customFormat="1" ht="14.25" customHeight="1">
      <c r="A648" s="351"/>
      <c r="B648" s="100"/>
      <c r="C648" s="101"/>
      <c r="D648" s="102"/>
      <c r="E648" s="103"/>
      <c r="F648" s="95"/>
      <c r="G648" s="104"/>
      <c r="H648" s="105"/>
      <c r="I648" s="97"/>
      <c r="J648" s="598"/>
      <c r="K648" s="598"/>
      <c r="L648" s="598"/>
      <c r="M648" s="103"/>
      <c r="N648" s="95"/>
      <c r="O648" s="99"/>
    </row>
    <row r="649" spans="1:15" s="131" customFormat="1" ht="14.25" customHeight="1">
      <c r="A649" s="351"/>
      <c r="B649" s="100"/>
      <c r="C649" s="101"/>
      <c r="D649" s="102"/>
      <c r="E649" s="103"/>
      <c r="F649" s="95"/>
      <c r="G649" s="107"/>
      <c r="H649" s="108"/>
      <c r="I649" s="97"/>
      <c r="J649" s="598"/>
      <c r="K649" s="598"/>
      <c r="L649" s="598"/>
      <c r="M649" s="103"/>
      <c r="N649" s="95"/>
      <c r="O649" s="99"/>
    </row>
    <row r="650" spans="1:15" s="131" customFormat="1" ht="14.25" customHeight="1">
      <c r="A650" s="351"/>
      <c r="B650" s="100"/>
      <c r="C650" s="101"/>
      <c r="D650" s="102"/>
      <c r="E650" s="103"/>
      <c r="F650" s="95"/>
      <c r="G650" s="107"/>
      <c r="H650" s="108"/>
      <c r="I650" s="97"/>
      <c r="J650" s="598"/>
      <c r="K650" s="598"/>
      <c r="L650" s="598"/>
      <c r="M650" s="103"/>
      <c r="N650" s="95"/>
      <c r="O650" s="99"/>
    </row>
    <row r="651" spans="1:15" s="131" customFormat="1" ht="14.25" customHeight="1">
      <c r="A651" s="351"/>
      <c r="B651" s="83" t="s">
        <v>66</v>
      </c>
      <c r="C651" s="84"/>
      <c r="D651" s="84"/>
      <c r="E651" s="85"/>
      <c r="F651" s="86"/>
      <c r="G651" s="87"/>
      <c r="H651" s="111"/>
      <c r="I651" s="97"/>
      <c r="J651" s="598"/>
      <c r="K651" s="598"/>
      <c r="L651" s="598"/>
      <c r="M651" s="103"/>
      <c r="N651" s="95"/>
      <c r="O651" s="99"/>
    </row>
    <row r="652" spans="1:15" s="131" customFormat="1" ht="14.25" customHeight="1">
      <c r="A652" s="351"/>
      <c r="B652" s="100"/>
      <c r="C652" s="101"/>
      <c r="D652" s="102"/>
      <c r="E652" s="103"/>
      <c r="F652" s="95"/>
      <c r="G652" s="96"/>
      <c r="H652" s="111"/>
      <c r="I652" s="97"/>
      <c r="J652" s="598"/>
      <c r="K652" s="598"/>
      <c r="L652" s="598"/>
      <c r="M652" s="103"/>
      <c r="N652" s="95"/>
      <c r="O652" s="99"/>
    </row>
    <row r="653" spans="1:15" s="131" customFormat="1" ht="14.25" customHeight="1">
      <c r="A653" s="351"/>
      <c r="B653" s="100"/>
      <c r="C653" s="101"/>
      <c r="D653" s="102"/>
      <c r="E653" s="103"/>
      <c r="F653" s="95"/>
      <c r="G653" s="104">
        <f>ROUNDDOWN(SUM(F652:F656)/1000,0)</f>
        <v>0</v>
      </c>
      <c r="H653" s="105"/>
      <c r="I653" s="113"/>
      <c r="J653" s="599"/>
      <c r="K653" s="599"/>
      <c r="L653" s="599"/>
      <c r="M653" s="103"/>
      <c r="N653" s="95"/>
      <c r="O653" s="112"/>
    </row>
    <row r="654" spans="1:15" s="131" customFormat="1" ht="14.25" customHeight="1">
      <c r="A654" s="351"/>
      <c r="B654" s="100"/>
      <c r="C654" s="101"/>
      <c r="D654" s="102"/>
      <c r="E654" s="103"/>
      <c r="F654" s="95"/>
      <c r="G654" s="104"/>
      <c r="H654" s="105"/>
      <c r="I654" s="83" t="s">
        <v>561</v>
      </c>
      <c r="J654" s="84"/>
      <c r="K654" s="84"/>
      <c r="L654" s="84"/>
      <c r="M654" s="85"/>
      <c r="N654" s="86"/>
      <c r="O654" s="119"/>
    </row>
    <row r="655" spans="1:15" s="131" customFormat="1" ht="14.25" customHeight="1">
      <c r="A655" s="351"/>
      <c r="B655" s="100"/>
      <c r="C655" s="101"/>
      <c r="D655" s="102"/>
      <c r="E655" s="103"/>
      <c r="F655" s="95"/>
      <c r="G655" s="104"/>
      <c r="H655" s="111"/>
      <c r="I655" s="97"/>
      <c r="J655" s="598"/>
      <c r="K655" s="598"/>
      <c r="L655" s="598"/>
      <c r="M655" s="103"/>
      <c r="N655" s="95"/>
      <c r="O655" s="99"/>
    </row>
    <row r="656" spans="1:15" s="131" customFormat="1" ht="14.25" customHeight="1">
      <c r="A656" s="351"/>
      <c r="B656" s="100"/>
      <c r="C656" s="101"/>
      <c r="D656" s="102"/>
      <c r="E656" s="103"/>
      <c r="F656" s="95"/>
      <c r="G656" s="104"/>
      <c r="H656" s="105"/>
      <c r="I656" s="97"/>
      <c r="J656" s="598"/>
      <c r="K656" s="598"/>
      <c r="L656" s="598"/>
      <c r="M656" s="103"/>
      <c r="N656" s="95"/>
      <c r="O656" s="106">
        <f>ROUNDDOWN(SUM(N655:N662)/1000,0)</f>
        <v>0</v>
      </c>
    </row>
    <row r="657" spans="1:15" s="131" customFormat="1" ht="14.25" customHeight="1">
      <c r="A657" s="351"/>
      <c r="B657" s="83" t="s">
        <v>557</v>
      </c>
      <c r="C657" s="84"/>
      <c r="D657" s="84"/>
      <c r="E657" s="85"/>
      <c r="F657" s="86"/>
      <c r="G657" s="87"/>
      <c r="H657" s="105"/>
      <c r="I657" s="97"/>
      <c r="J657" s="598"/>
      <c r="K657" s="598"/>
      <c r="L657" s="598"/>
      <c r="M657" s="103"/>
      <c r="N657" s="95"/>
      <c r="O657" s="99"/>
    </row>
    <row r="658" spans="1:15" s="131" customFormat="1" ht="14.25" customHeight="1">
      <c r="A658" s="351"/>
      <c r="B658" s="100"/>
      <c r="C658" s="101"/>
      <c r="D658" s="102"/>
      <c r="E658" s="103"/>
      <c r="F658" s="95"/>
      <c r="G658" s="96"/>
      <c r="H658" s="111"/>
      <c r="I658" s="97"/>
      <c r="J658" s="598"/>
      <c r="K658" s="598"/>
      <c r="L658" s="598"/>
      <c r="M658" s="103"/>
      <c r="N658" s="95"/>
      <c r="O658" s="99"/>
    </row>
    <row r="659" spans="1:15" s="131" customFormat="1" ht="14.25" customHeight="1">
      <c r="A659" s="351"/>
      <c r="B659" s="100"/>
      <c r="C659" s="101"/>
      <c r="D659" s="102"/>
      <c r="E659" s="103"/>
      <c r="F659" s="95"/>
      <c r="G659" s="104">
        <f>ROUNDDOWN(SUM(F658:F660)/1000,0)</f>
        <v>0</v>
      </c>
      <c r="H659" s="111"/>
      <c r="I659" s="97"/>
      <c r="J659" s="598"/>
      <c r="K659" s="598"/>
      <c r="L659" s="598"/>
      <c r="M659" s="103"/>
      <c r="N659" s="95"/>
      <c r="O659" s="99"/>
    </row>
    <row r="660" spans="1:15" s="131" customFormat="1" ht="14.25" customHeight="1">
      <c r="A660" s="351"/>
      <c r="B660" s="100"/>
      <c r="C660" s="101"/>
      <c r="D660" s="102"/>
      <c r="E660" s="103"/>
      <c r="F660" s="95"/>
      <c r="G660" s="104"/>
      <c r="H660" s="105"/>
      <c r="I660" s="97"/>
      <c r="J660" s="598"/>
      <c r="K660" s="598"/>
      <c r="L660" s="598"/>
      <c r="M660" s="103"/>
      <c r="N660" s="95"/>
      <c r="O660" s="99"/>
    </row>
    <row r="661" spans="1:15" s="131" customFormat="1" ht="14.25" customHeight="1">
      <c r="A661" s="351"/>
      <c r="B661" s="83" t="s">
        <v>558</v>
      </c>
      <c r="C661" s="84"/>
      <c r="D661" s="84"/>
      <c r="E661" s="85"/>
      <c r="F661" s="86"/>
      <c r="G661" s="87"/>
      <c r="H661" s="105"/>
      <c r="I661" s="97"/>
      <c r="J661" s="598"/>
      <c r="K661" s="598"/>
      <c r="L661" s="598"/>
      <c r="M661" s="103"/>
      <c r="N661" s="95"/>
      <c r="O661" s="99"/>
    </row>
    <row r="662" spans="1:15" s="131" customFormat="1" ht="14.25" customHeight="1">
      <c r="A662" s="351"/>
      <c r="B662" s="100"/>
      <c r="C662" s="101"/>
      <c r="D662" s="102"/>
      <c r="E662" s="103"/>
      <c r="F662" s="95"/>
      <c r="G662" s="96"/>
      <c r="H662" s="111"/>
      <c r="I662" s="97"/>
      <c r="J662" s="598"/>
      <c r="K662" s="598"/>
      <c r="L662" s="598"/>
      <c r="M662" s="103"/>
      <c r="N662" s="95"/>
      <c r="O662" s="112"/>
    </row>
    <row r="663" spans="1:15" s="131" customFormat="1" ht="14.25" customHeight="1">
      <c r="A663" s="351"/>
      <c r="B663" s="100"/>
      <c r="C663" s="101"/>
      <c r="D663" s="102"/>
      <c r="E663" s="103"/>
      <c r="F663" s="95"/>
      <c r="G663" s="104">
        <f>ROUNDDOWN(SUM(F662:F666)/1000,0)</f>
        <v>0</v>
      </c>
      <c r="H663" s="111"/>
      <c r="I663" s="204" t="s">
        <v>562</v>
      </c>
      <c r="J663" s="180"/>
      <c r="K663" s="116"/>
      <c r="L663" s="116"/>
      <c r="M663" s="117"/>
      <c r="N663" s="118"/>
      <c r="O663" s="119"/>
    </row>
    <row r="664" spans="1:15" s="131" customFormat="1" ht="14.25" customHeight="1">
      <c r="A664" s="351"/>
      <c r="B664" s="100"/>
      <c r="C664" s="101"/>
      <c r="D664" s="102"/>
      <c r="E664" s="103"/>
      <c r="F664" s="95"/>
      <c r="G664" s="104"/>
      <c r="H664" s="111"/>
      <c r="I664" s="97"/>
      <c r="J664" s="598"/>
      <c r="K664" s="598"/>
      <c r="L664" s="598"/>
      <c r="M664" s="103"/>
      <c r="N664" s="95"/>
      <c r="O664" s="99"/>
    </row>
    <row r="665" spans="1:15" s="131" customFormat="1" ht="14.25" customHeight="1">
      <c r="A665" s="351"/>
      <c r="B665" s="100"/>
      <c r="C665" s="101"/>
      <c r="D665" s="102"/>
      <c r="E665" s="103"/>
      <c r="F665" s="95"/>
      <c r="G665" s="104"/>
      <c r="H665" s="105"/>
      <c r="I665" s="97"/>
      <c r="J665" s="598"/>
      <c r="K665" s="598"/>
      <c r="L665" s="598"/>
      <c r="M665" s="103"/>
      <c r="N665" s="95"/>
      <c r="O665" s="106">
        <f>ROUNDDOWN(SUM(N664:N669)/1000,0)</f>
        <v>0</v>
      </c>
    </row>
    <row r="666" spans="1:15" s="131" customFormat="1" ht="14.25" customHeight="1">
      <c r="A666" s="351"/>
      <c r="B666" s="100"/>
      <c r="C666" s="101"/>
      <c r="D666" s="102"/>
      <c r="E666" s="103"/>
      <c r="F666" s="95"/>
      <c r="G666" s="104"/>
      <c r="H666" s="105"/>
      <c r="I666" s="97"/>
      <c r="J666" s="598"/>
      <c r="K666" s="598"/>
      <c r="L666" s="598"/>
      <c r="M666" s="103"/>
      <c r="N666" s="95"/>
      <c r="O666" s="99"/>
    </row>
    <row r="667" spans="1:15" s="131" customFormat="1" ht="14.25" customHeight="1">
      <c r="A667" s="351"/>
      <c r="B667" s="83" t="s">
        <v>559</v>
      </c>
      <c r="C667" s="84"/>
      <c r="D667" s="84"/>
      <c r="E667" s="85"/>
      <c r="F667" s="86"/>
      <c r="G667" s="87"/>
      <c r="H667" s="105"/>
      <c r="I667" s="97"/>
      <c r="J667" s="598"/>
      <c r="K667" s="598"/>
      <c r="L667" s="598"/>
      <c r="M667" s="103"/>
      <c r="N667" s="95"/>
      <c r="O667" s="99"/>
    </row>
    <row r="668" spans="1:15" s="131" customFormat="1" ht="14.25" customHeight="1">
      <c r="A668" s="351"/>
      <c r="B668" s="100"/>
      <c r="C668" s="101"/>
      <c r="D668" s="102"/>
      <c r="E668" s="103"/>
      <c r="F668" s="95"/>
      <c r="G668" s="96"/>
      <c r="H668" s="105"/>
      <c r="I668" s="97"/>
      <c r="J668" s="598"/>
      <c r="K668" s="598"/>
      <c r="L668" s="598"/>
      <c r="M668" s="103"/>
      <c r="N668" s="95"/>
      <c r="O668" s="99"/>
    </row>
    <row r="669" spans="1:15" s="131" customFormat="1" ht="14.25" customHeight="1">
      <c r="A669" s="351"/>
      <c r="B669" s="100"/>
      <c r="C669" s="101"/>
      <c r="D669" s="102"/>
      <c r="E669" s="103"/>
      <c r="F669" s="95"/>
      <c r="G669" s="96">
        <f>ROUNDDOWN(SUM(F668:F676)/1000,0)</f>
        <v>0</v>
      </c>
      <c r="H669" s="105"/>
      <c r="I669" s="97"/>
      <c r="J669" s="598"/>
      <c r="K669" s="598"/>
      <c r="L669" s="598"/>
      <c r="M669" s="103"/>
      <c r="N669" s="95"/>
      <c r="O669" s="99"/>
    </row>
    <row r="670" spans="1:15" s="131" customFormat="1" ht="14.25" customHeight="1">
      <c r="A670" s="351"/>
      <c r="B670" s="100"/>
      <c r="C670" s="101"/>
      <c r="D670" s="102"/>
      <c r="E670" s="103"/>
      <c r="F670" s="95"/>
      <c r="G670" s="96"/>
      <c r="H670" s="111"/>
      <c r="I670" s="205" t="s">
        <v>563</v>
      </c>
      <c r="J670" s="181"/>
      <c r="K670" s="182"/>
      <c r="L670" s="182"/>
      <c r="M670" s="183"/>
      <c r="N670" s="185"/>
      <c r="O670" s="184"/>
    </row>
    <row r="671" spans="1:15" s="131" customFormat="1" ht="14.25" customHeight="1">
      <c r="A671" s="351"/>
      <c r="B671" s="100"/>
      <c r="C671" s="101"/>
      <c r="D671" s="102"/>
      <c r="E671" s="103"/>
      <c r="F671" s="95"/>
      <c r="G671" s="96"/>
      <c r="H671" s="111"/>
      <c r="I671" s="97"/>
      <c r="J671" s="598"/>
      <c r="K671" s="598"/>
      <c r="L671" s="598"/>
      <c r="M671" s="103"/>
      <c r="N671" s="95"/>
      <c r="O671" s="186"/>
    </row>
    <row r="672" spans="1:15" s="131" customFormat="1" ht="14.25" customHeight="1">
      <c r="A672" s="351"/>
      <c r="B672" s="100"/>
      <c r="C672" s="101"/>
      <c r="D672" s="102"/>
      <c r="E672" s="103"/>
      <c r="F672" s="95"/>
      <c r="G672" s="96"/>
      <c r="H672" s="111"/>
      <c r="I672" s="97"/>
      <c r="J672" s="598"/>
      <c r="K672" s="598"/>
      <c r="L672" s="598"/>
      <c r="M672" s="103"/>
      <c r="N672" s="95"/>
      <c r="O672" s="106">
        <f>ROUNDDOWN(SUM(N671:N676)/1000,0)</f>
        <v>0</v>
      </c>
    </row>
    <row r="673" spans="1:15" s="131" customFormat="1" ht="14.25" customHeight="1">
      <c r="A673" s="351"/>
      <c r="B673" s="100"/>
      <c r="C673" s="101"/>
      <c r="D673" s="102"/>
      <c r="E673" s="103"/>
      <c r="F673" s="95"/>
      <c r="G673" s="96"/>
      <c r="H673" s="111"/>
      <c r="I673" s="97"/>
      <c r="J673" s="598"/>
      <c r="K673" s="598"/>
      <c r="L673" s="598"/>
      <c r="M673" s="103"/>
      <c r="N673" s="95"/>
      <c r="O673" s="99"/>
    </row>
    <row r="674" spans="1:15" s="131" customFormat="1" ht="14.25" customHeight="1">
      <c r="A674" s="351"/>
      <c r="B674" s="100"/>
      <c r="C674" s="101"/>
      <c r="D674" s="102"/>
      <c r="E674" s="103"/>
      <c r="F674" s="95"/>
      <c r="G674" s="96"/>
      <c r="H674" s="111"/>
      <c r="I674" s="97"/>
      <c r="J674" s="598"/>
      <c r="K674" s="598"/>
      <c r="L674" s="598"/>
      <c r="M674" s="103"/>
      <c r="N674" s="95"/>
      <c r="O674" s="99"/>
    </row>
    <row r="675" spans="1:15" s="131" customFormat="1" ht="14.25" customHeight="1">
      <c r="A675" s="351"/>
      <c r="B675" s="100"/>
      <c r="C675" s="101"/>
      <c r="D675" s="102"/>
      <c r="E675" s="103"/>
      <c r="F675" s="95"/>
      <c r="G675" s="96"/>
      <c r="H675" s="105"/>
      <c r="I675" s="97"/>
      <c r="J675" s="598"/>
      <c r="K675" s="598"/>
      <c r="L675" s="598"/>
      <c r="M675" s="103"/>
      <c r="N675" s="95"/>
      <c r="O675" s="99"/>
    </row>
    <row r="676" spans="1:15" s="131" customFormat="1" ht="14.25" customHeight="1">
      <c r="A676" s="351"/>
      <c r="B676" s="100"/>
      <c r="C676" s="101"/>
      <c r="D676" s="102"/>
      <c r="E676" s="103"/>
      <c r="F676" s="95"/>
      <c r="G676" s="104"/>
      <c r="H676" s="111"/>
      <c r="I676" s="97"/>
      <c r="J676" s="598"/>
      <c r="K676" s="598"/>
      <c r="L676" s="598"/>
      <c r="M676" s="103"/>
      <c r="N676" s="95"/>
      <c r="O676" s="112"/>
    </row>
    <row r="677" spans="1:15" s="131" customFormat="1" ht="14.25" customHeight="1">
      <c r="A677" s="351"/>
      <c r="B677" s="83" t="s">
        <v>67</v>
      </c>
      <c r="C677" s="84"/>
      <c r="D677" s="84"/>
      <c r="E677" s="85"/>
      <c r="F677" s="86"/>
      <c r="G677" s="87"/>
      <c r="H677" s="111"/>
      <c r="I677" s="204" t="s">
        <v>564</v>
      </c>
      <c r="J677" s="115"/>
      <c r="K677" s="116"/>
      <c r="L677" s="116"/>
      <c r="M677" s="117"/>
      <c r="N677" s="120"/>
      <c r="O677" s="121"/>
    </row>
    <row r="678" spans="1:15" s="131" customFormat="1" ht="14.25" customHeight="1">
      <c r="A678" s="351"/>
      <c r="B678" s="100"/>
      <c r="C678" s="101"/>
      <c r="D678" s="102"/>
      <c r="E678" s="103"/>
      <c r="F678" s="95"/>
      <c r="G678" s="96"/>
      <c r="H678" s="111"/>
      <c r="I678" s="97"/>
      <c r="J678" s="598"/>
      <c r="K678" s="598"/>
      <c r="L678" s="598"/>
      <c r="M678" s="103"/>
      <c r="N678" s="95"/>
      <c r="O678" s="99"/>
    </row>
    <row r="679" spans="1:15" s="131" customFormat="1" ht="14.25" customHeight="1">
      <c r="A679" s="351"/>
      <c r="B679" s="100"/>
      <c r="C679" s="101"/>
      <c r="D679" s="102"/>
      <c r="E679" s="103"/>
      <c r="F679" s="95"/>
      <c r="G679" s="104">
        <f>ROUNDDOWN(SUM(F678:F680)/1000,0)</f>
        <v>0</v>
      </c>
      <c r="H679" s="105"/>
      <c r="I679" s="97"/>
      <c r="J679" s="598"/>
      <c r="K679" s="598"/>
      <c r="L679" s="598"/>
      <c r="M679" s="103"/>
      <c r="N679" s="95"/>
      <c r="O679" s="106">
        <f>ROUNDDOWN(SUM(N678:N687)/1000,0)</f>
        <v>0</v>
      </c>
    </row>
    <row r="680" spans="1:15" s="131" customFormat="1" ht="14.1" customHeight="1">
      <c r="A680" s="351"/>
      <c r="B680" s="100"/>
      <c r="C680" s="101"/>
      <c r="D680" s="102"/>
      <c r="E680" s="103"/>
      <c r="F680" s="95"/>
      <c r="G680" s="104"/>
      <c r="H680" s="111"/>
      <c r="I680" s="97"/>
      <c r="J680" s="598"/>
      <c r="K680" s="598"/>
      <c r="L680" s="598"/>
      <c r="M680" s="103"/>
      <c r="N680" s="95"/>
      <c r="O680" s="99"/>
    </row>
    <row r="681" spans="1:15" s="131" customFormat="1" ht="14.25" customHeight="1" thickBot="1">
      <c r="A681" s="351"/>
      <c r="B681" s="122" t="s">
        <v>68</v>
      </c>
      <c r="C681" s="123"/>
      <c r="D681" s="123"/>
      <c r="E681" s="124"/>
      <c r="F681" s="125"/>
      <c r="G681" s="126">
        <f>G682-G646-G653-G659-G663-G669-G679</f>
        <v>0</v>
      </c>
      <c r="H681" s="105"/>
      <c r="I681" s="97"/>
      <c r="J681" s="598"/>
      <c r="K681" s="598"/>
      <c r="L681" s="598"/>
      <c r="M681" s="103"/>
      <c r="N681" s="95"/>
      <c r="O681" s="99"/>
    </row>
    <row r="682" spans="1:15" s="131" customFormat="1" ht="20.100000000000001" customHeight="1" thickTop="1">
      <c r="A682" s="351"/>
      <c r="B682" s="1015" t="s">
        <v>69</v>
      </c>
      <c r="C682" s="1016"/>
      <c r="D682" s="1016"/>
      <c r="E682" s="1016"/>
      <c r="F682" s="1017"/>
      <c r="G682" s="127">
        <f>O690</f>
        <v>0</v>
      </c>
      <c r="H682" s="105"/>
      <c r="I682" s="97"/>
      <c r="J682" s="598"/>
      <c r="K682" s="598"/>
      <c r="L682" s="598"/>
      <c r="M682" s="103"/>
      <c r="N682" s="95"/>
      <c r="O682" s="99"/>
    </row>
    <row r="683" spans="1:15" s="131" customFormat="1" ht="14.25" customHeight="1">
      <c r="A683" s="351"/>
      <c r="B683" s="128" t="s">
        <v>70</v>
      </c>
      <c r="C683" s="129"/>
      <c r="D683" s="129"/>
      <c r="E683" s="129"/>
      <c r="F683" s="129"/>
      <c r="G683" s="130"/>
      <c r="H683" s="130"/>
      <c r="I683" s="97"/>
      <c r="J683" s="598"/>
      <c r="K683" s="598"/>
      <c r="L683" s="598"/>
      <c r="M683" s="103"/>
      <c r="N683" s="95"/>
      <c r="O683" s="99"/>
    </row>
    <row r="684" spans="1:15" s="131" customFormat="1" ht="14.25" customHeight="1">
      <c r="A684" s="351"/>
      <c r="B684" s="131" t="s">
        <v>71</v>
      </c>
      <c r="C684" s="129"/>
      <c r="D684" s="129"/>
      <c r="E684" s="129"/>
      <c r="F684" s="129"/>
      <c r="G684" s="132" t="s">
        <v>72</v>
      </c>
      <c r="H684" s="133"/>
      <c r="I684" s="97"/>
      <c r="J684" s="598"/>
      <c r="K684" s="598"/>
      <c r="L684" s="598"/>
      <c r="M684" s="103"/>
      <c r="N684" s="95"/>
      <c r="O684" s="99"/>
    </row>
    <row r="685" spans="1:15" s="131" customFormat="1" ht="14.25" customHeight="1">
      <c r="A685" s="351"/>
      <c r="B685" s="919" t="s">
        <v>73</v>
      </c>
      <c r="C685" s="1018"/>
      <c r="D685" s="1018"/>
      <c r="E685" s="1018"/>
      <c r="F685" s="1019"/>
      <c r="G685" s="134" t="s">
        <v>74</v>
      </c>
      <c r="H685" s="133"/>
      <c r="I685" s="97"/>
      <c r="J685" s="598"/>
      <c r="K685" s="598"/>
      <c r="L685" s="598"/>
      <c r="M685" s="103"/>
      <c r="N685" s="95"/>
      <c r="O685" s="99"/>
    </row>
    <row r="686" spans="1:15" s="131" customFormat="1" ht="20.100000000000001" customHeight="1">
      <c r="A686" s="351"/>
      <c r="B686" s="1003" t="s">
        <v>567</v>
      </c>
      <c r="C686" s="1018"/>
      <c r="D686" s="1018"/>
      <c r="E686" s="1018"/>
      <c r="F686" s="1019"/>
      <c r="G686" s="135"/>
      <c r="H686" s="136"/>
      <c r="I686" s="97"/>
      <c r="J686" s="598"/>
      <c r="K686" s="598"/>
      <c r="L686" s="598"/>
      <c r="M686" s="103"/>
      <c r="N686" s="95"/>
      <c r="O686" s="99"/>
    </row>
    <row r="687" spans="1:15" s="131" customFormat="1" ht="21.95" customHeight="1" thickBot="1">
      <c r="A687" s="351"/>
      <c r="B687" s="1003" t="s">
        <v>568</v>
      </c>
      <c r="C687" s="1004"/>
      <c r="D687" s="1004"/>
      <c r="E687" s="1004"/>
      <c r="F687" s="1005"/>
      <c r="G687" s="135"/>
      <c r="H687" s="111"/>
      <c r="I687" s="97"/>
      <c r="J687" s="598"/>
      <c r="K687" s="598"/>
      <c r="L687" s="598"/>
      <c r="M687" s="103"/>
      <c r="N687" s="95"/>
      <c r="O687" s="137"/>
    </row>
    <row r="688" spans="1:15" s="131" customFormat="1" ht="35.450000000000003" customHeight="1" thickTop="1">
      <c r="A688" s="351"/>
      <c r="B688" s="1003" t="s">
        <v>132</v>
      </c>
      <c r="C688" s="1004"/>
      <c r="D688" s="1004"/>
      <c r="E688" s="1004"/>
      <c r="F688" s="1005"/>
      <c r="G688" s="135"/>
      <c r="H688" s="111"/>
      <c r="I688" s="1006" t="s">
        <v>565</v>
      </c>
      <c r="J688" s="1007"/>
      <c r="K688" s="1007"/>
      <c r="L688" s="1007"/>
      <c r="M688" s="1007"/>
      <c r="N688" s="1008"/>
      <c r="O688" s="138">
        <f>SUM(O646,O656,O665,O672,O679,)</f>
        <v>0</v>
      </c>
    </row>
    <row r="689" spans="1:21" s="131" customFormat="1" ht="35.450000000000003" customHeight="1">
      <c r="A689" s="351"/>
      <c r="B689" s="1003" t="s">
        <v>138</v>
      </c>
      <c r="C689" s="1004"/>
      <c r="D689" s="1004"/>
      <c r="E689" s="1004"/>
      <c r="F689" s="1005"/>
      <c r="G689" s="135"/>
      <c r="H689" s="130"/>
      <c r="I689" s="1009" t="s">
        <v>340</v>
      </c>
      <c r="J689" s="1010"/>
      <c r="K689" s="1010"/>
      <c r="L689" s="1010"/>
      <c r="M689" s="1010"/>
      <c r="N689" s="1011"/>
      <c r="O689" s="146">
        <f>IF(共通入力シート!$B$18="課税事業者",ROUNDDOWN((O688-G691)*10/110,0),0)</f>
        <v>0</v>
      </c>
    </row>
    <row r="690" spans="1:21" s="131" customFormat="1" ht="26.1" customHeight="1" thickBot="1">
      <c r="A690" s="351"/>
      <c r="B690" s="1012" t="s">
        <v>569</v>
      </c>
      <c r="C690" s="1013"/>
      <c r="D690" s="1013"/>
      <c r="E690" s="1013"/>
      <c r="F690" s="1014"/>
      <c r="G690" s="135"/>
      <c r="H690" s="130"/>
      <c r="I690" s="995" t="s">
        <v>566</v>
      </c>
      <c r="J690" s="996"/>
      <c r="K690" s="996"/>
      <c r="L690" s="996"/>
      <c r="M690" s="996"/>
      <c r="N690" s="997"/>
      <c r="O690" s="141">
        <f>O688-O689</f>
        <v>0</v>
      </c>
    </row>
    <row r="691" spans="1:21" s="131" customFormat="1" ht="25.35" customHeight="1" thickTop="1">
      <c r="A691" s="351"/>
      <c r="B691" s="992" t="s">
        <v>75</v>
      </c>
      <c r="C691" s="993"/>
      <c r="D691" s="993"/>
      <c r="E691" s="993"/>
      <c r="F691" s="994"/>
      <c r="G691" s="140">
        <f>SUM(G686:G690)</f>
        <v>0</v>
      </c>
      <c r="H691" s="364"/>
      <c r="I691" s="995" t="s">
        <v>342</v>
      </c>
      <c r="J691" s="996"/>
      <c r="K691" s="996"/>
      <c r="L691" s="996"/>
      <c r="M691" s="996"/>
      <c r="N691" s="997"/>
      <c r="O691" s="144"/>
    </row>
    <row r="692" spans="1:21" s="131" customFormat="1" ht="26.25" customHeight="1">
      <c r="A692" s="351"/>
      <c r="B692" s="131" t="s">
        <v>76</v>
      </c>
      <c r="C692" s="365"/>
      <c r="D692" s="365"/>
      <c r="E692" s="365"/>
      <c r="F692" s="365"/>
      <c r="G692" s="143"/>
      <c r="H692" s="364"/>
      <c r="O692" s="145"/>
    </row>
    <row r="693" spans="1:21" s="131" customFormat="1" ht="10.5" customHeight="1" thickBot="1">
      <c r="A693" s="351"/>
      <c r="C693" s="365"/>
      <c r="D693" s="365"/>
      <c r="E693" s="365"/>
      <c r="F693" s="365"/>
      <c r="G693" s="143"/>
      <c r="H693" s="364"/>
      <c r="I693" s="366"/>
    </row>
    <row r="694" spans="1:21" s="131" customFormat="1" ht="25.35" customHeight="1" thickBot="1">
      <c r="A694" s="351"/>
      <c r="B694" s="998" t="s">
        <v>77</v>
      </c>
      <c r="C694" s="980"/>
      <c r="D694" s="999" t="str">
        <f>IF(共通入力シート!$B$2="","",共通入力シート!$B$2)</f>
        <v/>
      </c>
      <c r="E694" s="999"/>
      <c r="F694" s="999"/>
      <c r="G694" s="1000"/>
      <c r="H694" s="1001" t="str">
        <f>IF(共通入力シート!$B$18="※選択してください。","★「共通入力シート」の消費税等仕入控除税額の取扱を選択してください。","")</f>
        <v/>
      </c>
      <c r="I694" s="1002"/>
      <c r="J694" s="1002"/>
      <c r="K694" s="1002"/>
      <c r="L694" s="1002"/>
      <c r="M694" s="1002"/>
      <c r="N694" s="1002"/>
      <c r="O694" s="1002"/>
    </row>
    <row r="695" spans="1:21" s="131" customFormat="1" ht="46.5" customHeight="1" thickBot="1">
      <c r="A695" s="351"/>
      <c r="B695" s="987" t="s">
        <v>343</v>
      </c>
      <c r="C695" s="988"/>
      <c r="D695" s="989" t="str">
        <f>IF(O690=0,"",MAX(0,MIN(INT(O690/2),G681)))</f>
        <v/>
      </c>
      <c r="E695" s="989"/>
      <c r="F695" s="989"/>
      <c r="G695" s="367" t="s">
        <v>29</v>
      </c>
      <c r="H695" s="990" t="s">
        <v>78</v>
      </c>
      <c r="I695" s="991"/>
      <c r="J695" s="991"/>
      <c r="K695" s="991"/>
      <c r="L695" s="991"/>
      <c r="M695" s="991"/>
      <c r="N695" s="991"/>
      <c r="O695" s="991"/>
    </row>
    <row r="696" spans="1:21" ht="4.5" customHeight="1"/>
    <row r="697" spans="1:21" ht="15.6" customHeight="1">
      <c r="B697" s="131" t="s">
        <v>425</v>
      </c>
      <c r="C697" s="218"/>
      <c r="D697" s="329"/>
      <c r="E697" s="218"/>
      <c r="F697" s="218"/>
      <c r="G697" s="218"/>
      <c r="H697" s="218"/>
      <c r="I697" s="218"/>
      <c r="J697" s="218"/>
      <c r="K697" s="218"/>
      <c r="L697" s="218"/>
      <c r="M697" s="218"/>
      <c r="N697" s="218"/>
      <c r="O697" s="218"/>
      <c r="R697" s="329"/>
      <c r="S697" s="329"/>
      <c r="T697" s="329"/>
      <c r="U697" s="329"/>
    </row>
    <row r="698" spans="1:21" ht="15.6" customHeight="1">
      <c r="B698" s="218" t="s">
        <v>509</v>
      </c>
      <c r="C698" s="218"/>
      <c r="D698" s="218"/>
      <c r="E698" s="218"/>
      <c r="F698" s="218"/>
      <c r="G698" s="218"/>
      <c r="H698" s="218"/>
      <c r="I698" s="218"/>
      <c r="J698" s="218"/>
      <c r="K698" s="218"/>
      <c r="L698" s="218"/>
      <c r="M698" s="218"/>
      <c r="N698" s="218"/>
      <c r="O698" s="218"/>
      <c r="R698" s="329"/>
      <c r="S698" s="329"/>
      <c r="T698" s="329"/>
      <c r="U698" s="329"/>
    </row>
    <row r="699" spans="1:21" ht="15.6" customHeight="1" thickBot="1">
      <c r="B699" s="1120" t="s">
        <v>429</v>
      </c>
      <c r="C699" s="1120"/>
      <c r="D699" s="1120"/>
      <c r="E699" s="1120"/>
      <c r="F699" s="1120"/>
      <c r="G699" s="1120"/>
      <c r="H699" s="1120"/>
      <c r="I699" s="1120"/>
      <c r="J699" s="1120"/>
      <c r="K699" s="1120"/>
      <c r="L699" s="1120"/>
      <c r="M699" s="1120"/>
      <c r="N699" s="1120"/>
      <c r="O699" s="1120"/>
      <c r="R699" s="329"/>
      <c r="S699" s="329"/>
      <c r="T699" s="329"/>
      <c r="U699" s="329"/>
    </row>
    <row r="700" spans="1:21" ht="15" customHeight="1">
      <c r="B700" s="1121" t="s">
        <v>43</v>
      </c>
      <c r="C700" s="1122"/>
      <c r="D700" s="1125" t="s">
        <v>605</v>
      </c>
      <c r="E700" s="1126"/>
      <c r="F700" s="1129" t="s">
        <v>657</v>
      </c>
      <c r="G700" s="1130"/>
      <c r="H700" s="1131"/>
      <c r="I700" s="1131"/>
      <c r="J700" s="1131"/>
      <c r="K700" s="1131"/>
      <c r="L700" s="1131"/>
      <c r="M700" s="1131"/>
      <c r="N700" s="1131"/>
      <c r="O700" s="1132"/>
      <c r="Q700" s="618" t="s">
        <v>667</v>
      </c>
      <c r="R700" s="329"/>
      <c r="S700" s="329"/>
      <c r="T700" s="329"/>
      <c r="U700" s="329"/>
    </row>
    <row r="701" spans="1:21" ht="15" customHeight="1" thickBot="1">
      <c r="B701" s="1123"/>
      <c r="C701" s="1124"/>
      <c r="D701" s="1127"/>
      <c r="E701" s="1128"/>
      <c r="F701" s="1133"/>
      <c r="G701" s="1134"/>
      <c r="H701" s="1135"/>
      <c r="I701" s="1135"/>
      <c r="J701" s="1135"/>
      <c r="K701" s="1135"/>
      <c r="L701" s="1135"/>
      <c r="M701" s="1135"/>
      <c r="N701" s="1135"/>
      <c r="O701" s="1136"/>
      <c r="Q701" s="617" t="s">
        <v>668</v>
      </c>
      <c r="R701" s="329"/>
      <c r="S701" s="329"/>
      <c r="T701" s="329"/>
      <c r="U701" s="329"/>
    </row>
    <row r="702" spans="1:21" ht="16.5" customHeight="1">
      <c r="B702" s="330" t="s">
        <v>142</v>
      </c>
      <c r="C702" s="331"/>
      <c r="D702" s="331"/>
      <c r="E702" s="332"/>
      <c r="F702" s="331"/>
      <c r="G702" s="331"/>
      <c r="H702" s="331"/>
      <c r="I702" s="331"/>
      <c r="J702" s="331"/>
      <c r="K702" s="331"/>
      <c r="L702" s="331"/>
      <c r="M702" s="331"/>
      <c r="N702" s="331"/>
      <c r="O702" s="619"/>
      <c r="R702" s="329"/>
      <c r="S702" s="329"/>
      <c r="T702" s="329"/>
      <c r="U702" s="329"/>
    </row>
    <row r="703" spans="1:21" ht="18.75" customHeight="1">
      <c r="B703" s="1109"/>
      <c r="C703" s="1110"/>
      <c r="D703" s="1110"/>
      <c r="E703" s="1110"/>
      <c r="F703" s="1110"/>
      <c r="G703" s="1110"/>
      <c r="H703" s="1110"/>
      <c r="I703" s="1110"/>
      <c r="J703" s="1110"/>
      <c r="K703" s="1110"/>
      <c r="L703" s="335" t="s">
        <v>48</v>
      </c>
      <c r="M703" s="1113"/>
      <c r="N703" s="1113"/>
      <c r="O703" s="1114"/>
      <c r="Q703" s="569" t="str">
        <f>IF(M703="", "←選択してください。", "")</f>
        <v>←選択してください。</v>
      </c>
      <c r="R703" s="329"/>
      <c r="S703" s="329"/>
      <c r="T703" s="329"/>
      <c r="U703" s="329"/>
    </row>
    <row r="704" spans="1:21" ht="17.25" customHeight="1">
      <c r="B704" s="1111"/>
      <c r="C704" s="1112"/>
      <c r="D704" s="1112"/>
      <c r="E704" s="1112"/>
      <c r="F704" s="1112"/>
      <c r="G704" s="1112"/>
      <c r="H704" s="1112"/>
      <c r="I704" s="1112"/>
      <c r="J704" s="1112"/>
      <c r="K704" s="1112"/>
      <c r="L704" s="337" t="s">
        <v>49</v>
      </c>
      <c r="M704" s="1115"/>
      <c r="N704" s="1115"/>
      <c r="O704" s="1116"/>
      <c r="Q704" s="569" t="str">
        <f>IF(M704="", "←選択してください。", "")</f>
        <v>←選択してください。</v>
      </c>
      <c r="R704" s="329"/>
      <c r="S704" s="329"/>
      <c r="T704" s="329"/>
      <c r="U704" s="329"/>
    </row>
    <row r="705" spans="2:21" ht="4.5" customHeight="1">
      <c r="B705" s="338"/>
      <c r="C705" s="338"/>
      <c r="D705" s="338"/>
      <c r="E705" s="338"/>
      <c r="F705" s="338"/>
      <c r="G705" s="338"/>
      <c r="H705" s="338"/>
      <c r="I705" s="338"/>
      <c r="J705" s="338"/>
      <c r="K705" s="338"/>
      <c r="L705" s="338"/>
      <c r="M705" s="338"/>
      <c r="N705" s="338"/>
      <c r="O705" s="611"/>
      <c r="R705" s="329"/>
      <c r="S705" s="329"/>
      <c r="T705" s="329"/>
      <c r="U705" s="329"/>
    </row>
    <row r="706" spans="2:21" ht="24" customHeight="1">
      <c r="B706" s="340" t="s">
        <v>143</v>
      </c>
      <c r="C706" s="341"/>
      <c r="D706" s="341"/>
      <c r="E706" s="341"/>
      <c r="F706" s="1117" t="s">
        <v>50</v>
      </c>
      <c r="G706" s="1118"/>
      <c r="H706" s="342"/>
      <c r="I706" s="1117" t="s">
        <v>51</v>
      </c>
      <c r="J706" s="1119"/>
      <c r="K706" s="1118"/>
      <c r="L706" s="343" t="str">
        <f>IF(OR($H708=0,$K708=0),"",$H706/($H708*$K708))</f>
        <v/>
      </c>
      <c r="M706" s="1117" t="s">
        <v>52</v>
      </c>
      <c r="N706" s="1118"/>
      <c r="O706" s="565" t="str">
        <f>IF($O804+$O807=0,"",($G798-$G797)/($O804+$O807))</f>
        <v/>
      </c>
      <c r="Q706" s="336" t="str">
        <f>IF(OR(F700="人材養成事業",F700= "普及啓発事業"), "←斜線部は記入する必要はありません。", "")</f>
        <v/>
      </c>
      <c r="R706" s="329"/>
      <c r="S706" s="329"/>
      <c r="T706" s="329"/>
      <c r="U706" s="329"/>
    </row>
    <row r="707" spans="2:21" s="131" customFormat="1" ht="21.75" customHeight="1">
      <c r="B707" s="1020" t="s">
        <v>53</v>
      </c>
      <c r="C707" s="1093"/>
      <c r="D707" s="1096" t="s">
        <v>54</v>
      </c>
      <c r="E707" s="1097"/>
      <c r="F707" s="1098" t="s">
        <v>55</v>
      </c>
      <c r="G707" s="1098"/>
      <c r="H707" s="1099" t="s">
        <v>56</v>
      </c>
      <c r="I707" s="1099"/>
      <c r="J707" s="1099"/>
      <c r="K707" s="344" t="s">
        <v>57</v>
      </c>
      <c r="L707" s="1100" t="s">
        <v>58</v>
      </c>
      <c r="M707" s="1100"/>
      <c r="N707" s="1100"/>
      <c r="O707" s="1101"/>
    </row>
    <row r="708" spans="2:21" s="131" customFormat="1" ht="21.75" customHeight="1">
      <c r="B708" s="1094"/>
      <c r="C708" s="1095"/>
      <c r="D708" s="1102"/>
      <c r="E708" s="1103"/>
      <c r="F708" s="1104"/>
      <c r="G708" s="1105"/>
      <c r="H708" s="1106"/>
      <c r="I708" s="1106"/>
      <c r="J708" s="1106"/>
      <c r="K708" s="78"/>
      <c r="L708" s="1107"/>
      <c r="M708" s="1107"/>
      <c r="N708" s="1107"/>
      <c r="O708" s="1108"/>
      <c r="Q708" s="345"/>
    </row>
    <row r="709" spans="2:21" ht="9.75" customHeight="1">
      <c r="B709" s="131"/>
      <c r="C709" s="131"/>
      <c r="D709" s="338"/>
      <c r="E709" s="338"/>
      <c r="F709" s="338"/>
      <c r="G709" s="338"/>
      <c r="H709" s="338"/>
      <c r="I709" s="338"/>
      <c r="J709" s="338"/>
      <c r="K709" s="338"/>
      <c r="L709" s="338"/>
      <c r="M709" s="338"/>
      <c r="N709" s="338"/>
      <c r="O709" s="338"/>
      <c r="Q709" s="336"/>
      <c r="R709" s="329"/>
      <c r="S709" s="329"/>
      <c r="T709" s="329"/>
      <c r="U709" s="329"/>
    </row>
    <row r="710" spans="2:21" s="102" customFormat="1" ht="18" customHeight="1">
      <c r="B710" s="1020" t="s">
        <v>344</v>
      </c>
      <c r="C710" s="1066"/>
      <c r="D710" s="925" t="s">
        <v>413</v>
      </c>
      <c r="E710" s="926"/>
      <c r="F710" s="926"/>
      <c r="G710" s="926"/>
      <c r="H710" s="926"/>
      <c r="I710" s="926"/>
      <c r="J710" s="926"/>
      <c r="K710" s="926"/>
      <c r="L710" s="926"/>
      <c r="M710" s="926"/>
      <c r="N710" s="926"/>
      <c r="O710" s="927"/>
      <c r="Q710" s="568" t="s">
        <v>139</v>
      </c>
    </row>
    <row r="711" spans="2:21" s="102" customFormat="1" ht="19.350000000000001" customHeight="1">
      <c r="B711" s="1067"/>
      <c r="C711" s="1068"/>
      <c r="D711" s="1071"/>
      <c r="E711" s="1072"/>
      <c r="F711" s="1072"/>
      <c r="G711" s="1072"/>
      <c r="H711" s="1072"/>
      <c r="I711" s="1072"/>
      <c r="J711" s="1072"/>
      <c r="K711" s="1072"/>
      <c r="L711" s="1072"/>
      <c r="M711" s="1072"/>
      <c r="N711" s="1072"/>
      <c r="O711" s="1073"/>
    </row>
    <row r="712" spans="2:21" s="102" customFormat="1" ht="19.350000000000001" customHeight="1">
      <c r="B712" s="1067"/>
      <c r="C712" s="1068"/>
      <c r="D712" s="1071"/>
      <c r="E712" s="1072"/>
      <c r="F712" s="1072"/>
      <c r="G712" s="1072"/>
      <c r="H712" s="1072"/>
      <c r="I712" s="1072"/>
      <c r="J712" s="1072"/>
      <c r="K712" s="1072"/>
      <c r="L712" s="1072"/>
      <c r="M712" s="1072"/>
      <c r="N712" s="1072"/>
      <c r="O712" s="1073"/>
    </row>
    <row r="713" spans="2:21" s="102" customFormat="1" ht="19.350000000000001" customHeight="1">
      <c r="B713" s="1067"/>
      <c r="C713" s="1068"/>
      <c r="D713" s="1071"/>
      <c r="E713" s="1072"/>
      <c r="F713" s="1072"/>
      <c r="G713" s="1072"/>
      <c r="H713" s="1072"/>
      <c r="I713" s="1072"/>
      <c r="J713" s="1072"/>
      <c r="K713" s="1072"/>
      <c r="L713" s="1072"/>
      <c r="M713" s="1072"/>
      <c r="N713" s="1072"/>
      <c r="O713" s="1073"/>
    </row>
    <row r="714" spans="2:21" s="102" customFormat="1" ht="19.350000000000001" customHeight="1">
      <c r="B714" s="1067"/>
      <c r="C714" s="1068"/>
      <c r="D714" s="1071"/>
      <c r="E714" s="1072"/>
      <c r="F714" s="1072"/>
      <c r="G714" s="1072"/>
      <c r="H714" s="1072"/>
      <c r="I714" s="1072"/>
      <c r="J714" s="1072"/>
      <c r="K714" s="1072"/>
      <c r="L714" s="1072"/>
      <c r="M714" s="1072"/>
      <c r="N714" s="1072"/>
      <c r="O714" s="1073"/>
    </row>
    <row r="715" spans="2:21" s="102" customFormat="1" ht="19.350000000000001" customHeight="1">
      <c r="B715" s="1067"/>
      <c r="C715" s="1068"/>
      <c r="D715" s="1071"/>
      <c r="E715" s="1072"/>
      <c r="F715" s="1072"/>
      <c r="G715" s="1072"/>
      <c r="H715" s="1072"/>
      <c r="I715" s="1072"/>
      <c r="J715" s="1072"/>
      <c r="K715" s="1072"/>
      <c r="L715" s="1072"/>
      <c r="M715" s="1072"/>
      <c r="N715" s="1072"/>
      <c r="O715" s="1073"/>
    </row>
    <row r="716" spans="2:21" s="102" customFormat="1" ht="19.350000000000001" customHeight="1">
      <c r="B716" s="1067"/>
      <c r="C716" s="1068"/>
      <c r="D716" s="1071"/>
      <c r="E716" s="1072"/>
      <c r="F716" s="1072"/>
      <c r="G716" s="1072"/>
      <c r="H716" s="1072"/>
      <c r="I716" s="1072"/>
      <c r="J716" s="1072"/>
      <c r="K716" s="1072"/>
      <c r="L716" s="1072"/>
      <c r="M716" s="1072"/>
      <c r="N716" s="1072"/>
      <c r="O716" s="1073"/>
    </row>
    <row r="717" spans="2:21" s="102" customFormat="1" ht="19.350000000000001" customHeight="1">
      <c r="B717" s="1067"/>
      <c r="C717" s="1068"/>
      <c r="D717" s="1071"/>
      <c r="E717" s="1072"/>
      <c r="F717" s="1072"/>
      <c r="G717" s="1072"/>
      <c r="H717" s="1072"/>
      <c r="I717" s="1072"/>
      <c r="J717" s="1072"/>
      <c r="K717" s="1072"/>
      <c r="L717" s="1072"/>
      <c r="M717" s="1072"/>
      <c r="N717" s="1072"/>
      <c r="O717" s="1073"/>
    </row>
    <row r="718" spans="2:21" s="102" customFormat="1" ht="19.350000000000001" customHeight="1">
      <c r="B718" s="1067"/>
      <c r="C718" s="1068"/>
      <c r="D718" s="1071"/>
      <c r="E718" s="1072"/>
      <c r="F718" s="1072"/>
      <c r="G718" s="1072"/>
      <c r="H718" s="1072"/>
      <c r="I718" s="1072"/>
      <c r="J718" s="1072"/>
      <c r="K718" s="1072"/>
      <c r="L718" s="1072"/>
      <c r="M718" s="1072"/>
      <c r="N718" s="1072"/>
      <c r="O718" s="1073"/>
    </row>
    <row r="719" spans="2:21" s="102" customFormat="1" ht="19.350000000000001" customHeight="1">
      <c r="B719" s="1067"/>
      <c r="C719" s="1068"/>
      <c r="D719" s="1071"/>
      <c r="E719" s="1072"/>
      <c r="F719" s="1072"/>
      <c r="G719" s="1072"/>
      <c r="H719" s="1072"/>
      <c r="I719" s="1072"/>
      <c r="J719" s="1072"/>
      <c r="K719" s="1072"/>
      <c r="L719" s="1072"/>
      <c r="M719" s="1072"/>
      <c r="N719" s="1072"/>
      <c r="O719" s="1073"/>
    </row>
    <row r="720" spans="2:21" s="102" customFormat="1" ht="19.350000000000001" customHeight="1">
      <c r="B720" s="1069"/>
      <c r="C720" s="1070"/>
      <c r="D720" s="1074"/>
      <c r="E720" s="1075"/>
      <c r="F720" s="1075"/>
      <c r="G720" s="1075"/>
      <c r="H720" s="1075"/>
      <c r="I720" s="1075"/>
      <c r="J720" s="1075"/>
      <c r="K720" s="1075"/>
      <c r="L720" s="1075"/>
      <c r="M720" s="1075"/>
      <c r="N720" s="1075"/>
      <c r="O720" s="1076"/>
    </row>
    <row r="721" spans="2:15" s="102" customFormat="1" ht="18" customHeight="1">
      <c r="B721" s="1020" t="s">
        <v>148</v>
      </c>
      <c r="C721" s="1021"/>
      <c r="D721" s="1059" t="s">
        <v>427</v>
      </c>
      <c r="E721" s="1026"/>
      <c r="F721" s="1026"/>
      <c r="G721" s="1026"/>
      <c r="H721" s="1026"/>
      <c r="I721" s="1026"/>
      <c r="J721" s="1026"/>
      <c r="K721" s="1026"/>
      <c r="L721" s="1026"/>
      <c r="M721" s="1026"/>
      <c r="N721" s="1026"/>
      <c r="O721" s="1027"/>
    </row>
    <row r="722" spans="2:15" s="102" customFormat="1" ht="18" customHeight="1">
      <c r="B722" s="1022"/>
      <c r="C722" s="1023"/>
      <c r="D722" s="1028"/>
      <c r="E722" s="1077"/>
      <c r="F722" s="1077"/>
      <c r="G722" s="1077"/>
      <c r="H722" s="1077"/>
      <c r="I722" s="1077"/>
      <c r="J722" s="1077"/>
      <c r="K722" s="1077"/>
      <c r="L722" s="1077"/>
      <c r="M722" s="1077"/>
      <c r="N722" s="1077"/>
      <c r="O722" s="1078"/>
    </row>
    <row r="723" spans="2:15" s="102" customFormat="1" ht="18" customHeight="1">
      <c r="B723" s="1022"/>
      <c r="C723" s="1023"/>
      <c r="D723" s="1071"/>
      <c r="E723" s="1072"/>
      <c r="F723" s="1072"/>
      <c r="G723" s="1072"/>
      <c r="H723" s="1072"/>
      <c r="I723" s="1072"/>
      <c r="J723" s="1072"/>
      <c r="K723" s="1072"/>
      <c r="L723" s="1072"/>
      <c r="M723" s="1072"/>
      <c r="N723" s="1072"/>
      <c r="O723" s="1073"/>
    </row>
    <row r="724" spans="2:15" s="102" customFormat="1" ht="18" customHeight="1">
      <c r="B724" s="1022"/>
      <c r="C724" s="1023"/>
      <c r="D724" s="1071"/>
      <c r="E724" s="1072"/>
      <c r="F724" s="1072"/>
      <c r="G724" s="1072"/>
      <c r="H724" s="1072"/>
      <c r="I724" s="1072"/>
      <c r="J724" s="1072"/>
      <c r="K724" s="1072"/>
      <c r="L724" s="1072"/>
      <c r="M724" s="1072"/>
      <c r="N724" s="1072"/>
      <c r="O724" s="1073"/>
    </row>
    <row r="725" spans="2:15" s="102" customFormat="1" ht="18" customHeight="1">
      <c r="B725" s="1022"/>
      <c r="C725" s="1023"/>
      <c r="D725" s="1071"/>
      <c r="E725" s="1072"/>
      <c r="F725" s="1072"/>
      <c r="G725" s="1072"/>
      <c r="H725" s="1072"/>
      <c r="I725" s="1072"/>
      <c r="J725" s="1072"/>
      <c r="K725" s="1072"/>
      <c r="L725" s="1072"/>
      <c r="M725" s="1072"/>
      <c r="N725" s="1072"/>
      <c r="O725" s="1073"/>
    </row>
    <row r="726" spans="2:15" s="102" customFormat="1" ht="18" customHeight="1">
      <c r="B726" s="1022"/>
      <c r="C726" s="1023"/>
      <c r="D726" s="1071"/>
      <c r="E726" s="1072"/>
      <c r="F726" s="1072"/>
      <c r="G726" s="1072"/>
      <c r="H726" s="1072"/>
      <c r="I726" s="1072"/>
      <c r="J726" s="1072"/>
      <c r="K726" s="1072"/>
      <c r="L726" s="1072"/>
      <c r="M726" s="1072"/>
      <c r="N726" s="1072"/>
      <c r="O726" s="1073"/>
    </row>
    <row r="727" spans="2:15" s="102" customFormat="1" ht="18" customHeight="1">
      <c r="B727" s="1022"/>
      <c r="C727" s="1023"/>
      <c r="D727" s="1079"/>
      <c r="E727" s="1080"/>
      <c r="F727" s="1080"/>
      <c r="G727" s="1080"/>
      <c r="H727" s="1080"/>
      <c r="I727" s="1080"/>
      <c r="J727" s="1080"/>
      <c r="K727" s="1080"/>
      <c r="L727" s="1080"/>
      <c r="M727" s="1080"/>
      <c r="N727" s="1080"/>
      <c r="O727" s="1081"/>
    </row>
    <row r="728" spans="2:15" s="102" customFormat="1" ht="18" customHeight="1">
      <c r="B728" s="1022"/>
      <c r="C728" s="1023"/>
      <c r="D728" s="1082" t="s">
        <v>428</v>
      </c>
      <c r="E728" s="1083"/>
      <c r="F728" s="1083"/>
      <c r="G728" s="1083"/>
      <c r="H728" s="1083"/>
      <c r="I728" s="1083"/>
      <c r="J728" s="1083"/>
      <c r="K728" s="1083"/>
      <c r="L728" s="1083"/>
      <c r="M728" s="1083"/>
      <c r="N728" s="1083"/>
      <c r="O728" s="1084"/>
    </row>
    <row r="729" spans="2:15" s="102" customFormat="1" ht="18" customHeight="1">
      <c r="B729" s="1022"/>
      <c r="C729" s="1023"/>
      <c r="D729" s="1028"/>
      <c r="E729" s="1085"/>
      <c r="F729" s="1085"/>
      <c r="G729" s="1085"/>
      <c r="H729" s="1085"/>
      <c r="I729" s="1085"/>
      <c r="J729" s="1085"/>
      <c r="K729" s="1085"/>
      <c r="L729" s="1085"/>
      <c r="M729" s="1085"/>
      <c r="N729" s="1085"/>
      <c r="O729" s="1086"/>
    </row>
    <row r="730" spans="2:15" s="102" customFormat="1" ht="18" customHeight="1">
      <c r="B730" s="1022"/>
      <c r="C730" s="1023"/>
      <c r="D730" s="1087"/>
      <c r="E730" s="1088"/>
      <c r="F730" s="1088"/>
      <c r="G730" s="1088"/>
      <c r="H730" s="1088"/>
      <c r="I730" s="1088"/>
      <c r="J730" s="1088"/>
      <c r="K730" s="1088"/>
      <c r="L730" s="1088"/>
      <c r="M730" s="1088"/>
      <c r="N730" s="1088"/>
      <c r="O730" s="1089"/>
    </row>
    <row r="731" spans="2:15" s="102" customFormat="1" ht="18" customHeight="1">
      <c r="B731" s="1022"/>
      <c r="C731" s="1023"/>
      <c r="D731" s="1087"/>
      <c r="E731" s="1088"/>
      <c r="F731" s="1088"/>
      <c r="G731" s="1088"/>
      <c r="H731" s="1088"/>
      <c r="I731" s="1088"/>
      <c r="J731" s="1088"/>
      <c r="K731" s="1088"/>
      <c r="L731" s="1088"/>
      <c r="M731" s="1088"/>
      <c r="N731" s="1088"/>
      <c r="O731" s="1089"/>
    </row>
    <row r="732" spans="2:15" s="102" customFormat="1" ht="18" customHeight="1">
      <c r="B732" s="1022"/>
      <c r="C732" s="1023"/>
      <c r="D732" s="1087"/>
      <c r="E732" s="1088"/>
      <c r="F732" s="1088"/>
      <c r="G732" s="1088"/>
      <c r="H732" s="1088"/>
      <c r="I732" s="1088"/>
      <c r="J732" s="1088"/>
      <c r="K732" s="1088"/>
      <c r="L732" s="1088"/>
      <c r="M732" s="1088"/>
      <c r="N732" s="1088"/>
      <c r="O732" s="1089"/>
    </row>
    <row r="733" spans="2:15" s="102" customFormat="1" ht="18" customHeight="1">
      <c r="B733" s="1022"/>
      <c r="C733" s="1023"/>
      <c r="D733" s="1087"/>
      <c r="E733" s="1088"/>
      <c r="F733" s="1088"/>
      <c r="G733" s="1088"/>
      <c r="H733" s="1088"/>
      <c r="I733" s="1088"/>
      <c r="J733" s="1088"/>
      <c r="K733" s="1088"/>
      <c r="L733" s="1088"/>
      <c r="M733" s="1088"/>
      <c r="N733" s="1088"/>
      <c r="O733" s="1089"/>
    </row>
    <row r="734" spans="2:15" s="102" customFormat="1" ht="18" customHeight="1">
      <c r="B734" s="1022"/>
      <c r="C734" s="1023"/>
      <c r="D734" s="1087"/>
      <c r="E734" s="1088"/>
      <c r="F734" s="1088"/>
      <c r="G734" s="1088"/>
      <c r="H734" s="1088"/>
      <c r="I734" s="1088"/>
      <c r="J734" s="1088"/>
      <c r="K734" s="1088"/>
      <c r="L734" s="1088"/>
      <c r="M734" s="1088"/>
      <c r="N734" s="1088"/>
      <c r="O734" s="1089"/>
    </row>
    <row r="735" spans="2:15" s="102" customFormat="1" ht="18" customHeight="1">
      <c r="B735" s="1024"/>
      <c r="C735" s="1025"/>
      <c r="D735" s="1090"/>
      <c r="E735" s="1091"/>
      <c r="F735" s="1091"/>
      <c r="G735" s="1091"/>
      <c r="H735" s="1091"/>
      <c r="I735" s="1091"/>
      <c r="J735" s="1091"/>
      <c r="K735" s="1091"/>
      <c r="L735" s="1091"/>
      <c r="M735" s="1091"/>
      <c r="N735" s="1091"/>
      <c r="O735" s="1092"/>
    </row>
    <row r="736" spans="2:15" s="102" customFormat="1" ht="18" customHeight="1">
      <c r="B736" s="1020" t="s">
        <v>140</v>
      </c>
      <c r="C736" s="1021"/>
      <c r="D736" s="1026" t="s">
        <v>347</v>
      </c>
      <c r="E736" s="1026"/>
      <c r="F736" s="1026"/>
      <c r="G736" s="1026"/>
      <c r="H736" s="1026"/>
      <c r="I736" s="1026"/>
      <c r="J736" s="1026"/>
      <c r="K736" s="1026"/>
      <c r="L736" s="1026"/>
      <c r="M736" s="1026"/>
      <c r="N736" s="1026"/>
      <c r="O736" s="1027"/>
    </row>
    <row r="737" spans="2:21" s="102" customFormat="1" ht="18" customHeight="1">
      <c r="B737" s="1022"/>
      <c r="C737" s="1023"/>
      <c r="D737" s="1028"/>
      <c r="E737" s="1029"/>
      <c r="F737" s="1029"/>
      <c r="G737" s="1029"/>
      <c r="H737" s="1029"/>
      <c r="I737" s="1029"/>
      <c r="J737" s="1029"/>
      <c r="K737" s="1029"/>
      <c r="L737" s="1029"/>
      <c r="M737" s="1029"/>
      <c r="N737" s="1029"/>
      <c r="O737" s="1030"/>
    </row>
    <row r="738" spans="2:21" s="102" customFormat="1" ht="18" customHeight="1">
      <c r="B738" s="1022"/>
      <c r="C738" s="1023"/>
      <c r="D738" s="1031"/>
      <c r="E738" s="1032"/>
      <c r="F738" s="1032"/>
      <c r="G738" s="1032"/>
      <c r="H738" s="1032"/>
      <c r="I738" s="1032"/>
      <c r="J738" s="1032"/>
      <c r="K738" s="1032"/>
      <c r="L738" s="1032"/>
      <c r="M738" s="1032"/>
      <c r="N738" s="1032"/>
      <c r="O738" s="1033"/>
    </row>
    <row r="739" spans="2:21" s="102" customFormat="1" ht="18" customHeight="1">
      <c r="B739" s="1022"/>
      <c r="C739" s="1023"/>
      <c r="D739" s="1034"/>
      <c r="E739" s="1035"/>
      <c r="F739" s="1035"/>
      <c r="G739" s="1035"/>
      <c r="H739" s="1035"/>
      <c r="I739" s="1035"/>
      <c r="J739" s="1035"/>
      <c r="K739" s="1035"/>
      <c r="L739" s="1035"/>
      <c r="M739" s="1035"/>
      <c r="N739" s="1035"/>
      <c r="O739" s="1036"/>
    </row>
    <row r="740" spans="2:21" s="102" customFormat="1" ht="17.100000000000001" customHeight="1">
      <c r="B740" s="1022"/>
      <c r="C740" s="1023"/>
      <c r="D740" s="1026" t="s">
        <v>345</v>
      </c>
      <c r="E740" s="1026"/>
      <c r="F740" s="1026"/>
      <c r="G740" s="1026"/>
      <c r="H740" s="1026"/>
      <c r="I740" s="1026"/>
      <c r="J740" s="1026"/>
      <c r="K740" s="1026"/>
      <c r="L740" s="1026"/>
      <c r="M740" s="1026"/>
      <c r="N740" s="1026"/>
      <c r="O740" s="1027"/>
    </row>
    <row r="741" spans="2:21" s="102" customFormat="1" ht="17.100000000000001" customHeight="1">
      <c r="B741" s="1022"/>
      <c r="C741" s="1023"/>
      <c r="D741" s="1037"/>
      <c r="E741" s="1038"/>
      <c r="F741" s="1038"/>
      <c r="G741" s="1038"/>
      <c r="H741" s="1038"/>
      <c r="I741" s="1038"/>
      <c r="J741" s="1038"/>
      <c r="K741" s="1038"/>
      <c r="L741" s="1038"/>
      <c r="M741" s="1038"/>
      <c r="N741" s="1038"/>
      <c r="O741" s="1039"/>
    </row>
    <row r="742" spans="2:21" s="102" customFormat="1" ht="17.100000000000001" customHeight="1">
      <c r="B742" s="1022"/>
      <c r="C742" s="1023"/>
      <c r="D742" s="1040"/>
      <c r="E742" s="1041"/>
      <c r="F742" s="1041"/>
      <c r="G742" s="1041"/>
      <c r="H742" s="1041"/>
      <c r="I742" s="1041"/>
      <c r="J742" s="1041"/>
      <c r="K742" s="1041"/>
      <c r="L742" s="1041"/>
      <c r="M742" s="1041"/>
      <c r="N742" s="1041"/>
      <c r="O742" s="1042"/>
    </row>
    <row r="743" spans="2:21" s="102" customFormat="1" ht="17.100000000000001" customHeight="1">
      <c r="B743" s="1022"/>
      <c r="C743" s="1023"/>
      <c r="D743" s="1043"/>
      <c r="E743" s="1044"/>
      <c r="F743" s="1044"/>
      <c r="G743" s="1044"/>
      <c r="H743" s="1044"/>
      <c r="I743" s="1044"/>
      <c r="J743" s="1044"/>
      <c r="K743" s="1044"/>
      <c r="L743" s="1044"/>
      <c r="M743" s="1044"/>
      <c r="N743" s="1044"/>
      <c r="O743" s="1045"/>
    </row>
    <row r="744" spans="2:21" s="102" customFormat="1" ht="17.100000000000001" customHeight="1">
      <c r="B744" s="1022"/>
      <c r="C744" s="1023"/>
      <c r="D744" s="1026" t="s">
        <v>492</v>
      </c>
      <c r="E744" s="1026"/>
      <c r="F744" s="1026"/>
      <c r="G744" s="1026"/>
      <c r="H744" s="1026"/>
      <c r="I744" s="1026"/>
      <c r="J744" s="1026"/>
      <c r="K744" s="1026"/>
      <c r="L744" s="1026"/>
      <c r="M744" s="1026"/>
      <c r="N744" s="1026"/>
      <c r="O744" s="1027"/>
    </row>
    <row r="745" spans="2:21" s="102" customFormat="1" ht="17.100000000000001" customHeight="1">
      <c r="B745" s="1022"/>
      <c r="C745" s="1023"/>
      <c r="D745" s="1046"/>
      <c r="E745" s="1047"/>
      <c r="F745" s="1047"/>
      <c r="G745" s="1047"/>
      <c r="H745" s="1047"/>
      <c r="I745" s="1047"/>
      <c r="J745" s="1047"/>
      <c r="K745" s="1047"/>
      <c r="L745" s="1047"/>
      <c r="M745" s="1047"/>
      <c r="N745" s="1047"/>
      <c r="O745" s="1048"/>
    </row>
    <row r="746" spans="2:21" s="102" customFormat="1" ht="17.100000000000001" customHeight="1">
      <c r="B746" s="1022"/>
      <c r="C746" s="1023"/>
      <c r="D746" s="1049"/>
      <c r="E746" s="797"/>
      <c r="F746" s="797"/>
      <c r="G746" s="797"/>
      <c r="H746" s="797"/>
      <c r="I746" s="797"/>
      <c r="J746" s="797"/>
      <c r="K746" s="797"/>
      <c r="L746" s="797"/>
      <c r="M746" s="797"/>
      <c r="N746" s="797"/>
      <c r="O746" s="1050"/>
    </row>
    <row r="747" spans="2:21" s="102" customFormat="1" ht="17.100000000000001" customHeight="1">
      <c r="B747" s="1022"/>
      <c r="C747" s="1023"/>
      <c r="D747" s="1051"/>
      <c r="E747" s="1052"/>
      <c r="F747" s="1052"/>
      <c r="G747" s="1052"/>
      <c r="H747" s="1052"/>
      <c r="I747" s="1052"/>
      <c r="J747" s="1052"/>
      <c r="K747" s="1052"/>
      <c r="L747" s="1052"/>
      <c r="M747" s="1052"/>
      <c r="N747" s="1052"/>
      <c r="O747" s="1053"/>
    </row>
    <row r="748" spans="2:21" s="102" customFormat="1" ht="17.100000000000001" customHeight="1">
      <c r="B748" s="1022"/>
      <c r="C748" s="1023"/>
      <c r="D748" s="1026" t="s">
        <v>141</v>
      </c>
      <c r="E748" s="1026"/>
      <c r="F748" s="1026"/>
      <c r="G748" s="1026"/>
      <c r="H748" s="1026"/>
      <c r="I748" s="1026"/>
      <c r="J748" s="1026"/>
      <c r="K748" s="1026"/>
      <c r="L748" s="1026"/>
      <c r="M748" s="1026"/>
      <c r="N748" s="1026"/>
      <c r="O748" s="1027"/>
    </row>
    <row r="749" spans="2:21" s="102" customFormat="1" ht="17.100000000000001" customHeight="1">
      <c r="B749" s="1022"/>
      <c r="C749" s="1023"/>
      <c r="D749" s="1028"/>
      <c r="E749" s="1054"/>
      <c r="F749" s="1054"/>
      <c r="G749" s="1054"/>
      <c r="H749" s="1054"/>
      <c r="I749" s="1054"/>
      <c r="J749" s="1054"/>
      <c r="K749" s="1054"/>
      <c r="L749" s="1054"/>
      <c r="M749" s="1054"/>
      <c r="N749" s="1054"/>
      <c r="O749" s="1055"/>
    </row>
    <row r="750" spans="2:21" ht="18" customHeight="1">
      <c r="B750" s="1022"/>
      <c r="C750" s="1023"/>
      <c r="D750" s="1056"/>
      <c r="E750" s="1057"/>
      <c r="F750" s="1057"/>
      <c r="G750" s="1057"/>
      <c r="H750" s="1057"/>
      <c r="I750" s="1057"/>
      <c r="J750" s="1057"/>
      <c r="K750" s="1057"/>
      <c r="L750" s="1057"/>
      <c r="M750" s="1057"/>
      <c r="N750" s="1057"/>
      <c r="O750" s="1058"/>
      <c r="R750" s="329"/>
      <c r="S750" s="329"/>
      <c r="T750" s="329"/>
      <c r="U750" s="329"/>
    </row>
    <row r="751" spans="2:21" ht="18" customHeight="1">
      <c r="B751" s="1022"/>
      <c r="C751" s="1023"/>
      <c r="D751" s="1059" t="s">
        <v>346</v>
      </c>
      <c r="E751" s="1026"/>
      <c r="F751" s="1026"/>
      <c r="G751" s="1026"/>
      <c r="H751" s="1026"/>
      <c r="I751" s="1026"/>
      <c r="J751" s="1026"/>
      <c r="K751" s="1026"/>
      <c r="L751" s="1026"/>
      <c r="M751" s="1026"/>
      <c r="N751" s="1026"/>
      <c r="O751" s="1027"/>
      <c r="R751" s="329"/>
      <c r="S751" s="329"/>
      <c r="T751" s="329"/>
      <c r="U751" s="329"/>
    </row>
    <row r="752" spans="2:21" ht="18" customHeight="1">
      <c r="B752" s="1022"/>
      <c r="C752" s="1023"/>
      <c r="D752" s="1060"/>
      <c r="E752" s="1061"/>
      <c r="F752" s="1061"/>
      <c r="G752" s="1061"/>
      <c r="H752" s="1061"/>
      <c r="I752" s="1061"/>
      <c r="J752" s="1061"/>
      <c r="K752" s="1061"/>
      <c r="L752" s="1061"/>
      <c r="M752" s="1061"/>
      <c r="N752" s="1061"/>
      <c r="O752" s="1062"/>
      <c r="R752" s="329"/>
      <c r="S752" s="329"/>
      <c r="T752" s="329"/>
      <c r="U752" s="329"/>
    </row>
    <row r="753" spans="1:15" s="346" customFormat="1" ht="18" customHeight="1">
      <c r="B753" s="1024"/>
      <c r="C753" s="1025"/>
      <c r="D753" s="1063"/>
      <c r="E753" s="1064"/>
      <c r="F753" s="1064"/>
      <c r="G753" s="1064"/>
      <c r="H753" s="1064"/>
      <c r="I753" s="1064"/>
      <c r="J753" s="1064"/>
      <c r="K753" s="1064"/>
      <c r="L753" s="1064"/>
      <c r="M753" s="1064"/>
      <c r="N753" s="1064"/>
      <c r="O753" s="1065"/>
    </row>
    <row r="754" spans="1:15" s="131" customFormat="1" ht="4.5" customHeight="1">
      <c r="B754" s="347"/>
      <c r="C754" s="347"/>
      <c r="D754" s="348"/>
      <c r="E754" s="348"/>
      <c r="F754" s="348"/>
      <c r="G754" s="348"/>
      <c r="H754" s="348"/>
      <c r="I754" s="348"/>
      <c r="J754" s="348"/>
      <c r="K754" s="348"/>
      <c r="L754" s="348"/>
      <c r="M754" s="348"/>
      <c r="N754" s="348"/>
      <c r="O754" s="348"/>
    </row>
    <row r="755" spans="1:15" s="131" customFormat="1" ht="18.75" customHeight="1">
      <c r="B755" s="527" t="s">
        <v>426</v>
      </c>
      <c r="C755" s="347"/>
      <c r="D755" s="348"/>
      <c r="E755" s="348"/>
      <c r="F755" s="348"/>
      <c r="G755" s="348"/>
      <c r="H755" s="348"/>
      <c r="I755" s="348"/>
      <c r="J755" s="348"/>
      <c r="K755" s="348"/>
      <c r="L755" s="348"/>
      <c r="M755" s="348"/>
      <c r="N755" s="348"/>
      <c r="O755" s="348"/>
    </row>
    <row r="756" spans="1:15" s="131" customFormat="1" ht="14.25" customHeight="1" thickBot="1">
      <c r="B756" s="527" t="s">
        <v>424</v>
      </c>
      <c r="C756" s="347"/>
      <c r="D756" s="348"/>
      <c r="E756" s="348"/>
      <c r="F756" s="348"/>
      <c r="G756" s="348"/>
      <c r="H756" s="348"/>
      <c r="I756" s="348"/>
      <c r="J756" s="348"/>
      <c r="K756" s="348"/>
      <c r="L756" s="348"/>
      <c r="M756" s="348"/>
      <c r="N756" s="348"/>
      <c r="O756" s="348"/>
    </row>
    <row r="757" spans="1:15" s="131" customFormat="1" ht="18" customHeight="1" thickBot="1">
      <c r="B757" s="998" t="s">
        <v>43</v>
      </c>
      <c r="C757" s="979"/>
      <c r="D757" s="980"/>
      <c r="E757" s="349" t="s">
        <v>605</v>
      </c>
      <c r="F757" s="350"/>
      <c r="G757" s="350"/>
      <c r="H757" s="350"/>
      <c r="I757" s="350"/>
      <c r="J757" s="350"/>
      <c r="K757" s="350"/>
      <c r="L757" s="232"/>
      <c r="M757" s="232"/>
      <c r="N757" s="232"/>
      <c r="O757" s="232"/>
    </row>
    <row r="758" spans="1:15" s="131" customFormat="1" ht="12">
      <c r="A758" s="351"/>
      <c r="B758" s="352" t="s">
        <v>59</v>
      </c>
      <c r="C758" s="352"/>
      <c r="D758" s="353"/>
      <c r="E758" s="354"/>
      <c r="F758" s="354"/>
      <c r="G758" s="355" t="s">
        <v>60</v>
      </c>
      <c r="H758" s="353"/>
      <c r="I758" s="352" t="s">
        <v>61</v>
      </c>
      <c r="J758" s="352"/>
      <c r="K758" s="351"/>
      <c r="L758" s="356"/>
      <c r="M758" s="357"/>
      <c r="N758" s="351"/>
      <c r="O758" s="355" t="s">
        <v>60</v>
      </c>
    </row>
    <row r="759" spans="1:15" s="131" customFormat="1" ht="12">
      <c r="A759" s="358"/>
      <c r="B759" s="359" t="s">
        <v>62</v>
      </c>
      <c r="C759" s="360"/>
      <c r="D759" s="360"/>
      <c r="E759" s="361"/>
      <c r="F759" s="361" t="s">
        <v>63</v>
      </c>
      <c r="G759" s="362" t="s">
        <v>64</v>
      </c>
      <c r="H759" s="363"/>
      <c r="I759" s="359" t="s">
        <v>62</v>
      </c>
      <c r="J759" s="360"/>
      <c r="K759" s="360"/>
      <c r="L759" s="360"/>
      <c r="M759" s="361"/>
      <c r="N759" s="361" t="s">
        <v>63</v>
      </c>
      <c r="O759" s="362" t="s">
        <v>64</v>
      </c>
    </row>
    <row r="760" spans="1:15" s="131" customFormat="1" ht="18" customHeight="1">
      <c r="A760" s="351"/>
      <c r="B760" s="83" t="s">
        <v>556</v>
      </c>
      <c r="C760" s="84"/>
      <c r="D760" s="84"/>
      <c r="E760" s="85"/>
      <c r="F760" s="86"/>
      <c r="G760" s="87"/>
      <c r="H760" s="88"/>
      <c r="I760" s="83" t="s">
        <v>560</v>
      </c>
      <c r="J760" s="84"/>
      <c r="K760" s="84"/>
      <c r="L760" s="84"/>
      <c r="M760" s="85"/>
      <c r="N760" s="89"/>
      <c r="O760" s="90"/>
    </row>
    <row r="761" spans="1:15" s="131" customFormat="1" ht="14.25" customHeight="1">
      <c r="A761" s="351"/>
      <c r="B761" s="91"/>
      <c r="C761" s="92"/>
      <c r="D761" s="93"/>
      <c r="E761" s="94"/>
      <c r="F761" s="95"/>
      <c r="G761" s="96"/>
      <c r="H761" s="88"/>
      <c r="I761" s="97"/>
      <c r="J761" s="98"/>
      <c r="K761" s="93"/>
      <c r="L761" s="93"/>
      <c r="M761" s="94"/>
      <c r="N761" s="95"/>
      <c r="O761" s="99"/>
    </row>
    <row r="762" spans="1:15" s="131" customFormat="1" ht="14.25" customHeight="1">
      <c r="A762" s="351"/>
      <c r="B762" s="100"/>
      <c r="C762" s="101"/>
      <c r="D762" s="102"/>
      <c r="E762" s="103"/>
      <c r="F762" s="95"/>
      <c r="G762" s="104">
        <f>ROUNDDOWN(SUM(F761:F766)/1000,0)</f>
        <v>0</v>
      </c>
      <c r="H762" s="105"/>
      <c r="I762" s="97"/>
      <c r="J762" s="598"/>
      <c r="K762" s="598"/>
      <c r="L762" s="598"/>
      <c r="M762" s="103"/>
      <c r="N762" s="95"/>
      <c r="O762" s="106">
        <f>ROUNDDOWN(SUM(N761:N769)/1000,0)</f>
        <v>0</v>
      </c>
    </row>
    <row r="763" spans="1:15" s="131" customFormat="1" ht="14.1" customHeight="1">
      <c r="A763" s="351"/>
      <c r="B763" s="100"/>
      <c r="C763" s="101"/>
      <c r="D763" s="102"/>
      <c r="E763" s="103"/>
      <c r="F763" s="95"/>
      <c r="G763" s="104"/>
      <c r="H763" s="105"/>
      <c r="I763" s="97"/>
      <c r="J763" s="598"/>
      <c r="K763" s="598"/>
      <c r="L763" s="598"/>
      <c r="M763" s="103"/>
      <c r="N763" s="95"/>
      <c r="O763" s="99"/>
    </row>
    <row r="764" spans="1:15" s="131" customFormat="1" ht="14.25" customHeight="1">
      <c r="A764" s="351"/>
      <c r="B764" s="100"/>
      <c r="C764" s="101"/>
      <c r="D764" s="102"/>
      <c r="E764" s="103"/>
      <c r="F764" s="95"/>
      <c r="G764" s="104"/>
      <c r="H764" s="105"/>
      <c r="I764" s="97"/>
      <c r="J764" s="598"/>
      <c r="K764" s="598"/>
      <c r="L764" s="598"/>
      <c r="M764" s="103"/>
      <c r="N764" s="95"/>
      <c r="O764" s="99"/>
    </row>
    <row r="765" spans="1:15" s="131" customFormat="1" ht="14.25" customHeight="1">
      <c r="A765" s="351"/>
      <c r="B765" s="100"/>
      <c r="C765" s="101"/>
      <c r="D765" s="102"/>
      <c r="E765" s="103"/>
      <c r="F765" s="95"/>
      <c r="G765" s="107"/>
      <c r="H765" s="108"/>
      <c r="I765" s="97"/>
      <c r="J765" s="598"/>
      <c r="K765" s="598"/>
      <c r="L765" s="598"/>
      <c r="M765" s="103"/>
      <c r="N765" s="95"/>
      <c r="O765" s="99"/>
    </row>
    <row r="766" spans="1:15" s="131" customFormat="1" ht="14.25" customHeight="1">
      <c r="A766" s="351"/>
      <c r="B766" s="100"/>
      <c r="C766" s="101"/>
      <c r="D766" s="102"/>
      <c r="E766" s="103"/>
      <c r="F766" s="95"/>
      <c r="G766" s="107"/>
      <c r="H766" s="108"/>
      <c r="I766" s="97"/>
      <c r="J766" s="598"/>
      <c r="K766" s="598"/>
      <c r="L766" s="598"/>
      <c r="M766" s="103"/>
      <c r="N766" s="95"/>
      <c r="O766" s="99"/>
    </row>
    <row r="767" spans="1:15" s="131" customFormat="1" ht="14.25" customHeight="1">
      <c r="A767" s="351"/>
      <c r="B767" s="83" t="s">
        <v>66</v>
      </c>
      <c r="C767" s="84"/>
      <c r="D767" s="84"/>
      <c r="E767" s="85"/>
      <c r="F767" s="86"/>
      <c r="G767" s="87"/>
      <c r="H767" s="111"/>
      <c r="I767" s="97"/>
      <c r="J767" s="598"/>
      <c r="K767" s="598"/>
      <c r="L767" s="598"/>
      <c r="M767" s="103"/>
      <c r="N767" s="95"/>
      <c r="O767" s="99"/>
    </row>
    <row r="768" spans="1:15" s="131" customFormat="1" ht="14.25" customHeight="1">
      <c r="A768" s="351"/>
      <c r="B768" s="100"/>
      <c r="C768" s="101"/>
      <c r="D768" s="102"/>
      <c r="E768" s="103"/>
      <c r="F768" s="95"/>
      <c r="G768" s="96"/>
      <c r="H768" s="111"/>
      <c r="I768" s="97"/>
      <c r="J768" s="598"/>
      <c r="K768" s="598"/>
      <c r="L768" s="598"/>
      <c r="M768" s="103"/>
      <c r="N768" s="95"/>
      <c r="O768" s="99"/>
    </row>
    <row r="769" spans="1:15" s="131" customFormat="1" ht="14.25" customHeight="1">
      <c r="A769" s="351"/>
      <c r="B769" s="100"/>
      <c r="C769" s="101"/>
      <c r="D769" s="102"/>
      <c r="E769" s="103"/>
      <c r="F769" s="95"/>
      <c r="G769" s="104">
        <f>ROUNDDOWN(SUM(F768:F772)/1000,0)</f>
        <v>0</v>
      </c>
      <c r="H769" s="105"/>
      <c r="I769" s="113"/>
      <c r="J769" s="599"/>
      <c r="K769" s="599"/>
      <c r="L769" s="599"/>
      <c r="M769" s="103"/>
      <c r="N769" s="95"/>
      <c r="O769" s="112"/>
    </row>
    <row r="770" spans="1:15" s="131" customFormat="1" ht="14.25" customHeight="1">
      <c r="A770" s="351"/>
      <c r="B770" s="100"/>
      <c r="C770" s="101"/>
      <c r="D770" s="102"/>
      <c r="E770" s="103"/>
      <c r="F770" s="95"/>
      <c r="G770" s="104"/>
      <c r="H770" s="105"/>
      <c r="I770" s="83" t="s">
        <v>561</v>
      </c>
      <c r="J770" s="84"/>
      <c r="K770" s="84"/>
      <c r="L770" s="84"/>
      <c r="M770" s="85"/>
      <c r="N770" s="86"/>
      <c r="O770" s="119"/>
    </row>
    <row r="771" spans="1:15" s="131" customFormat="1" ht="14.25" customHeight="1">
      <c r="A771" s="351"/>
      <c r="B771" s="100"/>
      <c r="C771" s="101"/>
      <c r="D771" s="102"/>
      <c r="E771" s="103"/>
      <c r="F771" s="95"/>
      <c r="G771" s="104"/>
      <c r="H771" s="111"/>
      <c r="I771" s="97"/>
      <c r="J771" s="598"/>
      <c r="K771" s="598"/>
      <c r="L771" s="598"/>
      <c r="M771" s="103"/>
      <c r="N771" s="95"/>
      <c r="O771" s="99"/>
    </row>
    <row r="772" spans="1:15" s="131" customFormat="1" ht="14.25" customHeight="1">
      <c r="A772" s="351"/>
      <c r="B772" s="100"/>
      <c r="C772" s="101"/>
      <c r="D772" s="102"/>
      <c r="E772" s="103"/>
      <c r="F772" s="95"/>
      <c r="G772" s="104"/>
      <c r="H772" s="105"/>
      <c r="I772" s="97"/>
      <c r="J772" s="598"/>
      <c r="K772" s="598"/>
      <c r="L772" s="598"/>
      <c r="M772" s="103"/>
      <c r="N772" s="95"/>
      <c r="O772" s="106">
        <f>ROUNDDOWN(SUM(N771:N778)/1000,0)</f>
        <v>0</v>
      </c>
    </row>
    <row r="773" spans="1:15" s="131" customFormat="1" ht="14.25" customHeight="1">
      <c r="A773" s="351"/>
      <c r="B773" s="83" t="s">
        <v>557</v>
      </c>
      <c r="C773" s="84"/>
      <c r="D773" s="84"/>
      <c r="E773" s="85"/>
      <c r="F773" s="86"/>
      <c r="G773" s="87"/>
      <c r="H773" s="105"/>
      <c r="I773" s="97"/>
      <c r="J773" s="598"/>
      <c r="K773" s="598"/>
      <c r="L773" s="598"/>
      <c r="M773" s="103"/>
      <c r="N773" s="95"/>
      <c r="O773" s="99"/>
    </row>
    <row r="774" spans="1:15" s="131" customFormat="1" ht="14.25" customHeight="1">
      <c r="A774" s="351"/>
      <c r="B774" s="100"/>
      <c r="C774" s="101"/>
      <c r="D774" s="102"/>
      <c r="E774" s="103"/>
      <c r="F774" s="95"/>
      <c r="G774" s="96"/>
      <c r="H774" s="111"/>
      <c r="I774" s="97"/>
      <c r="J774" s="598"/>
      <c r="K774" s="598"/>
      <c r="L774" s="598"/>
      <c r="M774" s="103"/>
      <c r="N774" s="95"/>
      <c r="O774" s="99"/>
    </row>
    <row r="775" spans="1:15" s="131" customFormat="1" ht="14.25" customHeight="1">
      <c r="A775" s="351"/>
      <c r="B775" s="100"/>
      <c r="C775" s="101"/>
      <c r="D775" s="102"/>
      <c r="E775" s="103"/>
      <c r="F775" s="95"/>
      <c r="G775" s="104">
        <f>ROUNDDOWN(SUM(F774:F776)/1000,0)</f>
        <v>0</v>
      </c>
      <c r="H775" s="111"/>
      <c r="I775" s="97"/>
      <c r="J775" s="598"/>
      <c r="K775" s="598"/>
      <c r="L775" s="598"/>
      <c r="M775" s="103"/>
      <c r="N775" s="95"/>
      <c r="O775" s="99"/>
    </row>
    <row r="776" spans="1:15" s="131" customFormat="1" ht="14.25" customHeight="1">
      <c r="A776" s="351"/>
      <c r="B776" s="100"/>
      <c r="C776" s="101"/>
      <c r="D776" s="102"/>
      <c r="E776" s="103"/>
      <c r="F776" s="95"/>
      <c r="G776" s="104"/>
      <c r="H776" s="105"/>
      <c r="I776" s="97"/>
      <c r="J776" s="598"/>
      <c r="K776" s="598"/>
      <c r="L776" s="598"/>
      <c r="M776" s="103"/>
      <c r="N776" s="95"/>
      <c r="O776" s="99"/>
    </row>
    <row r="777" spans="1:15" s="131" customFormat="1" ht="14.25" customHeight="1">
      <c r="A777" s="351"/>
      <c r="B777" s="83" t="s">
        <v>558</v>
      </c>
      <c r="C777" s="84"/>
      <c r="D777" s="84"/>
      <c r="E777" s="85"/>
      <c r="F777" s="86"/>
      <c r="G777" s="87"/>
      <c r="H777" s="105"/>
      <c r="I777" s="97"/>
      <c r="J777" s="598"/>
      <c r="K777" s="598"/>
      <c r="L777" s="598"/>
      <c r="M777" s="103"/>
      <c r="N777" s="95"/>
      <c r="O777" s="99"/>
    </row>
    <row r="778" spans="1:15" s="131" customFormat="1" ht="14.25" customHeight="1">
      <c r="A778" s="351"/>
      <c r="B778" s="100"/>
      <c r="C778" s="101"/>
      <c r="D778" s="102"/>
      <c r="E778" s="103"/>
      <c r="F778" s="95"/>
      <c r="G778" s="96"/>
      <c r="H778" s="111"/>
      <c r="I778" s="97"/>
      <c r="J778" s="598"/>
      <c r="K778" s="598"/>
      <c r="L778" s="598"/>
      <c r="M778" s="103"/>
      <c r="N778" s="95"/>
      <c r="O778" s="112"/>
    </row>
    <row r="779" spans="1:15" s="131" customFormat="1" ht="14.25" customHeight="1">
      <c r="A779" s="351"/>
      <c r="B779" s="100"/>
      <c r="C779" s="101"/>
      <c r="D779" s="102"/>
      <c r="E779" s="103"/>
      <c r="F779" s="95"/>
      <c r="G779" s="104">
        <f>ROUNDDOWN(SUM(F778:F782)/1000,0)</f>
        <v>0</v>
      </c>
      <c r="H779" s="111"/>
      <c r="I779" s="204" t="s">
        <v>562</v>
      </c>
      <c r="J779" s="180"/>
      <c r="K779" s="116"/>
      <c r="L779" s="116"/>
      <c r="M779" s="117"/>
      <c r="N779" s="118"/>
      <c r="O779" s="119"/>
    </row>
    <row r="780" spans="1:15" s="131" customFormat="1" ht="14.25" customHeight="1">
      <c r="A780" s="351"/>
      <c r="B780" s="100"/>
      <c r="C780" s="101"/>
      <c r="D780" s="102"/>
      <c r="E780" s="103"/>
      <c r="F780" s="95"/>
      <c r="G780" s="104"/>
      <c r="H780" s="111"/>
      <c r="I780" s="97"/>
      <c r="J780" s="598"/>
      <c r="K780" s="598"/>
      <c r="L780" s="598"/>
      <c r="M780" s="103"/>
      <c r="N780" s="95"/>
      <c r="O780" s="99"/>
    </row>
    <row r="781" spans="1:15" s="131" customFormat="1" ht="14.25" customHeight="1">
      <c r="A781" s="351"/>
      <c r="B781" s="100"/>
      <c r="C781" s="101"/>
      <c r="D781" s="102"/>
      <c r="E781" s="103"/>
      <c r="F781" s="95"/>
      <c r="G781" s="104"/>
      <c r="H781" s="105"/>
      <c r="I781" s="97"/>
      <c r="J781" s="598"/>
      <c r="K781" s="598"/>
      <c r="L781" s="598"/>
      <c r="M781" s="103"/>
      <c r="N781" s="95"/>
      <c r="O781" s="106">
        <f>ROUNDDOWN(SUM(N780:N785)/1000,0)</f>
        <v>0</v>
      </c>
    </row>
    <row r="782" spans="1:15" s="131" customFormat="1" ht="14.25" customHeight="1">
      <c r="A782" s="351"/>
      <c r="B782" s="100"/>
      <c r="C782" s="101"/>
      <c r="D782" s="102"/>
      <c r="E782" s="103"/>
      <c r="F782" s="95"/>
      <c r="G782" s="104"/>
      <c r="H782" s="105"/>
      <c r="I782" s="97"/>
      <c r="J782" s="598"/>
      <c r="K782" s="598"/>
      <c r="L782" s="598"/>
      <c r="M782" s="103"/>
      <c r="N782" s="95"/>
      <c r="O782" s="99"/>
    </row>
    <row r="783" spans="1:15" s="131" customFormat="1" ht="14.25" customHeight="1">
      <c r="A783" s="351"/>
      <c r="B783" s="83" t="s">
        <v>559</v>
      </c>
      <c r="C783" s="84"/>
      <c r="D783" s="84"/>
      <c r="E783" s="85"/>
      <c r="F783" s="86"/>
      <c r="G783" s="87"/>
      <c r="H783" s="105"/>
      <c r="I783" s="97"/>
      <c r="J783" s="598"/>
      <c r="K783" s="598"/>
      <c r="L783" s="598"/>
      <c r="M783" s="103"/>
      <c r="N783" s="95"/>
      <c r="O783" s="99"/>
    </row>
    <row r="784" spans="1:15" s="131" customFormat="1" ht="14.25" customHeight="1">
      <c r="A784" s="351"/>
      <c r="B784" s="100"/>
      <c r="C784" s="101"/>
      <c r="D784" s="102"/>
      <c r="E784" s="103"/>
      <c r="F784" s="95"/>
      <c r="G784" s="96"/>
      <c r="H784" s="105"/>
      <c r="I784" s="97"/>
      <c r="J784" s="598"/>
      <c r="K784" s="598"/>
      <c r="L784" s="598"/>
      <c r="M784" s="103"/>
      <c r="N784" s="95"/>
      <c r="O784" s="99"/>
    </row>
    <row r="785" spans="1:15" s="131" customFormat="1" ht="14.25" customHeight="1">
      <c r="A785" s="351"/>
      <c r="B785" s="100"/>
      <c r="C785" s="101"/>
      <c r="D785" s="102"/>
      <c r="E785" s="103"/>
      <c r="F785" s="95"/>
      <c r="G785" s="96">
        <f>ROUNDDOWN(SUM(F784:F792)/1000,0)</f>
        <v>0</v>
      </c>
      <c r="H785" s="105"/>
      <c r="I785" s="97"/>
      <c r="J785" s="598"/>
      <c r="K785" s="598"/>
      <c r="L785" s="598"/>
      <c r="M785" s="103"/>
      <c r="N785" s="95"/>
      <c r="O785" s="99"/>
    </row>
    <row r="786" spans="1:15" s="131" customFormat="1" ht="14.25" customHeight="1">
      <c r="A786" s="351"/>
      <c r="B786" s="100"/>
      <c r="C786" s="101"/>
      <c r="D786" s="102"/>
      <c r="E786" s="103"/>
      <c r="F786" s="95"/>
      <c r="G786" s="96"/>
      <c r="H786" s="111"/>
      <c r="I786" s="205" t="s">
        <v>563</v>
      </c>
      <c r="J786" s="181"/>
      <c r="K786" s="182"/>
      <c r="L786" s="182"/>
      <c r="M786" s="183"/>
      <c r="N786" s="185"/>
      <c r="O786" s="184"/>
    </row>
    <row r="787" spans="1:15" s="131" customFormat="1" ht="14.25" customHeight="1">
      <c r="A787" s="351"/>
      <c r="B787" s="100"/>
      <c r="C787" s="101"/>
      <c r="D787" s="102"/>
      <c r="E787" s="103"/>
      <c r="F787" s="95"/>
      <c r="G787" s="96"/>
      <c r="H787" s="111"/>
      <c r="I787" s="97"/>
      <c r="J787" s="598"/>
      <c r="K787" s="598"/>
      <c r="L787" s="598"/>
      <c r="M787" s="103"/>
      <c r="N787" s="95"/>
      <c r="O787" s="186"/>
    </row>
    <row r="788" spans="1:15" s="131" customFormat="1" ht="14.25" customHeight="1">
      <c r="A788" s="351"/>
      <c r="B788" s="100"/>
      <c r="C788" s="101"/>
      <c r="D788" s="102"/>
      <c r="E788" s="103"/>
      <c r="F788" s="95"/>
      <c r="G788" s="96"/>
      <c r="H788" s="111"/>
      <c r="I788" s="97"/>
      <c r="J788" s="598"/>
      <c r="K788" s="598"/>
      <c r="L788" s="598"/>
      <c r="M788" s="103"/>
      <c r="N788" s="95"/>
      <c r="O788" s="106">
        <f>ROUNDDOWN(SUM(N787:N792)/1000,0)</f>
        <v>0</v>
      </c>
    </row>
    <row r="789" spans="1:15" s="131" customFormat="1" ht="14.25" customHeight="1">
      <c r="A789" s="351"/>
      <c r="B789" s="100"/>
      <c r="C789" s="101"/>
      <c r="D789" s="102"/>
      <c r="E789" s="103"/>
      <c r="F789" s="95"/>
      <c r="G789" s="96"/>
      <c r="H789" s="111"/>
      <c r="I789" s="97"/>
      <c r="J789" s="598"/>
      <c r="K789" s="598"/>
      <c r="L789" s="598"/>
      <c r="M789" s="103"/>
      <c r="N789" s="95"/>
      <c r="O789" s="99"/>
    </row>
    <row r="790" spans="1:15" s="131" customFormat="1" ht="14.25" customHeight="1">
      <c r="A790" s="351"/>
      <c r="B790" s="100"/>
      <c r="C790" s="101"/>
      <c r="D790" s="102"/>
      <c r="E790" s="103"/>
      <c r="F790" s="95"/>
      <c r="G790" s="96"/>
      <c r="H790" s="111"/>
      <c r="I790" s="97"/>
      <c r="J790" s="598"/>
      <c r="K790" s="598"/>
      <c r="L790" s="598"/>
      <c r="M790" s="103"/>
      <c r="N790" s="95"/>
      <c r="O790" s="99"/>
    </row>
    <row r="791" spans="1:15" s="131" customFormat="1" ht="14.25" customHeight="1">
      <c r="A791" s="351"/>
      <c r="B791" s="100"/>
      <c r="C791" s="101"/>
      <c r="D791" s="102"/>
      <c r="E791" s="103"/>
      <c r="F791" s="95"/>
      <c r="G791" s="96"/>
      <c r="H791" s="105"/>
      <c r="I791" s="97"/>
      <c r="J791" s="598"/>
      <c r="K791" s="598"/>
      <c r="L791" s="598"/>
      <c r="M791" s="103"/>
      <c r="N791" s="95"/>
      <c r="O791" s="99"/>
    </row>
    <row r="792" spans="1:15" s="131" customFormat="1" ht="14.25" customHeight="1">
      <c r="A792" s="351"/>
      <c r="B792" s="100"/>
      <c r="C792" s="101"/>
      <c r="D792" s="102"/>
      <c r="E792" s="103"/>
      <c r="F792" s="95"/>
      <c r="G792" s="104"/>
      <c r="H792" s="111"/>
      <c r="I792" s="97"/>
      <c r="J792" s="598"/>
      <c r="K792" s="598"/>
      <c r="L792" s="598"/>
      <c r="M792" s="103"/>
      <c r="N792" s="95"/>
      <c r="O792" s="112"/>
    </row>
    <row r="793" spans="1:15" s="131" customFormat="1" ht="14.25" customHeight="1">
      <c r="A793" s="351"/>
      <c r="B793" s="83" t="s">
        <v>67</v>
      </c>
      <c r="C793" s="84"/>
      <c r="D793" s="84"/>
      <c r="E793" s="85"/>
      <c r="F793" s="86"/>
      <c r="G793" s="87"/>
      <c r="H793" s="111"/>
      <c r="I793" s="204" t="s">
        <v>564</v>
      </c>
      <c r="J793" s="115"/>
      <c r="K793" s="116"/>
      <c r="L793" s="116"/>
      <c r="M793" s="117"/>
      <c r="N793" s="120"/>
      <c r="O793" s="121"/>
    </row>
    <row r="794" spans="1:15" s="131" customFormat="1" ht="14.25" customHeight="1">
      <c r="A794" s="351"/>
      <c r="B794" s="100"/>
      <c r="C794" s="101"/>
      <c r="D794" s="102"/>
      <c r="E794" s="103"/>
      <c r="F794" s="95"/>
      <c r="G794" s="96"/>
      <c r="H794" s="111"/>
      <c r="I794" s="97"/>
      <c r="J794" s="598"/>
      <c r="K794" s="598"/>
      <c r="L794" s="598"/>
      <c r="M794" s="103"/>
      <c r="N794" s="95"/>
      <c r="O794" s="99"/>
    </row>
    <row r="795" spans="1:15" s="131" customFormat="1" ht="14.25" customHeight="1">
      <c r="A795" s="351"/>
      <c r="B795" s="100"/>
      <c r="C795" s="101"/>
      <c r="D795" s="102"/>
      <c r="E795" s="103"/>
      <c r="F795" s="95"/>
      <c r="G795" s="104">
        <f>ROUNDDOWN(SUM(F794:F796)/1000,0)</f>
        <v>0</v>
      </c>
      <c r="H795" s="105"/>
      <c r="I795" s="97"/>
      <c r="J795" s="598"/>
      <c r="K795" s="598"/>
      <c r="L795" s="598"/>
      <c r="M795" s="103"/>
      <c r="N795" s="95"/>
      <c r="O795" s="106">
        <f>ROUNDDOWN(SUM(N794:N803)/1000,0)</f>
        <v>0</v>
      </c>
    </row>
    <row r="796" spans="1:15" s="131" customFormat="1" ht="14.1" customHeight="1">
      <c r="A796" s="351"/>
      <c r="B796" s="100"/>
      <c r="C796" s="101"/>
      <c r="D796" s="102"/>
      <c r="E796" s="103"/>
      <c r="F796" s="95"/>
      <c r="G796" s="104"/>
      <c r="H796" s="111"/>
      <c r="I796" s="97"/>
      <c r="J796" s="598"/>
      <c r="K796" s="598"/>
      <c r="L796" s="598"/>
      <c r="M796" s="103"/>
      <c r="N796" s="95"/>
      <c r="O796" s="99"/>
    </row>
    <row r="797" spans="1:15" s="131" customFormat="1" ht="14.25" customHeight="1" thickBot="1">
      <c r="A797" s="351"/>
      <c r="B797" s="122" t="s">
        <v>68</v>
      </c>
      <c r="C797" s="123"/>
      <c r="D797" s="123"/>
      <c r="E797" s="124"/>
      <c r="F797" s="125"/>
      <c r="G797" s="126">
        <f>G798-G762-G769-G775-G779-G785-G795</f>
        <v>0</v>
      </c>
      <c r="H797" s="105"/>
      <c r="I797" s="97"/>
      <c r="J797" s="598"/>
      <c r="K797" s="598"/>
      <c r="L797" s="598"/>
      <c r="M797" s="103"/>
      <c r="N797" s="95"/>
      <c r="O797" s="99"/>
    </row>
    <row r="798" spans="1:15" s="131" customFormat="1" ht="20.100000000000001" customHeight="1" thickTop="1">
      <c r="A798" s="351"/>
      <c r="B798" s="1015" t="s">
        <v>69</v>
      </c>
      <c r="C798" s="1016"/>
      <c r="D798" s="1016"/>
      <c r="E798" s="1016"/>
      <c r="F798" s="1017"/>
      <c r="G798" s="127">
        <f>O806</f>
        <v>0</v>
      </c>
      <c r="H798" s="105"/>
      <c r="I798" s="97"/>
      <c r="J798" s="598"/>
      <c r="K798" s="598"/>
      <c r="L798" s="598"/>
      <c r="M798" s="103"/>
      <c r="N798" s="95"/>
      <c r="O798" s="99"/>
    </row>
    <row r="799" spans="1:15" s="131" customFormat="1" ht="14.25" customHeight="1">
      <c r="A799" s="351"/>
      <c r="B799" s="128" t="s">
        <v>70</v>
      </c>
      <c r="C799" s="129"/>
      <c r="D799" s="129"/>
      <c r="E799" s="129"/>
      <c r="F799" s="129"/>
      <c r="G799" s="130"/>
      <c r="H799" s="130"/>
      <c r="I799" s="97"/>
      <c r="J799" s="598"/>
      <c r="K799" s="598"/>
      <c r="L799" s="598"/>
      <c r="M799" s="103"/>
      <c r="N799" s="95"/>
      <c r="O799" s="99"/>
    </row>
    <row r="800" spans="1:15" s="131" customFormat="1" ht="14.25" customHeight="1">
      <c r="A800" s="351"/>
      <c r="B800" s="131" t="s">
        <v>71</v>
      </c>
      <c r="C800" s="129"/>
      <c r="D800" s="129"/>
      <c r="E800" s="129"/>
      <c r="F800" s="129"/>
      <c r="G800" s="132" t="s">
        <v>72</v>
      </c>
      <c r="H800" s="133"/>
      <c r="I800" s="97"/>
      <c r="J800" s="598"/>
      <c r="K800" s="598"/>
      <c r="L800" s="598"/>
      <c r="M800" s="103"/>
      <c r="N800" s="95"/>
      <c r="O800" s="99"/>
    </row>
    <row r="801" spans="1:21" s="131" customFormat="1" ht="14.25" customHeight="1">
      <c r="A801" s="351"/>
      <c r="B801" s="919" t="s">
        <v>73</v>
      </c>
      <c r="C801" s="1018"/>
      <c r="D801" s="1018"/>
      <c r="E801" s="1018"/>
      <c r="F801" s="1019"/>
      <c r="G801" s="134" t="s">
        <v>74</v>
      </c>
      <c r="H801" s="133"/>
      <c r="I801" s="97"/>
      <c r="J801" s="598"/>
      <c r="K801" s="598"/>
      <c r="L801" s="598"/>
      <c r="M801" s="103"/>
      <c r="N801" s="95"/>
      <c r="O801" s="99"/>
    </row>
    <row r="802" spans="1:21" s="131" customFormat="1" ht="20.100000000000001" customHeight="1">
      <c r="A802" s="351"/>
      <c r="B802" s="1003" t="s">
        <v>567</v>
      </c>
      <c r="C802" s="1018"/>
      <c r="D802" s="1018"/>
      <c r="E802" s="1018"/>
      <c r="F802" s="1019"/>
      <c r="G802" s="135"/>
      <c r="H802" s="136"/>
      <c r="I802" s="97"/>
      <c r="J802" s="598"/>
      <c r="K802" s="598"/>
      <c r="L802" s="598"/>
      <c r="M802" s="103"/>
      <c r="N802" s="95"/>
      <c r="O802" s="99"/>
    </row>
    <row r="803" spans="1:21" s="131" customFormat="1" ht="21.95" customHeight="1" thickBot="1">
      <c r="A803" s="351"/>
      <c r="B803" s="1003" t="s">
        <v>568</v>
      </c>
      <c r="C803" s="1004"/>
      <c r="D803" s="1004"/>
      <c r="E803" s="1004"/>
      <c r="F803" s="1005"/>
      <c r="G803" s="135"/>
      <c r="H803" s="111"/>
      <c r="I803" s="97"/>
      <c r="J803" s="598"/>
      <c r="K803" s="598"/>
      <c r="L803" s="598"/>
      <c r="M803" s="103"/>
      <c r="N803" s="95"/>
      <c r="O803" s="137"/>
    </row>
    <row r="804" spans="1:21" s="131" customFormat="1" ht="35.450000000000003" customHeight="1" thickTop="1">
      <c r="A804" s="351"/>
      <c r="B804" s="1003" t="s">
        <v>132</v>
      </c>
      <c r="C804" s="1004"/>
      <c r="D804" s="1004"/>
      <c r="E804" s="1004"/>
      <c r="F804" s="1005"/>
      <c r="G804" s="135"/>
      <c r="H804" s="111"/>
      <c r="I804" s="1006" t="s">
        <v>565</v>
      </c>
      <c r="J804" s="1007"/>
      <c r="K804" s="1007"/>
      <c r="L804" s="1007"/>
      <c r="M804" s="1007"/>
      <c r="N804" s="1008"/>
      <c r="O804" s="138">
        <f>SUM(O762,O772,O781,O788,O795,)</f>
        <v>0</v>
      </c>
    </row>
    <row r="805" spans="1:21" s="131" customFormat="1" ht="35.450000000000003" customHeight="1">
      <c r="A805" s="351"/>
      <c r="B805" s="1003" t="s">
        <v>138</v>
      </c>
      <c r="C805" s="1004"/>
      <c r="D805" s="1004"/>
      <c r="E805" s="1004"/>
      <c r="F805" s="1005"/>
      <c r="G805" s="135"/>
      <c r="H805" s="130"/>
      <c r="I805" s="1009" t="s">
        <v>340</v>
      </c>
      <c r="J805" s="1010"/>
      <c r="K805" s="1010"/>
      <c r="L805" s="1010"/>
      <c r="M805" s="1010"/>
      <c r="N805" s="1011"/>
      <c r="O805" s="146">
        <f>IF(共通入力シート!$B$18="課税事業者",ROUNDDOWN((O804-G807)*10/110,0),0)</f>
        <v>0</v>
      </c>
    </row>
    <row r="806" spans="1:21" s="131" customFormat="1" ht="26.1" customHeight="1" thickBot="1">
      <c r="A806" s="351"/>
      <c r="B806" s="1012" t="s">
        <v>569</v>
      </c>
      <c r="C806" s="1013"/>
      <c r="D806" s="1013"/>
      <c r="E806" s="1013"/>
      <c r="F806" s="1014"/>
      <c r="G806" s="135"/>
      <c r="H806" s="130"/>
      <c r="I806" s="995" t="s">
        <v>566</v>
      </c>
      <c r="J806" s="996"/>
      <c r="K806" s="996"/>
      <c r="L806" s="996"/>
      <c r="M806" s="996"/>
      <c r="N806" s="997"/>
      <c r="O806" s="141">
        <f>O804-O805</f>
        <v>0</v>
      </c>
    </row>
    <row r="807" spans="1:21" s="131" customFormat="1" ht="25.35" customHeight="1" thickTop="1">
      <c r="A807" s="351"/>
      <c r="B807" s="992" t="s">
        <v>75</v>
      </c>
      <c r="C807" s="993"/>
      <c r="D807" s="993"/>
      <c r="E807" s="993"/>
      <c r="F807" s="994"/>
      <c r="G807" s="140">
        <f>SUM(G802:G806)</f>
        <v>0</v>
      </c>
      <c r="H807" s="364"/>
      <c r="I807" s="995" t="s">
        <v>342</v>
      </c>
      <c r="J807" s="996"/>
      <c r="K807" s="996"/>
      <c r="L807" s="996"/>
      <c r="M807" s="996"/>
      <c r="N807" s="997"/>
      <c r="O807" s="144"/>
    </row>
    <row r="808" spans="1:21" s="131" customFormat="1" ht="26.25" customHeight="1">
      <c r="A808" s="351"/>
      <c r="B808" s="131" t="s">
        <v>76</v>
      </c>
      <c r="C808" s="365"/>
      <c r="D808" s="365"/>
      <c r="E808" s="365"/>
      <c r="F808" s="365"/>
      <c r="G808" s="143"/>
      <c r="H808" s="364"/>
      <c r="O808" s="145"/>
    </row>
    <row r="809" spans="1:21" s="131" customFormat="1" ht="10.5" customHeight="1" thickBot="1">
      <c r="A809" s="351"/>
      <c r="C809" s="365"/>
      <c r="D809" s="365"/>
      <c r="E809" s="365"/>
      <c r="F809" s="365"/>
      <c r="G809" s="143"/>
      <c r="H809" s="364"/>
      <c r="I809" s="366"/>
    </row>
    <row r="810" spans="1:21" s="131" customFormat="1" ht="25.35" customHeight="1" thickBot="1">
      <c r="A810" s="351"/>
      <c r="B810" s="998" t="s">
        <v>77</v>
      </c>
      <c r="C810" s="980"/>
      <c r="D810" s="999" t="str">
        <f>IF(共通入力シート!$B$2="","",共通入力シート!$B$2)</f>
        <v/>
      </c>
      <c r="E810" s="999"/>
      <c r="F810" s="999"/>
      <c r="G810" s="1000"/>
      <c r="H810" s="1001" t="str">
        <f>IF(共通入力シート!$B$18="※選択してください。","★「共通入力シート」の消費税等仕入控除税額の取扱を選択してください。","")</f>
        <v/>
      </c>
      <c r="I810" s="1002"/>
      <c r="J810" s="1002"/>
      <c r="K810" s="1002"/>
      <c r="L810" s="1002"/>
      <c r="M810" s="1002"/>
      <c r="N810" s="1002"/>
      <c r="O810" s="1002"/>
    </row>
    <row r="811" spans="1:21" s="131" customFormat="1" ht="46.5" customHeight="1" thickBot="1">
      <c r="A811" s="351"/>
      <c r="B811" s="987" t="s">
        <v>343</v>
      </c>
      <c r="C811" s="988"/>
      <c r="D811" s="989" t="str">
        <f>IF(O806=0,"",MAX(0,MIN(INT(O806/2),G797)))</f>
        <v/>
      </c>
      <c r="E811" s="989"/>
      <c r="F811" s="989"/>
      <c r="G811" s="367" t="s">
        <v>29</v>
      </c>
      <c r="H811" s="990" t="s">
        <v>78</v>
      </c>
      <c r="I811" s="991"/>
      <c r="J811" s="991"/>
      <c r="K811" s="991"/>
      <c r="L811" s="991"/>
      <c r="M811" s="991"/>
      <c r="N811" s="991"/>
      <c r="O811" s="991"/>
    </row>
    <row r="812" spans="1:21" ht="4.5" customHeight="1"/>
    <row r="813" spans="1:21" ht="15.6" customHeight="1">
      <c r="B813" s="131" t="s">
        <v>425</v>
      </c>
      <c r="C813" s="218"/>
      <c r="D813" s="329"/>
      <c r="E813" s="218"/>
      <c r="F813" s="218"/>
      <c r="G813" s="218"/>
      <c r="H813" s="218"/>
      <c r="I813" s="218"/>
      <c r="J813" s="218"/>
      <c r="K813" s="218"/>
      <c r="L813" s="218"/>
      <c r="M813" s="218"/>
      <c r="N813" s="218"/>
      <c r="O813" s="218"/>
      <c r="R813" s="329"/>
      <c r="S813" s="329"/>
      <c r="T813" s="329"/>
      <c r="U813" s="329"/>
    </row>
    <row r="814" spans="1:21" ht="15.6" customHeight="1">
      <c r="B814" s="218" t="s">
        <v>509</v>
      </c>
      <c r="C814" s="218"/>
      <c r="D814" s="218"/>
      <c r="E814" s="218"/>
      <c r="F814" s="218"/>
      <c r="G814" s="218"/>
      <c r="H814" s="218"/>
      <c r="I814" s="218"/>
      <c r="J814" s="218"/>
      <c r="K814" s="218"/>
      <c r="L814" s="218"/>
      <c r="M814" s="218"/>
      <c r="N814" s="218"/>
      <c r="O814" s="218"/>
      <c r="R814" s="329"/>
      <c r="S814" s="329"/>
      <c r="T814" s="329"/>
      <c r="U814" s="329"/>
    </row>
    <row r="815" spans="1:21" ht="15.6" customHeight="1" thickBot="1">
      <c r="B815" s="1120" t="s">
        <v>429</v>
      </c>
      <c r="C815" s="1120"/>
      <c r="D815" s="1120"/>
      <c r="E815" s="1120"/>
      <c r="F815" s="1120"/>
      <c r="G815" s="1120"/>
      <c r="H815" s="1120"/>
      <c r="I815" s="1120"/>
      <c r="J815" s="1120"/>
      <c r="K815" s="1120"/>
      <c r="L815" s="1120"/>
      <c r="M815" s="1120"/>
      <c r="N815" s="1120"/>
      <c r="O815" s="1120"/>
      <c r="R815" s="329"/>
      <c r="S815" s="329"/>
      <c r="T815" s="329"/>
      <c r="U815" s="329"/>
    </row>
    <row r="816" spans="1:21" ht="15" customHeight="1">
      <c r="B816" s="1121" t="s">
        <v>43</v>
      </c>
      <c r="C816" s="1122"/>
      <c r="D816" s="1125" t="s">
        <v>606</v>
      </c>
      <c r="E816" s="1126"/>
      <c r="F816" s="1129" t="s">
        <v>657</v>
      </c>
      <c r="G816" s="1130"/>
      <c r="H816" s="1131"/>
      <c r="I816" s="1131"/>
      <c r="J816" s="1131"/>
      <c r="K816" s="1131"/>
      <c r="L816" s="1131"/>
      <c r="M816" s="1131"/>
      <c r="N816" s="1131"/>
      <c r="O816" s="1132"/>
      <c r="Q816" s="618" t="s">
        <v>667</v>
      </c>
      <c r="R816" s="329"/>
      <c r="S816" s="329"/>
      <c r="T816" s="329"/>
      <c r="U816" s="329"/>
    </row>
    <row r="817" spans="2:21" ht="15" customHeight="1" thickBot="1">
      <c r="B817" s="1123"/>
      <c r="C817" s="1124"/>
      <c r="D817" s="1127"/>
      <c r="E817" s="1128"/>
      <c r="F817" s="1133"/>
      <c r="G817" s="1134"/>
      <c r="H817" s="1135"/>
      <c r="I817" s="1135"/>
      <c r="J817" s="1135"/>
      <c r="K817" s="1135"/>
      <c r="L817" s="1135"/>
      <c r="M817" s="1135"/>
      <c r="N817" s="1135"/>
      <c r="O817" s="1136"/>
      <c r="Q817" s="617" t="s">
        <v>668</v>
      </c>
      <c r="R817" s="329"/>
      <c r="S817" s="329"/>
      <c r="T817" s="329"/>
      <c r="U817" s="329"/>
    </row>
    <row r="818" spans="2:21" ht="16.5" customHeight="1">
      <c r="B818" s="330" t="s">
        <v>142</v>
      </c>
      <c r="C818" s="331"/>
      <c r="D818" s="331"/>
      <c r="E818" s="332"/>
      <c r="F818" s="331"/>
      <c r="G818" s="331"/>
      <c r="H818" s="331"/>
      <c r="I818" s="331"/>
      <c r="J818" s="331"/>
      <c r="K818" s="331"/>
      <c r="L818" s="331"/>
      <c r="M818" s="331"/>
      <c r="N818" s="331"/>
      <c r="O818" s="619"/>
      <c r="R818" s="329"/>
      <c r="S818" s="329"/>
      <c r="T818" s="329"/>
      <c r="U818" s="329"/>
    </row>
    <row r="819" spans="2:21" ht="18.75" customHeight="1">
      <c r="B819" s="1109"/>
      <c r="C819" s="1110"/>
      <c r="D819" s="1110"/>
      <c r="E819" s="1110"/>
      <c r="F819" s="1110"/>
      <c r="G819" s="1110"/>
      <c r="H819" s="1110"/>
      <c r="I819" s="1110"/>
      <c r="J819" s="1110"/>
      <c r="K819" s="1110"/>
      <c r="L819" s="335" t="s">
        <v>48</v>
      </c>
      <c r="M819" s="1113"/>
      <c r="N819" s="1113"/>
      <c r="O819" s="1114"/>
      <c r="Q819" s="569" t="str">
        <f>IF(M819="", "←選択してください。", "")</f>
        <v>←選択してください。</v>
      </c>
      <c r="R819" s="329"/>
      <c r="S819" s="329"/>
      <c r="T819" s="329"/>
      <c r="U819" s="329"/>
    </row>
    <row r="820" spans="2:21" ht="17.25" customHeight="1">
      <c r="B820" s="1111"/>
      <c r="C820" s="1112"/>
      <c r="D820" s="1112"/>
      <c r="E820" s="1112"/>
      <c r="F820" s="1112"/>
      <c r="G820" s="1112"/>
      <c r="H820" s="1112"/>
      <c r="I820" s="1112"/>
      <c r="J820" s="1112"/>
      <c r="K820" s="1112"/>
      <c r="L820" s="337" t="s">
        <v>49</v>
      </c>
      <c r="M820" s="1115"/>
      <c r="N820" s="1115"/>
      <c r="O820" s="1116"/>
      <c r="Q820" s="569" t="str">
        <f>IF(M820="", "←選択してください。", "")</f>
        <v>←選択してください。</v>
      </c>
      <c r="R820" s="329"/>
      <c r="S820" s="329"/>
      <c r="T820" s="329"/>
      <c r="U820" s="329"/>
    </row>
    <row r="821" spans="2:21" ht="4.5" customHeight="1">
      <c r="B821" s="338"/>
      <c r="C821" s="338"/>
      <c r="D821" s="338"/>
      <c r="E821" s="338"/>
      <c r="F821" s="338"/>
      <c r="G821" s="338"/>
      <c r="H821" s="338"/>
      <c r="I821" s="338"/>
      <c r="J821" s="338"/>
      <c r="K821" s="338"/>
      <c r="L821" s="338"/>
      <c r="M821" s="338"/>
      <c r="N821" s="338"/>
      <c r="O821" s="611"/>
      <c r="R821" s="329"/>
      <c r="S821" s="329"/>
      <c r="T821" s="329"/>
      <c r="U821" s="329"/>
    </row>
    <row r="822" spans="2:21" ht="24" customHeight="1">
      <c r="B822" s="340" t="s">
        <v>143</v>
      </c>
      <c r="C822" s="341"/>
      <c r="D822" s="341"/>
      <c r="E822" s="341"/>
      <c r="F822" s="1117" t="s">
        <v>50</v>
      </c>
      <c r="G822" s="1118"/>
      <c r="H822" s="342"/>
      <c r="I822" s="1117" t="s">
        <v>51</v>
      </c>
      <c r="J822" s="1119"/>
      <c r="K822" s="1118"/>
      <c r="L822" s="343" t="str">
        <f>IF(OR($H824=0,$K824=0),"",$H822/($H824*$K824))</f>
        <v/>
      </c>
      <c r="M822" s="1117" t="s">
        <v>52</v>
      </c>
      <c r="N822" s="1118"/>
      <c r="O822" s="565" t="str">
        <f>IF($O920+$O923=0,"",($G914-$G913)/($O920+$O923))</f>
        <v/>
      </c>
      <c r="Q822" s="336" t="str">
        <f>IF(OR(F816="人材養成事業",F816= "普及啓発事業"), "←斜線部は記入する必要はありません。", "")</f>
        <v/>
      </c>
      <c r="R822" s="329"/>
      <c r="S822" s="329"/>
      <c r="T822" s="329"/>
      <c r="U822" s="329"/>
    </row>
    <row r="823" spans="2:21" s="131" customFormat="1" ht="21.75" customHeight="1">
      <c r="B823" s="1020" t="s">
        <v>53</v>
      </c>
      <c r="C823" s="1093"/>
      <c r="D823" s="1096" t="s">
        <v>54</v>
      </c>
      <c r="E823" s="1097"/>
      <c r="F823" s="1098" t="s">
        <v>55</v>
      </c>
      <c r="G823" s="1098"/>
      <c r="H823" s="1099" t="s">
        <v>56</v>
      </c>
      <c r="I823" s="1099"/>
      <c r="J823" s="1099"/>
      <c r="K823" s="344" t="s">
        <v>57</v>
      </c>
      <c r="L823" s="1100" t="s">
        <v>58</v>
      </c>
      <c r="M823" s="1100"/>
      <c r="N823" s="1100"/>
      <c r="O823" s="1101"/>
    </row>
    <row r="824" spans="2:21" s="131" customFormat="1" ht="21.75" customHeight="1">
      <c r="B824" s="1094"/>
      <c r="C824" s="1095"/>
      <c r="D824" s="1102"/>
      <c r="E824" s="1103"/>
      <c r="F824" s="1104"/>
      <c r="G824" s="1105"/>
      <c r="H824" s="1106"/>
      <c r="I824" s="1106"/>
      <c r="J824" s="1106"/>
      <c r="K824" s="78"/>
      <c r="L824" s="1107"/>
      <c r="M824" s="1107"/>
      <c r="N824" s="1107"/>
      <c r="O824" s="1108"/>
      <c r="Q824" s="345"/>
    </row>
    <row r="825" spans="2:21" ht="9.75" customHeight="1">
      <c r="B825" s="131"/>
      <c r="C825" s="131"/>
      <c r="D825" s="338"/>
      <c r="E825" s="338"/>
      <c r="F825" s="338"/>
      <c r="G825" s="338"/>
      <c r="H825" s="338"/>
      <c r="I825" s="338"/>
      <c r="J825" s="338"/>
      <c r="K825" s="338"/>
      <c r="L825" s="338"/>
      <c r="M825" s="338"/>
      <c r="N825" s="338"/>
      <c r="O825" s="338"/>
      <c r="Q825" s="336"/>
      <c r="R825" s="329"/>
      <c r="S825" s="329"/>
      <c r="T825" s="329"/>
      <c r="U825" s="329"/>
    </row>
    <row r="826" spans="2:21" s="102" customFormat="1" ht="18" customHeight="1">
      <c r="B826" s="1020" t="s">
        <v>344</v>
      </c>
      <c r="C826" s="1066"/>
      <c r="D826" s="925" t="s">
        <v>413</v>
      </c>
      <c r="E826" s="926"/>
      <c r="F826" s="926"/>
      <c r="G826" s="926"/>
      <c r="H826" s="926"/>
      <c r="I826" s="926"/>
      <c r="J826" s="926"/>
      <c r="K826" s="926"/>
      <c r="L826" s="926"/>
      <c r="M826" s="926"/>
      <c r="N826" s="926"/>
      <c r="O826" s="927"/>
      <c r="Q826" s="568" t="s">
        <v>139</v>
      </c>
    </row>
    <row r="827" spans="2:21" s="102" customFormat="1" ht="19.350000000000001" customHeight="1">
      <c r="B827" s="1067"/>
      <c r="C827" s="1068"/>
      <c r="D827" s="1071"/>
      <c r="E827" s="1072"/>
      <c r="F827" s="1072"/>
      <c r="G827" s="1072"/>
      <c r="H827" s="1072"/>
      <c r="I827" s="1072"/>
      <c r="J827" s="1072"/>
      <c r="K827" s="1072"/>
      <c r="L827" s="1072"/>
      <c r="M827" s="1072"/>
      <c r="N827" s="1072"/>
      <c r="O827" s="1073"/>
    </row>
    <row r="828" spans="2:21" s="102" customFormat="1" ht="19.350000000000001" customHeight="1">
      <c r="B828" s="1067"/>
      <c r="C828" s="1068"/>
      <c r="D828" s="1071"/>
      <c r="E828" s="1072"/>
      <c r="F828" s="1072"/>
      <c r="G828" s="1072"/>
      <c r="H828" s="1072"/>
      <c r="I828" s="1072"/>
      <c r="J828" s="1072"/>
      <c r="K828" s="1072"/>
      <c r="L828" s="1072"/>
      <c r="M828" s="1072"/>
      <c r="N828" s="1072"/>
      <c r="O828" s="1073"/>
    </row>
    <row r="829" spans="2:21" s="102" customFormat="1" ht="19.350000000000001" customHeight="1">
      <c r="B829" s="1067"/>
      <c r="C829" s="1068"/>
      <c r="D829" s="1071"/>
      <c r="E829" s="1072"/>
      <c r="F829" s="1072"/>
      <c r="G829" s="1072"/>
      <c r="H829" s="1072"/>
      <c r="I829" s="1072"/>
      <c r="J829" s="1072"/>
      <c r="K829" s="1072"/>
      <c r="L829" s="1072"/>
      <c r="M829" s="1072"/>
      <c r="N829" s="1072"/>
      <c r="O829" s="1073"/>
    </row>
    <row r="830" spans="2:21" s="102" customFormat="1" ht="19.350000000000001" customHeight="1">
      <c r="B830" s="1067"/>
      <c r="C830" s="1068"/>
      <c r="D830" s="1071"/>
      <c r="E830" s="1072"/>
      <c r="F830" s="1072"/>
      <c r="G830" s="1072"/>
      <c r="H830" s="1072"/>
      <c r="I830" s="1072"/>
      <c r="J830" s="1072"/>
      <c r="K830" s="1072"/>
      <c r="L830" s="1072"/>
      <c r="M830" s="1072"/>
      <c r="N830" s="1072"/>
      <c r="O830" s="1073"/>
    </row>
    <row r="831" spans="2:21" s="102" customFormat="1" ht="19.350000000000001" customHeight="1">
      <c r="B831" s="1067"/>
      <c r="C831" s="1068"/>
      <c r="D831" s="1071"/>
      <c r="E831" s="1072"/>
      <c r="F831" s="1072"/>
      <c r="G831" s="1072"/>
      <c r="H831" s="1072"/>
      <c r="I831" s="1072"/>
      <c r="J831" s="1072"/>
      <c r="K831" s="1072"/>
      <c r="L831" s="1072"/>
      <c r="M831" s="1072"/>
      <c r="N831" s="1072"/>
      <c r="O831" s="1073"/>
    </row>
    <row r="832" spans="2:21" s="102" customFormat="1" ht="19.350000000000001" customHeight="1">
      <c r="B832" s="1067"/>
      <c r="C832" s="1068"/>
      <c r="D832" s="1071"/>
      <c r="E832" s="1072"/>
      <c r="F832" s="1072"/>
      <c r="G832" s="1072"/>
      <c r="H832" s="1072"/>
      <c r="I832" s="1072"/>
      <c r="J832" s="1072"/>
      <c r="K832" s="1072"/>
      <c r="L832" s="1072"/>
      <c r="M832" s="1072"/>
      <c r="N832" s="1072"/>
      <c r="O832" s="1073"/>
    </row>
    <row r="833" spans="2:15" s="102" customFormat="1" ht="19.350000000000001" customHeight="1">
      <c r="B833" s="1067"/>
      <c r="C833" s="1068"/>
      <c r="D833" s="1071"/>
      <c r="E833" s="1072"/>
      <c r="F833" s="1072"/>
      <c r="G833" s="1072"/>
      <c r="H833" s="1072"/>
      <c r="I833" s="1072"/>
      <c r="J833" s="1072"/>
      <c r="K833" s="1072"/>
      <c r="L833" s="1072"/>
      <c r="M833" s="1072"/>
      <c r="N833" s="1072"/>
      <c r="O833" s="1073"/>
    </row>
    <row r="834" spans="2:15" s="102" customFormat="1" ht="19.350000000000001" customHeight="1">
      <c r="B834" s="1067"/>
      <c r="C834" s="1068"/>
      <c r="D834" s="1071"/>
      <c r="E834" s="1072"/>
      <c r="F834" s="1072"/>
      <c r="G834" s="1072"/>
      <c r="H834" s="1072"/>
      <c r="I834" s="1072"/>
      <c r="J834" s="1072"/>
      <c r="K834" s="1072"/>
      <c r="L834" s="1072"/>
      <c r="M834" s="1072"/>
      <c r="N834" s="1072"/>
      <c r="O834" s="1073"/>
    </row>
    <row r="835" spans="2:15" s="102" customFormat="1" ht="19.350000000000001" customHeight="1">
      <c r="B835" s="1067"/>
      <c r="C835" s="1068"/>
      <c r="D835" s="1071"/>
      <c r="E835" s="1072"/>
      <c r="F835" s="1072"/>
      <c r="G835" s="1072"/>
      <c r="H835" s="1072"/>
      <c r="I835" s="1072"/>
      <c r="J835" s="1072"/>
      <c r="K835" s="1072"/>
      <c r="L835" s="1072"/>
      <c r="M835" s="1072"/>
      <c r="N835" s="1072"/>
      <c r="O835" s="1073"/>
    </row>
    <row r="836" spans="2:15" s="102" customFormat="1" ht="19.350000000000001" customHeight="1">
      <c r="B836" s="1069"/>
      <c r="C836" s="1070"/>
      <c r="D836" s="1074"/>
      <c r="E836" s="1075"/>
      <c r="F836" s="1075"/>
      <c r="G836" s="1075"/>
      <c r="H836" s="1075"/>
      <c r="I836" s="1075"/>
      <c r="J836" s="1075"/>
      <c r="K836" s="1075"/>
      <c r="L836" s="1075"/>
      <c r="M836" s="1075"/>
      <c r="N836" s="1075"/>
      <c r="O836" s="1076"/>
    </row>
    <row r="837" spans="2:15" s="102" customFormat="1" ht="18" customHeight="1">
      <c r="B837" s="1020" t="s">
        <v>148</v>
      </c>
      <c r="C837" s="1021"/>
      <c r="D837" s="1059" t="s">
        <v>427</v>
      </c>
      <c r="E837" s="1026"/>
      <c r="F837" s="1026"/>
      <c r="G837" s="1026"/>
      <c r="H837" s="1026"/>
      <c r="I837" s="1026"/>
      <c r="J837" s="1026"/>
      <c r="K837" s="1026"/>
      <c r="L837" s="1026"/>
      <c r="M837" s="1026"/>
      <c r="N837" s="1026"/>
      <c r="O837" s="1027"/>
    </row>
    <row r="838" spans="2:15" s="102" customFormat="1" ht="18" customHeight="1">
      <c r="B838" s="1022"/>
      <c r="C838" s="1023"/>
      <c r="D838" s="1028"/>
      <c r="E838" s="1077"/>
      <c r="F838" s="1077"/>
      <c r="G838" s="1077"/>
      <c r="H838" s="1077"/>
      <c r="I838" s="1077"/>
      <c r="J838" s="1077"/>
      <c r="K838" s="1077"/>
      <c r="L838" s="1077"/>
      <c r="M838" s="1077"/>
      <c r="N838" s="1077"/>
      <c r="O838" s="1078"/>
    </row>
    <row r="839" spans="2:15" s="102" customFormat="1" ht="18" customHeight="1">
      <c r="B839" s="1022"/>
      <c r="C839" s="1023"/>
      <c r="D839" s="1071"/>
      <c r="E839" s="1072"/>
      <c r="F839" s="1072"/>
      <c r="G839" s="1072"/>
      <c r="H839" s="1072"/>
      <c r="I839" s="1072"/>
      <c r="J839" s="1072"/>
      <c r="K839" s="1072"/>
      <c r="L839" s="1072"/>
      <c r="M839" s="1072"/>
      <c r="N839" s="1072"/>
      <c r="O839" s="1073"/>
    </row>
    <row r="840" spans="2:15" s="102" customFormat="1" ht="18" customHeight="1">
      <c r="B840" s="1022"/>
      <c r="C840" s="1023"/>
      <c r="D840" s="1071"/>
      <c r="E840" s="1072"/>
      <c r="F840" s="1072"/>
      <c r="G840" s="1072"/>
      <c r="H840" s="1072"/>
      <c r="I840" s="1072"/>
      <c r="J840" s="1072"/>
      <c r="K840" s="1072"/>
      <c r="L840" s="1072"/>
      <c r="M840" s="1072"/>
      <c r="N840" s="1072"/>
      <c r="O840" s="1073"/>
    </row>
    <row r="841" spans="2:15" s="102" customFormat="1" ht="18" customHeight="1">
      <c r="B841" s="1022"/>
      <c r="C841" s="1023"/>
      <c r="D841" s="1071"/>
      <c r="E841" s="1072"/>
      <c r="F841" s="1072"/>
      <c r="G841" s="1072"/>
      <c r="H841" s="1072"/>
      <c r="I841" s="1072"/>
      <c r="J841" s="1072"/>
      <c r="K841" s="1072"/>
      <c r="L841" s="1072"/>
      <c r="M841" s="1072"/>
      <c r="N841" s="1072"/>
      <c r="O841" s="1073"/>
    </row>
    <row r="842" spans="2:15" s="102" customFormat="1" ht="18" customHeight="1">
      <c r="B842" s="1022"/>
      <c r="C842" s="1023"/>
      <c r="D842" s="1071"/>
      <c r="E842" s="1072"/>
      <c r="F842" s="1072"/>
      <c r="G842" s="1072"/>
      <c r="H842" s="1072"/>
      <c r="I842" s="1072"/>
      <c r="J842" s="1072"/>
      <c r="K842" s="1072"/>
      <c r="L842" s="1072"/>
      <c r="M842" s="1072"/>
      <c r="N842" s="1072"/>
      <c r="O842" s="1073"/>
    </row>
    <row r="843" spans="2:15" s="102" customFormat="1" ht="18" customHeight="1">
      <c r="B843" s="1022"/>
      <c r="C843" s="1023"/>
      <c r="D843" s="1079"/>
      <c r="E843" s="1080"/>
      <c r="F843" s="1080"/>
      <c r="G843" s="1080"/>
      <c r="H843" s="1080"/>
      <c r="I843" s="1080"/>
      <c r="J843" s="1080"/>
      <c r="K843" s="1080"/>
      <c r="L843" s="1080"/>
      <c r="M843" s="1080"/>
      <c r="N843" s="1080"/>
      <c r="O843" s="1081"/>
    </row>
    <row r="844" spans="2:15" s="102" customFormat="1" ht="18" customHeight="1">
      <c r="B844" s="1022"/>
      <c r="C844" s="1023"/>
      <c r="D844" s="1082" t="s">
        <v>428</v>
      </c>
      <c r="E844" s="1083"/>
      <c r="F844" s="1083"/>
      <c r="G844" s="1083"/>
      <c r="H844" s="1083"/>
      <c r="I844" s="1083"/>
      <c r="J844" s="1083"/>
      <c r="K844" s="1083"/>
      <c r="L844" s="1083"/>
      <c r="M844" s="1083"/>
      <c r="N844" s="1083"/>
      <c r="O844" s="1084"/>
    </row>
    <row r="845" spans="2:15" s="102" customFormat="1" ht="18" customHeight="1">
      <c r="B845" s="1022"/>
      <c r="C845" s="1023"/>
      <c r="D845" s="1028"/>
      <c r="E845" s="1085"/>
      <c r="F845" s="1085"/>
      <c r="G845" s="1085"/>
      <c r="H845" s="1085"/>
      <c r="I845" s="1085"/>
      <c r="J845" s="1085"/>
      <c r="K845" s="1085"/>
      <c r="L845" s="1085"/>
      <c r="M845" s="1085"/>
      <c r="N845" s="1085"/>
      <c r="O845" s="1086"/>
    </row>
    <row r="846" spans="2:15" s="102" customFormat="1" ht="18" customHeight="1">
      <c r="B846" s="1022"/>
      <c r="C846" s="1023"/>
      <c r="D846" s="1087"/>
      <c r="E846" s="1088"/>
      <c r="F846" s="1088"/>
      <c r="G846" s="1088"/>
      <c r="H846" s="1088"/>
      <c r="I846" s="1088"/>
      <c r="J846" s="1088"/>
      <c r="K846" s="1088"/>
      <c r="L846" s="1088"/>
      <c r="M846" s="1088"/>
      <c r="N846" s="1088"/>
      <c r="O846" s="1089"/>
    </row>
    <row r="847" spans="2:15" s="102" customFormat="1" ht="18" customHeight="1">
      <c r="B847" s="1022"/>
      <c r="C847" s="1023"/>
      <c r="D847" s="1087"/>
      <c r="E847" s="1088"/>
      <c r="F847" s="1088"/>
      <c r="G847" s="1088"/>
      <c r="H847" s="1088"/>
      <c r="I847" s="1088"/>
      <c r="J847" s="1088"/>
      <c r="K847" s="1088"/>
      <c r="L847" s="1088"/>
      <c r="M847" s="1088"/>
      <c r="N847" s="1088"/>
      <c r="O847" s="1089"/>
    </row>
    <row r="848" spans="2:15" s="102" customFormat="1" ht="18" customHeight="1">
      <c r="B848" s="1022"/>
      <c r="C848" s="1023"/>
      <c r="D848" s="1087"/>
      <c r="E848" s="1088"/>
      <c r="F848" s="1088"/>
      <c r="G848" s="1088"/>
      <c r="H848" s="1088"/>
      <c r="I848" s="1088"/>
      <c r="J848" s="1088"/>
      <c r="K848" s="1088"/>
      <c r="L848" s="1088"/>
      <c r="M848" s="1088"/>
      <c r="N848" s="1088"/>
      <c r="O848" s="1089"/>
    </row>
    <row r="849" spans="2:15" s="102" customFormat="1" ht="18" customHeight="1">
      <c r="B849" s="1022"/>
      <c r="C849" s="1023"/>
      <c r="D849" s="1087"/>
      <c r="E849" s="1088"/>
      <c r="F849" s="1088"/>
      <c r="G849" s="1088"/>
      <c r="H849" s="1088"/>
      <c r="I849" s="1088"/>
      <c r="J849" s="1088"/>
      <c r="K849" s="1088"/>
      <c r="L849" s="1088"/>
      <c r="M849" s="1088"/>
      <c r="N849" s="1088"/>
      <c r="O849" s="1089"/>
    </row>
    <row r="850" spans="2:15" s="102" customFormat="1" ht="18" customHeight="1">
      <c r="B850" s="1022"/>
      <c r="C850" s="1023"/>
      <c r="D850" s="1087"/>
      <c r="E850" s="1088"/>
      <c r="F850" s="1088"/>
      <c r="G850" s="1088"/>
      <c r="H850" s="1088"/>
      <c r="I850" s="1088"/>
      <c r="J850" s="1088"/>
      <c r="K850" s="1088"/>
      <c r="L850" s="1088"/>
      <c r="M850" s="1088"/>
      <c r="N850" s="1088"/>
      <c r="O850" s="1089"/>
    </row>
    <row r="851" spans="2:15" s="102" customFormat="1" ht="18" customHeight="1">
      <c r="B851" s="1024"/>
      <c r="C851" s="1025"/>
      <c r="D851" s="1090"/>
      <c r="E851" s="1091"/>
      <c r="F851" s="1091"/>
      <c r="G851" s="1091"/>
      <c r="H851" s="1091"/>
      <c r="I851" s="1091"/>
      <c r="J851" s="1091"/>
      <c r="K851" s="1091"/>
      <c r="L851" s="1091"/>
      <c r="M851" s="1091"/>
      <c r="N851" s="1091"/>
      <c r="O851" s="1092"/>
    </row>
    <row r="852" spans="2:15" s="102" customFormat="1" ht="18" customHeight="1">
      <c r="B852" s="1020" t="s">
        <v>140</v>
      </c>
      <c r="C852" s="1021"/>
      <c r="D852" s="1026" t="s">
        <v>347</v>
      </c>
      <c r="E852" s="1026"/>
      <c r="F852" s="1026"/>
      <c r="G852" s="1026"/>
      <c r="H852" s="1026"/>
      <c r="I852" s="1026"/>
      <c r="J852" s="1026"/>
      <c r="K852" s="1026"/>
      <c r="L852" s="1026"/>
      <c r="M852" s="1026"/>
      <c r="N852" s="1026"/>
      <c r="O852" s="1027"/>
    </row>
    <row r="853" spans="2:15" s="102" customFormat="1" ht="18" customHeight="1">
      <c r="B853" s="1022"/>
      <c r="C853" s="1023"/>
      <c r="D853" s="1028"/>
      <c r="E853" s="1029"/>
      <c r="F853" s="1029"/>
      <c r="G853" s="1029"/>
      <c r="H853" s="1029"/>
      <c r="I853" s="1029"/>
      <c r="J853" s="1029"/>
      <c r="K853" s="1029"/>
      <c r="L853" s="1029"/>
      <c r="M853" s="1029"/>
      <c r="N853" s="1029"/>
      <c r="O853" s="1030"/>
    </row>
    <row r="854" spans="2:15" s="102" customFormat="1" ht="18" customHeight="1">
      <c r="B854" s="1022"/>
      <c r="C854" s="1023"/>
      <c r="D854" s="1031"/>
      <c r="E854" s="1032"/>
      <c r="F854" s="1032"/>
      <c r="G854" s="1032"/>
      <c r="H854" s="1032"/>
      <c r="I854" s="1032"/>
      <c r="J854" s="1032"/>
      <c r="K854" s="1032"/>
      <c r="L854" s="1032"/>
      <c r="M854" s="1032"/>
      <c r="N854" s="1032"/>
      <c r="O854" s="1033"/>
    </row>
    <row r="855" spans="2:15" s="102" customFormat="1" ht="18" customHeight="1">
      <c r="B855" s="1022"/>
      <c r="C855" s="1023"/>
      <c r="D855" s="1034"/>
      <c r="E855" s="1035"/>
      <c r="F855" s="1035"/>
      <c r="G855" s="1035"/>
      <c r="H855" s="1035"/>
      <c r="I855" s="1035"/>
      <c r="J855" s="1035"/>
      <c r="K855" s="1035"/>
      <c r="L855" s="1035"/>
      <c r="M855" s="1035"/>
      <c r="N855" s="1035"/>
      <c r="O855" s="1036"/>
    </row>
    <row r="856" spans="2:15" s="102" customFormat="1" ht="17.100000000000001" customHeight="1">
      <c r="B856" s="1022"/>
      <c r="C856" s="1023"/>
      <c r="D856" s="1026" t="s">
        <v>345</v>
      </c>
      <c r="E856" s="1026"/>
      <c r="F856" s="1026"/>
      <c r="G856" s="1026"/>
      <c r="H856" s="1026"/>
      <c r="I856" s="1026"/>
      <c r="J856" s="1026"/>
      <c r="K856" s="1026"/>
      <c r="L856" s="1026"/>
      <c r="M856" s="1026"/>
      <c r="N856" s="1026"/>
      <c r="O856" s="1027"/>
    </row>
    <row r="857" spans="2:15" s="102" customFormat="1" ht="17.100000000000001" customHeight="1">
      <c r="B857" s="1022"/>
      <c r="C857" s="1023"/>
      <c r="D857" s="1037"/>
      <c r="E857" s="1038"/>
      <c r="F857" s="1038"/>
      <c r="G857" s="1038"/>
      <c r="H857" s="1038"/>
      <c r="I857" s="1038"/>
      <c r="J857" s="1038"/>
      <c r="K857" s="1038"/>
      <c r="L857" s="1038"/>
      <c r="M857" s="1038"/>
      <c r="N857" s="1038"/>
      <c r="O857" s="1039"/>
    </row>
    <row r="858" spans="2:15" s="102" customFormat="1" ht="17.100000000000001" customHeight="1">
      <c r="B858" s="1022"/>
      <c r="C858" s="1023"/>
      <c r="D858" s="1040"/>
      <c r="E858" s="1041"/>
      <c r="F858" s="1041"/>
      <c r="G858" s="1041"/>
      <c r="H858" s="1041"/>
      <c r="I858" s="1041"/>
      <c r="J858" s="1041"/>
      <c r="K858" s="1041"/>
      <c r="L858" s="1041"/>
      <c r="M858" s="1041"/>
      <c r="N858" s="1041"/>
      <c r="O858" s="1042"/>
    </row>
    <row r="859" spans="2:15" s="102" customFormat="1" ht="17.100000000000001" customHeight="1">
      <c r="B859" s="1022"/>
      <c r="C859" s="1023"/>
      <c r="D859" s="1043"/>
      <c r="E859" s="1044"/>
      <c r="F859" s="1044"/>
      <c r="G859" s="1044"/>
      <c r="H859" s="1044"/>
      <c r="I859" s="1044"/>
      <c r="J859" s="1044"/>
      <c r="K859" s="1044"/>
      <c r="L859" s="1044"/>
      <c r="M859" s="1044"/>
      <c r="N859" s="1044"/>
      <c r="O859" s="1045"/>
    </row>
    <row r="860" spans="2:15" s="102" customFormat="1" ht="17.100000000000001" customHeight="1">
      <c r="B860" s="1022"/>
      <c r="C860" s="1023"/>
      <c r="D860" s="1026" t="s">
        <v>492</v>
      </c>
      <c r="E860" s="1026"/>
      <c r="F860" s="1026"/>
      <c r="G860" s="1026"/>
      <c r="H860" s="1026"/>
      <c r="I860" s="1026"/>
      <c r="J860" s="1026"/>
      <c r="K860" s="1026"/>
      <c r="L860" s="1026"/>
      <c r="M860" s="1026"/>
      <c r="N860" s="1026"/>
      <c r="O860" s="1027"/>
    </row>
    <row r="861" spans="2:15" s="102" customFormat="1" ht="17.100000000000001" customHeight="1">
      <c r="B861" s="1022"/>
      <c r="C861" s="1023"/>
      <c r="D861" s="1046"/>
      <c r="E861" s="1047"/>
      <c r="F861" s="1047"/>
      <c r="G861" s="1047"/>
      <c r="H861" s="1047"/>
      <c r="I861" s="1047"/>
      <c r="J861" s="1047"/>
      <c r="K861" s="1047"/>
      <c r="L861" s="1047"/>
      <c r="M861" s="1047"/>
      <c r="N861" s="1047"/>
      <c r="O861" s="1048"/>
    </row>
    <row r="862" spans="2:15" s="102" customFormat="1" ht="17.100000000000001" customHeight="1">
      <c r="B862" s="1022"/>
      <c r="C862" s="1023"/>
      <c r="D862" s="1049"/>
      <c r="E862" s="797"/>
      <c r="F862" s="797"/>
      <c r="G862" s="797"/>
      <c r="H862" s="797"/>
      <c r="I862" s="797"/>
      <c r="J862" s="797"/>
      <c r="K862" s="797"/>
      <c r="L862" s="797"/>
      <c r="M862" s="797"/>
      <c r="N862" s="797"/>
      <c r="O862" s="1050"/>
    </row>
    <row r="863" spans="2:15" s="102" customFormat="1" ht="17.100000000000001" customHeight="1">
      <c r="B863" s="1022"/>
      <c r="C863" s="1023"/>
      <c r="D863" s="1051"/>
      <c r="E863" s="1052"/>
      <c r="F863" s="1052"/>
      <c r="G863" s="1052"/>
      <c r="H863" s="1052"/>
      <c r="I863" s="1052"/>
      <c r="J863" s="1052"/>
      <c r="K863" s="1052"/>
      <c r="L863" s="1052"/>
      <c r="M863" s="1052"/>
      <c r="N863" s="1052"/>
      <c r="O863" s="1053"/>
    </row>
    <row r="864" spans="2:15" s="102" customFormat="1" ht="17.100000000000001" customHeight="1">
      <c r="B864" s="1022"/>
      <c r="C864" s="1023"/>
      <c r="D864" s="1026" t="s">
        <v>141</v>
      </c>
      <c r="E864" s="1026"/>
      <c r="F864" s="1026"/>
      <c r="G864" s="1026"/>
      <c r="H864" s="1026"/>
      <c r="I864" s="1026"/>
      <c r="J864" s="1026"/>
      <c r="K864" s="1026"/>
      <c r="L864" s="1026"/>
      <c r="M864" s="1026"/>
      <c r="N864" s="1026"/>
      <c r="O864" s="1027"/>
    </row>
    <row r="865" spans="1:21" s="102" customFormat="1" ht="17.100000000000001" customHeight="1">
      <c r="B865" s="1022"/>
      <c r="C865" s="1023"/>
      <c r="D865" s="1028"/>
      <c r="E865" s="1054"/>
      <c r="F865" s="1054"/>
      <c r="G865" s="1054"/>
      <c r="H865" s="1054"/>
      <c r="I865" s="1054"/>
      <c r="J865" s="1054"/>
      <c r="K865" s="1054"/>
      <c r="L865" s="1054"/>
      <c r="M865" s="1054"/>
      <c r="N865" s="1054"/>
      <c r="O865" s="1055"/>
    </row>
    <row r="866" spans="1:21" ht="18" customHeight="1">
      <c r="B866" s="1022"/>
      <c r="C866" s="1023"/>
      <c r="D866" s="1056"/>
      <c r="E866" s="1057"/>
      <c r="F866" s="1057"/>
      <c r="G866" s="1057"/>
      <c r="H866" s="1057"/>
      <c r="I866" s="1057"/>
      <c r="J866" s="1057"/>
      <c r="K866" s="1057"/>
      <c r="L866" s="1057"/>
      <c r="M866" s="1057"/>
      <c r="N866" s="1057"/>
      <c r="O866" s="1058"/>
      <c r="R866" s="329"/>
      <c r="S866" s="329"/>
      <c r="T866" s="329"/>
      <c r="U866" s="329"/>
    </row>
    <row r="867" spans="1:21" ht="18" customHeight="1">
      <c r="B867" s="1022"/>
      <c r="C867" s="1023"/>
      <c r="D867" s="1059" t="s">
        <v>346</v>
      </c>
      <c r="E867" s="1026"/>
      <c r="F867" s="1026"/>
      <c r="G867" s="1026"/>
      <c r="H867" s="1026"/>
      <c r="I867" s="1026"/>
      <c r="J867" s="1026"/>
      <c r="K867" s="1026"/>
      <c r="L867" s="1026"/>
      <c r="M867" s="1026"/>
      <c r="N867" s="1026"/>
      <c r="O867" s="1027"/>
      <c r="R867" s="329"/>
      <c r="S867" s="329"/>
      <c r="T867" s="329"/>
      <c r="U867" s="329"/>
    </row>
    <row r="868" spans="1:21" ht="18" customHeight="1">
      <c r="B868" s="1022"/>
      <c r="C868" s="1023"/>
      <c r="D868" s="1060"/>
      <c r="E868" s="1061"/>
      <c r="F868" s="1061"/>
      <c r="G868" s="1061"/>
      <c r="H868" s="1061"/>
      <c r="I868" s="1061"/>
      <c r="J868" s="1061"/>
      <c r="K868" s="1061"/>
      <c r="L868" s="1061"/>
      <c r="M868" s="1061"/>
      <c r="N868" s="1061"/>
      <c r="O868" s="1062"/>
      <c r="R868" s="329"/>
      <c r="S868" s="329"/>
      <c r="T868" s="329"/>
      <c r="U868" s="329"/>
    </row>
    <row r="869" spans="1:21" s="346" customFormat="1" ht="18" customHeight="1">
      <c r="B869" s="1024"/>
      <c r="C869" s="1025"/>
      <c r="D869" s="1063"/>
      <c r="E869" s="1064"/>
      <c r="F869" s="1064"/>
      <c r="G869" s="1064"/>
      <c r="H869" s="1064"/>
      <c r="I869" s="1064"/>
      <c r="J869" s="1064"/>
      <c r="K869" s="1064"/>
      <c r="L869" s="1064"/>
      <c r="M869" s="1064"/>
      <c r="N869" s="1064"/>
      <c r="O869" s="1065"/>
    </row>
    <row r="870" spans="1:21" s="131" customFormat="1" ht="4.5" customHeight="1">
      <c r="B870" s="347"/>
      <c r="C870" s="347"/>
      <c r="D870" s="348"/>
      <c r="E870" s="348"/>
      <c r="F870" s="348"/>
      <c r="G870" s="348"/>
      <c r="H870" s="348"/>
      <c r="I870" s="348"/>
      <c r="J870" s="348"/>
      <c r="K870" s="348"/>
      <c r="L870" s="348"/>
      <c r="M870" s="348"/>
      <c r="N870" s="348"/>
      <c r="O870" s="348"/>
    </row>
    <row r="871" spans="1:21" s="131" customFormat="1" ht="18.75" customHeight="1">
      <c r="B871" s="527" t="s">
        <v>426</v>
      </c>
      <c r="C871" s="347"/>
      <c r="D871" s="348"/>
      <c r="E871" s="348"/>
      <c r="F871" s="348"/>
      <c r="G871" s="348"/>
      <c r="H871" s="348"/>
      <c r="I871" s="348"/>
      <c r="J871" s="348"/>
      <c r="K871" s="348"/>
      <c r="L871" s="348"/>
      <c r="M871" s="348"/>
      <c r="N871" s="348"/>
      <c r="O871" s="348"/>
    </row>
    <row r="872" spans="1:21" s="131" customFormat="1" ht="14.25" customHeight="1" thickBot="1">
      <c r="B872" s="527" t="s">
        <v>424</v>
      </c>
      <c r="C872" s="347"/>
      <c r="D872" s="348"/>
      <c r="E872" s="348"/>
      <c r="F872" s="348"/>
      <c r="G872" s="348"/>
      <c r="H872" s="348"/>
      <c r="I872" s="348"/>
      <c r="J872" s="348"/>
      <c r="K872" s="348"/>
      <c r="L872" s="348"/>
      <c r="M872" s="348"/>
      <c r="N872" s="348"/>
      <c r="O872" s="348"/>
    </row>
    <row r="873" spans="1:21" s="131" customFormat="1" ht="18" customHeight="1" thickBot="1">
      <c r="B873" s="998" t="s">
        <v>43</v>
      </c>
      <c r="C873" s="979"/>
      <c r="D873" s="980"/>
      <c r="E873" s="349" t="s">
        <v>606</v>
      </c>
      <c r="F873" s="350"/>
      <c r="G873" s="350"/>
      <c r="H873" s="350"/>
      <c r="I873" s="350"/>
      <c r="J873" s="350"/>
      <c r="K873" s="350"/>
      <c r="L873" s="232"/>
      <c r="M873" s="232"/>
      <c r="N873" s="232"/>
      <c r="O873" s="232"/>
    </row>
    <row r="874" spans="1:21" s="131" customFormat="1" ht="12">
      <c r="A874" s="351"/>
      <c r="B874" s="352" t="s">
        <v>59</v>
      </c>
      <c r="C874" s="352"/>
      <c r="D874" s="353"/>
      <c r="E874" s="354"/>
      <c r="F874" s="354"/>
      <c r="G874" s="355" t="s">
        <v>60</v>
      </c>
      <c r="H874" s="353"/>
      <c r="I874" s="352" t="s">
        <v>61</v>
      </c>
      <c r="J874" s="352"/>
      <c r="K874" s="351"/>
      <c r="L874" s="356"/>
      <c r="M874" s="357"/>
      <c r="N874" s="351"/>
      <c r="O874" s="355" t="s">
        <v>60</v>
      </c>
    </row>
    <row r="875" spans="1:21" s="131" customFormat="1" ht="12">
      <c r="A875" s="358"/>
      <c r="B875" s="359" t="s">
        <v>62</v>
      </c>
      <c r="C875" s="360"/>
      <c r="D875" s="360"/>
      <c r="E875" s="361"/>
      <c r="F875" s="361" t="s">
        <v>63</v>
      </c>
      <c r="G875" s="362" t="s">
        <v>64</v>
      </c>
      <c r="H875" s="363"/>
      <c r="I875" s="359" t="s">
        <v>62</v>
      </c>
      <c r="J875" s="360"/>
      <c r="K875" s="360"/>
      <c r="L875" s="360"/>
      <c r="M875" s="361"/>
      <c r="N875" s="361" t="s">
        <v>63</v>
      </c>
      <c r="O875" s="362" t="s">
        <v>64</v>
      </c>
    </row>
    <row r="876" spans="1:21" s="131" customFormat="1" ht="18" customHeight="1">
      <c r="A876" s="351"/>
      <c r="B876" s="83" t="s">
        <v>556</v>
      </c>
      <c r="C876" s="84"/>
      <c r="D876" s="84"/>
      <c r="E876" s="85"/>
      <c r="F876" s="86"/>
      <c r="G876" s="87"/>
      <c r="H876" s="88"/>
      <c r="I876" s="83" t="s">
        <v>560</v>
      </c>
      <c r="J876" s="84"/>
      <c r="K876" s="84"/>
      <c r="L876" s="84"/>
      <c r="M876" s="85"/>
      <c r="N876" s="89"/>
      <c r="O876" s="90"/>
    </row>
    <row r="877" spans="1:21" s="131" customFormat="1" ht="14.25" customHeight="1">
      <c r="A877" s="351"/>
      <c r="B877" s="91"/>
      <c r="C877" s="92"/>
      <c r="D877" s="93"/>
      <c r="E877" s="94"/>
      <c r="F877" s="95"/>
      <c r="G877" s="96"/>
      <c r="H877" s="88"/>
      <c r="I877" s="97"/>
      <c r="J877" s="98"/>
      <c r="K877" s="93"/>
      <c r="L877" s="93"/>
      <c r="M877" s="94"/>
      <c r="N877" s="95"/>
      <c r="O877" s="99"/>
    </row>
    <row r="878" spans="1:21" s="131" customFormat="1" ht="14.25" customHeight="1">
      <c r="A878" s="351"/>
      <c r="B878" s="100"/>
      <c r="C878" s="101"/>
      <c r="D878" s="102"/>
      <c r="E878" s="103"/>
      <c r="F878" s="95"/>
      <c r="G878" s="104">
        <f>ROUNDDOWN(SUM(F877:F882)/1000,0)</f>
        <v>0</v>
      </c>
      <c r="H878" s="105"/>
      <c r="I878" s="97"/>
      <c r="J878" s="598"/>
      <c r="K878" s="598"/>
      <c r="L878" s="598"/>
      <c r="M878" s="103"/>
      <c r="N878" s="95"/>
      <c r="O878" s="106">
        <f>ROUNDDOWN(SUM(N877:N885)/1000,0)</f>
        <v>0</v>
      </c>
    </row>
    <row r="879" spans="1:21" s="131" customFormat="1" ht="14.1" customHeight="1">
      <c r="A879" s="351"/>
      <c r="B879" s="100"/>
      <c r="C879" s="101"/>
      <c r="D879" s="102"/>
      <c r="E879" s="103"/>
      <c r="F879" s="95"/>
      <c r="G879" s="104"/>
      <c r="H879" s="105"/>
      <c r="I879" s="97"/>
      <c r="J879" s="598"/>
      <c r="K879" s="598"/>
      <c r="L879" s="598"/>
      <c r="M879" s="103"/>
      <c r="N879" s="95"/>
      <c r="O879" s="99"/>
    </row>
    <row r="880" spans="1:21" s="131" customFormat="1" ht="14.25" customHeight="1">
      <c r="A880" s="351"/>
      <c r="B880" s="100"/>
      <c r="C880" s="101"/>
      <c r="D880" s="102"/>
      <c r="E880" s="103"/>
      <c r="F880" s="95"/>
      <c r="G880" s="104"/>
      <c r="H880" s="105"/>
      <c r="I880" s="97"/>
      <c r="J880" s="598"/>
      <c r="K880" s="598"/>
      <c r="L880" s="598"/>
      <c r="M880" s="103"/>
      <c r="N880" s="95"/>
      <c r="O880" s="99"/>
    </row>
    <row r="881" spans="1:15" s="131" customFormat="1" ht="14.25" customHeight="1">
      <c r="A881" s="351"/>
      <c r="B881" s="100"/>
      <c r="C881" s="101"/>
      <c r="D881" s="102"/>
      <c r="E881" s="103"/>
      <c r="F881" s="95"/>
      <c r="G881" s="107"/>
      <c r="H881" s="108"/>
      <c r="I881" s="97"/>
      <c r="J881" s="598"/>
      <c r="K881" s="598"/>
      <c r="L881" s="598"/>
      <c r="M881" s="103"/>
      <c r="N881" s="95"/>
      <c r="O881" s="99"/>
    </row>
    <row r="882" spans="1:15" s="131" customFormat="1" ht="14.25" customHeight="1">
      <c r="A882" s="351"/>
      <c r="B882" s="100"/>
      <c r="C882" s="101"/>
      <c r="D882" s="102"/>
      <c r="E882" s="103"/>
      <c r="F882" s="95"/>
      <c r="G882" s="107"/>
      <c r="H882" s="108"/>
      <c r="I882" s="97"/>
      <c r="J882" s="598"/>
      <c r="K882" s="598"/>
      <c r="L882" s="598"/>
      <c r="M882" s="103"/>
      <c r="N882" s="95"/>
      <c r="O882" s="99"/>
    </row>
    <row r="883" spans="1:15" s="131" customFormat="1" ht="14.25" customHeight="1">
      <c r="A883" s="351"/>
      <c r="B883" s="83" t="s">
        <v>66</v>
      </c>
      <c r="C883" s="84"/>
      <c r="D883" s="84"/>
      <c r="E883" s="85"/>
      <c r="F883" s="86"/>
      <c r="G883" s="87"/>
      <c r="H883" s="111"/>
      <c r="I883" s="97"/>
      <c r="J883" s="598"/>
      <c r="K883" s="598"/>
      <c r="L883" s="598"/>
      <c r="M883" s="103"/>
      <c r="N883" s="95"/>
      <c r="O883" s="99"/>
    </row>
    <row r="884" spans="1:15" s="131" customFormat="1" ht="14.25" customHeight="1">
      <c r="A884" s="351"/>
      <c r="B884" s="100"/>
      <c r="C884" s="101"/>
      <c r="D884" s="102"/>
      <c r="E884" s="103"/>
      <c r="F884" s="95"/>
      <c r="G884" s="96"/>
      <c r="H884" s="111"/>
      <c r="I884" s="97"/>
      <c r="J884" s="598"/>
      <c r="K884" s="598"/>
      <c r="L884" s="598"/>
      <c r="M884" s="103"/>
      <c r="N884" s="95"/>
      <c r="O884" s="99"/>
    </row>
    <row r="885" spans="1:15" s="131" customFormat="1" ht="14.25" customHeight="1">
      <c r="A885" s="351"/>
      <c r="B885" s="100"/>
      <c r="C885" s="101"/>
      <c r="D885" s="102"/>
      <c r="E885" s="103"/>
      <c r="F885" s="95"/>
      <c r="G885" s="104">
        <f>ROUNDDOWN(SUM(F884:F888)/1000,0)</f>
        <v>0</v>
      </c>
      <c r="H885" s="105"/>
      <c r="I885" s="113"/>
      <c r="J885" s="599"/>
      <c r="K885" s="599"/>
      <c r="L885" s="599"/>
      <c r="M885" s="103"/>
      <c r="N885" s="95"/>
      <c r="O885" s="112"/>
    </row>
    <row r="886" spans="1:15" s="131" customFormat="1" ht="14.25" customHeight="1">
      <c r="A886" s="351"/>
      <c r="B886" s="100"/>
      <c r="C886" s="101"/>
      <c r="D886" s="102"/>
      <c r="E886" s="103"/>
      <c r="F886" s="95"/>
      <c r="G886" s="104"/>
      <c r="H886" s="105"/>
      <c r="I886" s="83" t="s">
        <v>561</v>
      </c>
      <c r="J886" s="84"/>
      <c r="K886" s="84"/>
      <c r="L886" s="84"/>
      <c r="M886" s="85"/>
      <c r="N886" s="86"/>
      <c r="O886" s="119"/>
    </row>
    <row r="887" spans="1:15" s="131" customFormat="1" ht="14.25" customHeight="1">
      <c r="A887" s="351"/>
      <c r="B887" s="100"/>
      <c r="C887" s="101"/>
      <c r="D887" s="102"/>
      <c r="E887" s="103"/>
      <c r="F887" s="95"/>
      <c r="G887" s="104"/>
      <c r="H887" s="111"/>
      <c r="I887" s="97"/>
      <c r="J887" s="598"/>
      <c r="K887" s="598"/>
      <c r="L887" s="598"/>
      <c r="M887" s="103"/>
      <c r="N887" s="95"/>
      <c r="O887" s="99"/>
    </row>
    <row r="888" spans="1:15" s="131" customFormat="1" ht="14.25" customHeight="1">
      <c r="A888" s="351"/>
      <c r="B888" s="100"/>
      <c r="C888" s="101"/>
      <c r="D888" s="102"/>
      <c r="E888" s="103"/>
      <c r="F888" s="95"/>
      <c r="G888" s="104"/>
      <c r="H888" s="105"/>
      <c r="I888" s="97"/>
      <c r="J888" s="598"/>
      <c r="K888" s="598"/>
      <c r="L888" s="598"/>
      <c r="M888" s="103"/>
      <c r="N888" s="95"/>
      <c r="O888" s="106">
        <f>ROUNDDOWN(SUM(N887:N894)/1000,0)</f>
        <v>0</v>
      </c>
    </row>
    <row r="889" spans="1:15" s="131" customFormat="1" ht="14.25" customHeight="1">
      <c r="A889" s="351"/>
      <c r="B889" s="83" t="s">
        <v>557</v>
      </c>
      <c r="C889" s="84"/>
      <c r="D889" s="84"/>
      <c r="E889" s="85"/>
      <c r="F889" s="86"/>
      <c r="G889" s="87"/>
      <c r="H889" s="105"/>
      <c r="I889" s="97"/>
      <c r="J889" s="598"/>
      <c r="K889" s="598"/>
      <c r="L889" s="598"/>
      <c r="M889" s="103"/>
      <c r="N889" s="95"/>
      <c r="O889" s="99"/>
    </row>
    <row r="890" spans="1:15" s="131" customFormat="1" ht="14.25" customHeight="1">
      <c r="A890" s="351"/>
      <c r="B890" s="100"/>
      <c r="C890" s="101"/>
      <c r="D890" s="102"/>
      <c r="E890" s="103"/>
      <c r="F890" s="95"/>
      <c r="G890" s="96"/>
      <c r="H890" s="111"/>
      <c r="I890" s="97"/>
      <c r="J890" s="598"/>
      <c r="K890" s="598"/>
      <c r="L890" s="598"/>
      <c r="M890" s="103"/>
      <c r="N890" s="95"/>
      <c r="O890" s="99"/>
    </row>
    <row r="891" spans="1:15" s="131" customFormat="1" ht="14.25" customHeight="1">
      <c r="A891" s="351"/>
      <c r="B891" s="100"/>
      <c r="C891" s="101"/>
      <c r="D891" s="102"/>
      <c r="E891" s="103"/>
      <c r="F891" s="95"/>
      <c r="G891" s="104">
        <f>ROUNDDOWN(SUM(F890:F892)/1000,0)</f>
        <v>0</v>
      </c>
      <c r="H891" s="111"/>
      <c r="I891" s="97"/>
      <c r="J891" s="598"/>
      <c r="K891" s="598"/>
      <c r="L891" s="598"/>
      <c r="M891" s="103"/>
      <c r="N891" s="95"/>
      <c r="O891" s="99"/>
    </row>
    <row r="892" spans="1:15" s="131" customFormat="1" ht="14.25" customHeight="1">
      <c r="A892" s="351"/>
      <c r="B892" s="100"/>
      <c r="C892" s="101"/>
      <c r="D892" s="102"/>
      <c r="E892" s="103"/>
      <c r="F892" s="95"/>
      <c r="G892" s="104"/>
      <c r="H892" s="105"/>
      <c r="I892" s="97"/>
      <c r="J892" s="598"/>
      <c r="K892" s="598"/>
      <c r="L892" s="598"/>
      <c r="M892" s="103"/>
      <c r="N892" s="95"/>
      <c r="O892" s="99"/>
    </row>
    <row r="893" spans="1:15" s="131" customFormat="1" ht="14.25" customHeight="1">
      <c r="A893" s="351"/>
      <c r="B893" s="83" t="s">
        <v>558</v>
      </c>
      <c r="C893" s="84"/>
      <c r="D893" s="84"/>
      <c r="E893" s="85"/>
      <c r="F893" s="86"/>
      <c r="G893" s="87"/>
      <c r="H893" s="105"/>
      <c r="I893" s="97"/>
      <c r="J893" s="598"/>
      <c r="K893" s="598"/>
      <c r="L893" s="598"/>
      <c r="M893" s="103"/>
      <c r="N893" s="95"/>
      <c r="O893" s="99"/>
    </row>
    <row r="894" spans="1:15" s="131" customFormat="1" ht="14.25" customHeight="1">
      <c r="A894" s="351"/>
      <c r="B894" s="100"/>
      <c r="C894" s="101"/>
      <c r="D894" s="102"/>
      <c r="E894" s="103"/>
      <c r="F894" s="95"/>
      <c r="G894" s="96"/>
      <c r="H894" s="111"/>
      <c r="I894" s="97"/>
      <c r="J894" s="598"/>
      <c r="K894" s="598"/>
      <c r="L894" s="598"/>
      <c r="M894" s="103"/>
      <c r="N894" s="95"/>
      <c r="O894" s="112"/>
    </row>
    <row r="895" spans="1:15" s="131" customFormat="1" ht="14.25" customHeight="1">
      <c r="A895" s="351"/>
      <c r="B895" s="100"/>
      <c r="C895" s="101"/>
      <c r="D895" s="102"/>
      <c r="E895" s="103"/>
      <c r="F895" s="95"/>
      <c r="G895" s="104">
        <f>ROUNDDOWN(SUM(F894:F898)/1000,0)</f>
        <v>0</v>
      </c>
      <c r="H895" s="111"/>
      <c r="I895" s="204" t="s">
        <v>562</v>
      </c>
      <c r="J895" s="180"/>
      <c r="K895" s="116"/>
      <c r="L895" s="116"/>
      <c r="M895" s="117"/>
      <c r="N895" s="118"/>
      <c r="O895" s="119"/>
    </row>
    <row r="896" spans="1:15" s="131" customFormat="1" ht="14.25" customHeight="1">
      <c r="A896" s="351"/>
      <c r="B896" s="100"/>
      <c r="C896" s="101"/>
      <c r="D896" s="102"/>
      <c r="E896" s="103"/>
      <c r="F896" s="95"/>
      <c r="G896" s="104"/>
      <c r="H896" s="111"/>
      <c r="I896" s="97"/>
      <c r="J896" s="598"/>
      <c r="K896" s="598"/>
      <c r="L896" s="598"/>
      <c r="M896" s="103"/>
      <c r="N896" s="95"/>
      <c r="O896" s="99"/>
    </row>
    <row r="897" spans="1:15" s="131" customFormat="1" ht="14.25" customHeight="1">
      <c r="A897" s="351"/>
      <c r="B897" s="100"/>
      <c r="C897" s="101"/>
      <c r="D897" s="102"/>
      <c r="E897" s="103"/>
      <c r="F897" s="95"/>
      <c r="G897" s="104"/>
      <c r="H897" s="105"/>
      <c r="I897" s="97"/>
      <c r="J897" s="598"/>
      <c r="K897" s="598"/>
      <c r="L897" s="598"/>
      <c r="M897" s="103"/>
      <c r="N897" s="95"/>
      <c r="O897" s="106">
        <f>ROUNDDOWN(SUM(N896:N901)/1000,0)</f>
        <v>0</v>
      </c>
    </row>
    <row r="898" spans="1:15" s="131" customFormat="1" ht="14.25" customHeight="1">
      <c r="A898" s="351"/>
      <c r="B898" s="100"/>
      <c r="C898" s="101"/>
      <c r="D898" s="102"/>
      <c r="E898" s="103"/>
      <c r="F898" s="95"/>
      <c r="G898" s="104"/>
      <c r="H898" s="105"/>
      <c r="I898" s="97"/>
      <c r="J898" s="598"/>
      <c r="K898" s="598"/>
      <c r="L898" s="598"/>
      <c r="M898" s="103"/>
      <c r="N898" s="95"/>
      <c r="O898" s="99"/>
    </row>
    <row r="899" spans="1:15" s="131" customFormat="1" ht="14.25" customHeight="1">
      <c r="A899" s="351"/>
      <c r="B899" s="83" t="s">
        <v>559</v>
      </c>
      <c r="C899" s="84"/>
      <c r="D899" s="84"/>
      <c r="E899" s="85"/>
      <c r="F899" s="86"/>
      <c r="G899" s="87"/>
      <c r="H899" s="105"/>
      <c r="I899" s="97"/>
      <c r="J899" s="598"/>
      <c r="K899" s="598"/>
      <c r="L899" s="598"/>
      <c r="M899" s="103"/>
      <c r="N899" s="95"/>
      <c r="O899" s="99"/>
    </row>
    <row r="900" spans="1:15" s="131" customFormat="1" ht="14.25" customHeight="1">
      <c r="A900" s="351"/>
      <c r="B900" s="100"/>
      <c r="C900" s="101"/>
      <c r="D900" s="102"/>
      <c r="E900" s="103"/>
      <c r="F900" s="95"/>
      <c r="G900" s="96"/>
      <c r="H900" s="105"/>
      <c r="I900" s="97"/>
      <c r="J900" s="598"/>
      <c r="K900" s="598"/>
      <c r="L900" s="598"/>
      <c r="M900" s="103"/>
      <c r="N900" s="95"/>
      <c r="O900" s="99"/>
    </row>
    <row r="901" spans="1:15" s="131" customFormat="1" ht="14.25" customHeight="1">
      <c r="A901" s="351"/>
      <c r="B901" s="100"/>
      <c r="C901" s="101"/>
      <c r="D901" s="102"/>
      <c r="E901" s="103"/>
      <c r="F901" s="95"/>
      <c r="G901" s="96">
        <f>ROUNDDOWN(SUM(F900:F908)/1000,0)</f>
        <v>0</v>
      </c>
      <c r="H901" s="105"/>
      <c r="I901" s="97"/>
      <c r="J901" s="598"/>
      <c r="K901" s="598"/>
      <c r="L901" s="598"/>
      <c r="M901" s="103"/>
      <c r="N901" s="95"/>
      <c r="O901" s="99"/>
    </row>
    <row r="902" spans="1:15" s="131" customFormat="1" ht="14.25" customHeight="1">
      <c r="A902" s="351"/>
      <c r="B902" s="100"/>
      <c r="C902" s="101"/>
      <c r="D902" s="102"/>
      <c r="E902" s="103"/>
      <c r="F902" s="95"/>
      <c r="G902" s="96"/>
      <c r="H902" s="111"/>
      <c r="I902" s="205" t="s">
        <v>563</v>
      </c>
      <c r="J902" s="181"/>
      <c r="K902" s="182"/>
      <c r="L902" s="182"/>
      <c r="M902" s="183"/>
      <c r="N902" s="185"/>
      <c r="O902" s="184"/>
    </row>
    <row r="903" spans="1:15" s="131" customFormat="1" ht="14.25" customHeight="1">
      <c r="A903" s="351"/>
      <c r="B903" s="100"/>
      <c r="C903" s="101"/>
      <c r="D903" s="102"/>
      <c r="E903" s="103"/>
      <c r="F903" s="95"/>
      <c r="G903" s="96"/>
      <c r="H903" s="111"/>
      <c r="I903" s="97"/>
      <c r="J903" s="598"/>
      <c r="K903" s="598"/>
      <c r="L903" s="598"/>
      <c r="M903" s="103"/>
      <c r="N903" s="95"/>
      <c r="O903" s="186"/>
    </row>
    <row r="904" spans="1:15" s="131" customFormat="1" ht="14.25" customHeight="1">
      <c r="A904" s="351"/>
      <c r="B904" s="100"/>
      <c r="C904" s="101"/>
      <c r="D904" s="102"/>
      <c r="E904" s="103"/>
      <c r="F904" s="95"/>
      <c r="G904" s="96"/>
      <c r="H904" s="111"/>
      <c r="I904" s="97"/>
      <c r="J904" s="598"/>
      <c r="K904" s="598"/>
      <c r="L904" s="598"/>
      <c r="M904" s="103"/>
      <c r="N904" s="95"/>
      <c r="O904" s="106">
        <f>ROUNDDOWN(SUM(N903:N908)/1000,0)</f>
        <v>0</v>
      </c>
    </row>
    <row r="905" spans="1:15" s="131" customFormat="1" ht="14.25" customHeight="1">
      <c r="A905" s="351"/>
      <c r="B905" s="100"/>
      <c r="C905" s="101"/>
      <c r="D905" s="102"/>
      <c r="E905" s="103"/>
      <c r="F905" s="95"/>
      <c r="G905" s="96"/>
      <c r="H905" s="111"/>
      <c r="I905" s="97"/>
      <c r="J905" s="598"/>
      <c r="K905" s="598"/>
      <c r="L905" s="598"/>
      <c r="M905" s="103"/>
      <c r="N905" s="95"/>
      <c r="O905" s="99"/>
    </row>
    <row r="906" spans="1:15" s="131" customFormat="1" ht="14.25" customHeight="1">
      <c r="A906" s="351"/>
      <c r="B906" s="100"/>
      <c r="C906" s="101"/>
      <c r="D906" s="102"/>
      <c r="E906" s="103"/>
      <c r="F906" s="95"/>
      <c r="G906" s="96"/>
      <c r="H906" s="111"/>
      <c r="I906" s="97"/>
      <c r="J906" s="598"/>
      <c r="K906" s="598"/>
      <c r="L906" s="598"/>
      <c r="M906" s="103"/>
      <c r="N906" s="95"/>
      <c r="O906" s="99"/>
    </row>
    <row r="907" spans="1:15" s="131" customFormat="1" ht="14.25" customHeight="1">
      <c r="A907" s="351"/>
      <c r="B907" s="100"/>
      <c r="C907" s="101"/>
      <c r="D907" s="102"/>
      <c r="E907" s="103"/>
      <c r="F907" s="95"/>
      <c r="G907" s="96"/>
      <c r="H907" s="105"/>
      <c r="I907" s="97"/>
      <c r="J907" s="598"/>
      <c r="K907" s="598"/>
      <c r="L907" s="598"/>
      <c r="M907" s="103"/>
      <c r="N907" s="95"/>
      <c r="O907" s="99"/>
    </row>
    <row r="908" spans="1:15" s="131" customFormat="1" ht="14.25" customHeight="1">
      <c r="A908" s="351"/>
      <c r="B908" s="100"/>
      <c r="C908" s="101"/>
      <c r="D908" s="102"/>
      <c r="E908" s="103"/>
      <c r="F908" s="95"/>
      <c r="G908" s="104"/>
      <c r="H908" s="111"/>
      <c r="I908" s="97"/>
      <c r="J908" s="598"/>
      <c r="K908" s="598"/>
      <c r="L908" s="598"/>
      <c r="M908" s="103"/>
      <c r="N908" s="95"/>
      <c r="O908" s="112"/>
    </row>
    <row r="909" spans="1:15" s="131" customFormat="1" ht="14.25" customHeight="1">
      <c r="A909" s="351"/>
      <c r="B909" s="83" t="s">
        <v>67</v>
      </c>
      <c r="C909" s="84"/>
      <c r="D909" s="84"/>
      <c r="E909" s="85"/>
      <c r="F909" s="86"/>
      <c r="G909" s="87"/>
      <c r="H909" s="111"/>
      <c r="I909" s="204" t="s">
        <v>564</v>
      </c>
      <c r="J909" s="115"/>
      <c r="K909" s="116"/>
      <c r="L909" s="116"/>
      <c r="M909" s="117"/>
      <c r="N909" s="120"/>
      <c r="O909" s="121"/>
    </row>
    <row r="910" spans="1:15" s="131" customFormat="1" ht="14.25" customHeight="1">
      <c r="A910" s="351"/>
      <c r="B910" s="100"/>
      <c r="C910" s="101"/>
      <c r="D910" s="102"/>
      <c r="E910" s="103"/>
      <c r="F910" s="95"/>
      <c r="G910" s="96"/>
      <c r="H910" s="111"/>
      <c r="I910" s="97"/>
      <c r="J910" s="598"/>
      <c r="K910" s="598"/>
      <c r="L910" s="598"/>
      <c r="M910" s="103"/>
      <c r="N910" s="95"/>
      <c r="O910" s="99"/>
    </row>
    <row r="911" spans="1:15" s="131" customFormat="1" ht="14.25" customHeight="1">
      <c r="A911" s="351"/>
      <c r="B911" s="100"/>
      <c r="C911" s="101"/>
      <c r="D911" s="102"/>
      <c r="E911" s="103"/>
      <c r="F911" s="95"/>
      <c r="G911" s="104">
        <f>ROUNDDOWN(SUM(F910:F912)/1000,0)</f>
        <v>0</v>
      </c>
      <c r="H911" s="105"/>
      <c r="I911" s="97"/>
      <c r="J911" s="598"/>
      <c r="K911" s="598"/>
      <c r="L911" s="598"/>
      <c r="M911" s="103"/>
      <c r="N911" s="95"/>
      <c r="O911" s="106">
        <f>ROUNDDOWN(SUM(N910:N919)/1000,0)</f>
        <v>0</v>
      </c>
    </row>
    <row r="912" spans="1:15" s="131" customFormat="1" ht="14.1" customHeight="1">
      <c r="A912" s="351"/>
      <c r="B912" s="100"/>
      <c r="C912" s="101"/>
      <c r="D912" s="102"/>
      <c r="E912" s="103"/>
      <c r="F912" s="95"/>
      <c r="G912" s="104"/>
      <c r="H912" s="111"/>
      <c r="I912" s="97"/>
      <c r="J912" s="598"/>
      <c r="K912" s="598"/>
      <c r="L912" s="598"/>
      <c r="M912" s="103"/>
      <c r="N912" s="95"/>
      <c r="O912" s="99"/>
    </row>
    <row r="913" spans="1:15" s="131" customFormat="1" ht="14.25" customHeight="1" thickBot="1">
      <c r="A913" s="351"/>
      <c r="B913" s="122" t="s">
        <v>68</v>
      </c>
      <c r="C913" s="123"/>
      <c r="D913" s="123"/>
      <c r="E913" s="124"/>
      <c r="F913" s="125"/>
      <c r="G913" s="126">
        <f>G914-G878-G885-G891-G895-G901-G911</f>
        <v>0</v>
      </c>
      <c r="H913" s="105"/>
      <c r="I913" s="97"/>
      <c r="J913" s="598"/>
      <c r="K913" s="598"/>
      <c r="L913" s="598"/>
      <c r="M913" s="103"/>
      <c r="N913" s="95"/>
      <c r="O913" s="99"/>
    </row>
    <row r="914" spans="1:15" s="131" customFormat="1" ht="20.100000000000001" customHeight="1" thickTop="1">
      <c r="A914" s="351"/>
      <c r="B914" s="1015" t="s">
        <v>69</v>
      </c>
      <c r="C914" s="1016"/>
      <c r="D914" s="1016"/>
      <c r="E914" s="1016"/>
      <c r="F914" s="1017"/>
      <c r="G914" s="127">
        <f>O922</f>
        <v>0</v>
      </c>
      <c r="H914" s="105"/>
      <c r="I914" s="97"/>
      <c r="J914" s="598"/>
      <c r="K914" s="598"/>
      <c r="L914" s="598"/>
      <c r="M914" s="103"/>
      <c r="N914" s="95"/>
      <c r="O914" s="99"/>
    </row>
    <row r="915" spans="1:15" s="131" customFormat="1" ht="14.25" customHeight="1">
      <c r="A915" s="351"/>
      <c r="B915" s="128" t="s">
        <v>70</v>
      </c>
      <c r="C915" s="129"/>
      <c r="D915" s="129"/>
      <c r="E915" s="129"/>
      <c r="F915" s="129"/>
      <c r="G915" s="130"/>
      <c r="H915" s="130"/>
      <c r="I915" s="97"/>
      <c r="J915" s="598"/>
      <c r="K915" s="598"/>
      <c r="L915" s="598"/>
      <c r="M915" s="103"/>
      <c r="N915" s="95"/>
      <c r="O915" s="99"/>
    </row>
    <row r="916" spans="1:15" s="131" customFormat="1" ht="14.25" customHeight="1">
      <c r="A916" s="351"/>
      <c r="B916" s="131" t="s">
        <v>71</v>
      </c>
      <c r="C916" s="129"/>
      <c r="D916" s="129"/>
      <c r="E916" s="129"/>
      <c r="F916" s="129"/>
      <c r="G916" s="132" t="s">
        <v>72</v>
      </c>
      <c r="H916" s="133"/>
      <c r="I916" s="97"/>
      <c r="J916" s="598"/>
      <c r="K916" s="598"/>
      <c r="L916" s="598"/>
      <c r="M916" s="103"/>
      <c r="N916" s="95"/>
      <c r="O916" s="99"/>
    </row>
    <row r="917" spans="1:15" s="131" customFormat="1" ht="14.25" customHeight="1">
      <c r="A917" s="351"/>
      <c r="B917" s="919" t="s">
        <v>73</v>
      </c>
      <c r="C917" s="1018"/>
      <c r="D917" s="1018"/>
      <c r="E917" s="1018"/>
      <c r="F917" s="1019"/>
      <c r="G917" s="134" t="s">
        <v>74</v>
      </c>
      <c r="H917" s="133"/>
      <c r="I917" s="97"/>
      <c r="J917" s="598"/>
      <c r="K917" s="598"/>
      <c r="L917" s="598"/>
      <c r="M917" s="103"/>
      <c r="N917" s="95"/>
      <c r="O917" s="99"/>
    </row>
    <row r="918" spans="1:15" s="131" customFormat="1" ht="20.100000000000001" customHeight="1">
      <c r="A918" s="351"/>
      <c r="B918" s="1003" t="s">
        <v>567</v>
      </c>
      <c r="C918" s="1018"/>
      <c r="D918" s="1018"/>
      <c r="E918" s="1018"/>
      <c r="F918" s="1019"/>
      <c r="G918" s="135"/>
      <c r="H918" s="136"/>
      <c r="I918" s="97"/>
      <c r="J918" s="598"/>
      <c r="K918" s="598"/>
      <c r="L918" s="598"/>
      <c r="M918" s="103"/>
      <c r="N918" s="95"/>
      <c r="O918" s="99"/>
    </row>
    <row r="919" spans="1:15" s="131" customFormat="1" ht="21.95" customHeight="1" thickBot="1">
      <c r="A919" s="351"/>
      <c r="B919" s="1003" t="s">
        <v>568</v>
      </c>
      <c r="C919" s="1004"/>
      <c r="D919" s="1004"/>
      <c r="E919" s="1004"/>
      <c r="F919" s="1005"/>
      <c r="G919" s="135"/>
      <c r="H919" s="111"/>
      <c r="I919" s="97"/>
      <c r="J919" s="598"/>
      <c r="K919" s="598"/>
      <c r="L919" s="598"/>
      <c r="M919" s="103"/>
      <c r="N919" s="95"/>
      <c r="O919" s="137"/>
    </row>
    <row r="920" spans="1:15" s="131" customFormat="1" ht="35.450000000000003" customHeight="1" thickTop="1">
      <c r="A920" s="351"/>
      <c r="B920" s="1003" t="s">
        <v>132</v>
      </c>
      <c r="C920" s="1004"/>
      <c r="D920" s="1004"/>
      <c r="E920" s="1004"/>
      <c r="F920" s="1005"/>
      <c r="G920" s="135"/>
      <c r="H920" s="111"/>
      <c r="I920" s="1006" t="s">
        <v>565</v>
      </c>
      <c r="J920" s="1007"/>
      <c r="K920" s="1007"/>
      <c r="L920" s="1007"/>
      <c r="M920" s="1007"/>
      <c r="N920" s="1008"/>
      <c r="O920" s="138">
        <f>SUM(O878,O888,O897,O904,O911,)</f>
        <v>0</v>
      </c>
    </row>
    <row r="921" spans="1:15" s="131" customFormat="1" ht="35.450000000000003" customHeight="1">
      <c r="A921" s="351"/>
      <c r="B921" s="1003" t="s">
        <v>138</v>
      </c>
      <c r="C921" s="1004"/>
      <c r="D921" s="1004"/>
      <c r="E921" s="1004"/>
      <c r="F921" s="1005"/>
      <c r="G921" s="135"/>
      <c r="H921" s="130"/>
      <c r="I921" s="1009" t="s">
        <v>340</v>
      </c>
      <c r="J921" s="1010"/>
      <c r="K921" s="1010"/>
      <c r="L921" s="1010"/>
      <c r="M921" s="1010"/>
      <c r="N921" s="1011"/>
      <c r="O921" s="146">
        <f>IF(共通入力シート!$B$18="課税事業者",ROUNDDOWN((O920-G923)*10/110,0),0)</f>
        <v>0</v>
      </c>
    </row>
    <row r="922" spans="1:15" s="131" customFormat="1" ht="26.1" customHeight="1" thickBot="1">
      <c r="A922" s="351"/>
      <c r="B922" s="1012" t="s">
        <v>569</v>
      </c>
      <c r="C922" s="1013"/>
      <c r="D922" s="1013"/>
      <c r="E922" s="1013"/>
      <c r="F922" s="1014"/>
      <c r="G922" s="135"/>
      <c r="H922" s="130"/>
      <c r="I922" s="995" t="s">
        <v>566</v>
      </c>
      <c r="J922" s="996"/>
      <c r="K922" s="996"/>
      <c r="L922" s="996"/>
      <c r="M922" s="996"/>
      <c r="N922" s="997"/>
      <c r="O922" s="141">
        <f>O920-O921</f>
        <v>0</v>
      </c>
    </row>
    <row r="923" spans="1:15" s="131" customFormat="1" ht="25.35" customHeight="1" thickTop="1">
      <c r="A923" s="351"/>
      <c r="B923" s="992" t="s">
        <v>75</v>
      </c>
      <c r="C923" s="993"/>
      <c r="D923" s="993"/>
      <c r="E923" s="993"/>
      <c r="F923" s="994"/>
      <c r="G923" s="140">
        <f>SUM(G918:G922)</f>
        <v>0</v>
      </c>
      <c r="H923" s="364"/>
      <c r="I923" s="995" t="s">
        <v>342</v>
      </c>
      <c r="J923" s="996"/>
      <c r="K923" s="996"/>
      <c r="L923" s="996"/>
      <c r="M923" s="996"/>
      <c r="N923" s="997"/>
      <c r="O923" s="144"/>
    </row>
    <row r="924" spans="1:15" s="131" customFormat="1" ht="26.25" customHeight="1">
      <c r="A924" s="351"/>
      <c r="B924" s="131" t="s">
        <v>76</v>
      </c>
      <c r="C924" s="365"/>
      <c r="D924" s="365"/>
      <c r="E924" s="365"/>
      <c r="F924" s="365"/>
      <c r="G924" s="143"/>
      <c r="H924" s="364"/>
      <c r="O924" s="145"/>
    </row>
    <row r="925" spans="1:15" s="131" customFormat="1" ht="10.5" customHeight="1" thickBot="1">
      <c r="A925" s="351"/>
      <c r="C925" s="365"/>
      <c r="D925" s="365"/>
      <c r="E925" s="365"/>
      <c r="F925" s="365"/>
      <c r="G925" s="143"/>
      <c r="H925" s="364"/>
      <c r="I925" s="366"/>
    </row>
    <row r="926" spans="1:15" s="131" customFormat="1" ht="25.35" customHeight="1" thickBot="1">
      <c r="A926" s="351"/>
      <c r="B926" s="998" t="s">
        <v>77</v>
      </c>
      <c r="C926" s="980"/>
      <c r="D926" s="999" t="str">
        <f>IF(共通入力シート!$B$2="","",共通入力シート!$B$2)</f>
        <v/>
      </c>
      <c r="E926" s="999"/>
      <c r="F926" s="999"/>
      <c r="G926" s="1000"/>
      <c r="H926" s="1001" t="str">
        <f>IF(共通入力シート!$B$18="※選択してください。","★「共通入力シート」の消費税等仕入控除税額の取扱を選択してください。","")</f>
        <v/>
      </c>
      <c r="I926" s="1002"/>
      <c r="J926" s="1002"/>
      <c r="K926" s="1002"/>
      <c r="L926" s="1002"/>
      <c r="M926" s="1002"/>
      <c r="N926" s="1002"/>
      <c r="O926" s="1002"/>
    </row>
    <row r="927" spans="1:15" s="131" customFormat="1" ht="46.5" customHeight="1" thickBot="1">
      <c r="A927" s="351"/>
      <c r="B927" s="987" t="s">
        <v>343</v>
      </c>
      <c r="C927" s="988"/>
      <c r="D927" s="989" t="str">
        <f>IF(O922=0,"",MAX(0,MIN(INT(O922/2),G913)))</f>
        <v/>
      </c>
      <c r="E927" s="989"/>
      <c r="F927" s="989"/>
      <c r="G927" s="367" t="s">
        <v>29</v>
      </c>
      <c r="H927" s="990" t="s">
        <v>78</v>
      </c>
      <c r="I927" s="991"/>
      <c r="J927" s="991"/>
      <c r="K927" s="991"/>
      <c r="L927" s="991"/>
      <c r="M927" s="991"/>
      <c r="N927" s="991"/>
      <c r="O927" s="991"/>
    </row>
    <row r="928" spans="1:15" ht="4.5" customHeight="1"/>
    <row r="929" spans="2:21" ht="15.6" customHeight="1">
      <c r="B929" s="131" t="s">
        <v>425</v>
      </c>
      <c r="C929" s="218"/>
      <c r="D929" s="329"/>
      <c r="E929" s="218"/>
      <c r="F929" s="218"/>
      <c r="G929" s="218"/>
      <c r="H929" s="218"/>
      <c r="I929" s="218"/>
      <c r="J929" s="218"/>
      <c r="K929" s="218"/>
      <c r="L929" s="218"/>
      <c r="M929" s="218"/>
      <c r="N929" s="218"/>
      <c r="O929" s="218"/>
      <c r="R929" s="329"/>
      <c r="S929" s="329"/>
      <c r="T929" s="329"/>
      <c r="U929" s="329"/>
    </row>
    <row r="930" spans="2:21" ht="15.6" customHeight="1">
      <c r="B930" s="218" t="s">
        <v>509</v>
      </c>
      <c r="C930" s="218"/>
      <c r="D930" s="218"/>
      <c r="E930" s="218"/>
      <c r="F930" s="218"/>
      <c r="G930" s="218"/>
      <c r="H930" s="218"/>
      <c r="I930" s="218"/>
      <c r="J930" s="218"/>
      <c r="K930" s="218"/>
      <c r="L930" s="218"/>
      <c r="M930" s="218"/>
      <c r="N930" s="218"/>
      <c r="O930" s="218"/>
      <c r="R930" s="329"/>
      <c r="S930" s="329"/>
      <c r="T930" s="329"/>
      <c r="U930" s="329"/>
    </row>
    <row r="931" spans="2:21" ht="15.6" customHeight="1" thickBot="1">
      <c r="B931" s="1120" t="s">
        <v>429</v>
      </c>
      <c r="C931" s="1120"/>
      <c r="D931" s="1120"/>
      <c r="E931" s="1120"/>
      <c r="F931" s="1120"/>
      <c r="G931" s="1120"/>
      <c r="H931" s="1120"/>
      <c r="I931" s="1120"/>
      <c r="J931" s="1120"/>
      <c r="K931" s="1120"/>
      <c r="L931" s="1120"/>
      <c r="M931" s="1120"/>
      <c r="N931" s="1120"/>
      <c r="O931" s="1120"/>
      <c r="R931" s="329"/>
      <c r="S931" s="329"/>
      <c r="T931" s="329"/>
      <c r="U931" s="329"/>
    </row>
    <row r="932" spans="2:21" ht="15" customHeight="1">
      <c r="B932" s="1121" t="s">
        <v>43</v>
      </c>
      <c r="C932" s="1122"/>
      <c r="D932" s="1125" t="s">
        <v>607</v>
      </c>
      <c r="E932" s="1126"/>
      <c r="F932" s="1129" t="s">
        <v>657</v>
      </c>
      <c r="G932" s="1130"/>
      <c r="H932" s="1131"/>
      <c r="I932" s="1131"/>
      <c r="J932" s="1131"/>
      <c r="K932" s="1131"/>
      <c r="L932" s="1131"/>
      <c r="M932" s="1131"/>
      <c r="N932" s="1131"/>
      <c r="O932" s="1132"/>
      <c r="Q932" s="618" t="s">
        <v>667</v>
      </c>
      <c r="R932" s="329"/>
      <c r="S932" s="329"/>
      <c r="T932" s="329"/>
      <c r="U932" s="329"/>
    </row>
    <row r="933" spans="2:21" ht="15" customHeight="1" thickBot="1">
      <c r="B933" s="1123"/>
      <c r="C933" s="1124"/>
      <c r="D933" s="1127"/>
      <c r="E933" s="1128"/>
      <c r="F933" s="1133"/>
      <c r="G933" s="1134"/>
      <c r="H933" s="1135"/>
      <c r="I933" s="1135"/>
      <c r="J933" s="1135"/>
      <c r="K933" s="1135"/>
      <c r="L933" s="1135"/>
      <c r="M933" s="1135"/>
      <c r="N933" s="1135"/>
      <c r="O933" s="1136"/>
      <c r="Q933" s="617" t="s">
        <v>668</v>
      </c>
      <c r="R933" s="329"/>
      <c r="S933" s="329"/>
      <c r="T933" s="329"/>
      <c r="U933" s="329"/>
    </row>
    <row r="934" spans="2:21" ht="16.5" customHeight="1">
      <c r="B934" s="330" t="s">
        <v>142</v>
      </c>
      <c r="C934" s="331"/>
      <c r="D934" s="331"/>
      <c r="E934" s="332"/>
      <c r="F934" s="331"/>
      <c r="G934" s="331"/>
      <c r="H934" s="331"/>
      <c r="I934" s="331"/>
      <c r="J934" s="331"/>
      <c r="K934" s="331"/>
      <c r="L934" s="331"/>
      <c r="M934" s="331"/>
      <c r="N934" s="331"/>
      <c r="O934" s="619"/>
      <c r="R934" s="329"/>
      <c r="S934" s="329"/>
      <c r="T934" s="329"/>
      <c r="U934" s="329"/>
    </row>
    <row r="935" spans="2:21" ht="18.75" customHeight="1">
      <c r="B935" s="1109"/>
      <c r="C935" s="1110"/>
      <c r="D935" s="1110"/>
      <c r="E935" s="1110"/>
      <c r="F935" s="1110"/>
      <c r="G935" s="1110"/>
      <c r="H935" s="1110"/>
      <c r="I935" s="1110"/>
      <c r="J935" s="1110"/>
      <c r="K935" s="1110"/>
      <c r="L935" s="335" t="s">
        <v>48</v>
      </c>
      <c r="M935" s="1113"/>
      <c r="N935" s="1113"/>
      <c r="O935" s="1114"/>
      <c r="Q935" s="569" t="str">
        <f>IF(M935="", "←選択してください。", "")</f>
        <v>←選択してください。</v>
      </c>
      <c r="R935" s="329"/>
      <c r="S935" s="329"/>
      <c r="T935" s="329"/>
      <c r="U935" s="329"/>
    </row>
    <row r="936" spans="2:21" ht="17.25" customHeight="1">
      <c r="B936" s="1111"/>
      <c r="C936" s="1112"/>
      <c r="D936" s="1112"/>
      <c r="E936" s="1112"/>
      <c r="F936" s="1112"/>
      <c r="G936" s="1112"/>
      <c r="H936" s="1112"/>
      <c r="I936" s="1112"/>
      <c r="J936" s="1112"/>
      <c r="K936" s="1112"/>
      <c r="L936" s="337" t="s">
        <v>49</v>
      </c>
      <c r="M936" s="1115"/>
      <c r="N936" s="1115"/>
      <c r="O936" s="1116"/>
      <c r="Q936" s="569" t="str">
        <f>IF(M936="", "←選択してください。", "")</f>
        <v>←選択してください。</v>
      </c>
      <c r="R936" s="329"/>
      <c r="S936" s="329"/>
      <c r="T936" s="329"/>
      <c r="U936" s="329"/>
    </row>
    <row r="937" spans="2:21" ht="4.5" customHeight="1">
      <c r="B937" s="338"/>
      <c r="C937" s="338"/>
      <c r="D937" s="338"/>
      <c r="E937" s="338"/>
      <c r="F937" s="338"/>
      <c r="G937" s="338"/>
      <c r="H937" s="338"/>
      <c r="I937" s="338"/>
      <c r="J937" s="338"/>
      <c r="K937" s="338"/>
      <c r="L937" s="338"/>
      <c r="M937" s="338"/>
      <c r="N937" s="338"/>
      <c r="O937" s="611"/>
      <c r="R937" s="329"/>
      <c r="S937" s="329"/>
      <c r="T937" s="329"/>
      <c r="U937" s="329"/>
    </row>
    <row r="938" spans="2:21" ht="24" customHeight="1">
      <c r="B938" s="340" t="s">
        <v>143</v>
      </c>
      <c r="C938" s="341"/>
      <c r="D938" s="341"/>
      <c r="E938" s="341"/>
      <c r="F938" s="1117" t="s">
        <v>50</v>
      </c>
      <c r="G938" s="1118"/>
      <c r="H938" s="342"/>
      <c r="I938" s="1117" t="s">
        <v>51</v>
      </c>
      <c r="J938" s="1119"/>
      <c r="K938" s="1118"/>
      <c r="L938" s="343" t="str">
        <f>IF(OR($H940=0,$K940=0),"",$H938/($H940*$K940))</f>
        <v/>
      </c>
      <c r="M938" s="1117" t="s">
        <v>52</v>
      </c>
      <c r="N938" s="1118"/>
      <c r="O938" s="565" t="str">
        <f>IF($O1036+$O1039=0,"",($G1030-$G1029)/($O1036+$O1039))</f>
        <v/>
      </c>
      <c r="Q938" s="336" t="str">
        <f>IF(OR(F932="人材養成事業",F932= "普及啓発事業"), "←斜線部は記入する必要はありません。", "")</f>
        <v/>
      </c>
      <c r="R938" s="329"/>
      <c r="S938" s="329"/>
      <c r="T938" s="329"/>
      <c r="U938" s="329"/>
    </row>
    <row r="939" spans="2:21" s="131" customFormat="1" ht="21.75" customHeight="1">
      <c r="B939" s="1020" t="s">
        <v>53</v>
      </c>
      <c r="C939" s="1093"/>
      <c r="D939" s="1096" t="s">
        <v>54</v>
      </c>
      <c r="E939" s="1097"/>
      <c r="F939" s="1098" t="s">
        <v>55</v>
      </c>
      <c r="G939" s="1098"/>
      <c r="H939" s="1099" t="s">
        <v>56</v>
      </c>
      <c r="I939" s="1099"/>
      <c r="J939" s="1099"/>
      <c r="K939" s="344" t="s">
        <v>57</v>
      </c>
      <c r="L939" s="1100" t="s">
        <v>58</v>
      </c>
      <c r="M939" s="1100"/>
      <c r="N939" s="1100"/>
      <c r="O939" s="1101"/>
    </row>
    <row r="940" spans="2:21" s="131" customFormat="1" ht="21.75" customHeight="1">
      <c r="B940" s="1094"/>
      <c r="C940" s="1095"/>
      <c r="D940" s="1102"/>
      <c r="E940" s="1103"/>
      <c r="F940" s="1104"/>
      <c r="G940" s="1105"/>
      <c r="H940" s="1106"/>
      <c r="I940" s="1106"/>
      <c r="J940" s="1106"/>
      <c r="K940" s="78"/>
      <c r="L940" s="1107"/>
      <c r="M940" s="1107"/>
      <c r="N940" s="1107"/>
      <c r="O940" s="1108"/>
      <c r="Q940" s="345"/>
    </row>
    <row r="941" spans="2:21" ht="9.75" customHeight="1">
      <c r="B941" s="131"/>
      <c r="C941" s="131"/>
      <c r="D941" s="338"/>
      <c r="E941" s="338"/>
      <c r="F941" s="338"/>
      <c r="G941" s="338"/>
      <c r="H941" s="338"/>
      <c r="I941" s="338"/>
      <c r="J941" s="338"/>
      <c r="K941" s="338"/>
      <c r="L941" s="338"/>
      <c r="M941" s="338"/>
      <c r="N941" s="338"/>
      <c r="O941" s="338"/>
      <c r="Q941" s="336"/>
      <c r="R941" s="329"/>
      <c r="S941" s="329"/>
      <c r="T941" s="329"/>
      <c r="U941" s="329"/>
    </row>
    <row r="942" spans="2:21" s="102" customFormat="1" ht="18" customHeight="1">
      <c r="B942" s="1020" t="s">
        <v>344</v>
      </c>
      <c r="C942" s="1066"/>
      <c r="D942" s="925" t="s">
        <v>413</v>
      </c>
      <c r="E942" s="926"/>
      <c r="F942" s="926"/>
      <c r="G942" s="926"/>
      <c r="H942" s="926"/>
      <c r="I942" s="926"/>
      <c r="J942" s="926"/>
      <c r="K942" s="926"/>
      <c r="L942" s="926"/>
      <c r="M942" s="926"/>
      <c r="N942" s="926"/>
      <c r="O942" s="927"/>
      <c r="Q942" s="568" t="s">
        <v>139</v>
      </c>
    </row>
    <row r="943" spans="2:21" s="102" customFormat="1" ht="19.350000000000001" customHeight="1">
      <c r="B943" s="1067"/>
      <c r="C943" s="1068"/>
      <c r="D943" s="1071"/>
      <c r="E943" s="1072"/>
      <c r="F943" s="1072"/>
      <c r="G943" s="1072"/>
      <c r="H943" s="1072"/>
      <c r="I943" s="1072"/>
      <c r="J943" s="1072"/>
      <c r="K943" s="1072"/>
      <c r="L943" s="1072"/>
      <c r="M943" s="1072"/>
      <c r="N943" s="1072"/>
      <c r="O943" s="1073"/>
    </row>
    <row r="944" spans="2:21" s="102" customFormat="1" ht="19.350000000000001" customHeight="1">
      <c r="B944" s="1067"/>
      <c r="C944" s="1068"/>
      <c r="D944" s="1071"/>
      <c r="E944" s="1072"/>
      <c r="F944" s="1072"/>
      <c r="G944" s="1072"/>
      <c r="H944" s="1072"/>
      <c r="I944" s="1072"/>
      <c r="J944" s="1072"/>
      <c r="K944" s="1072"/>
      <c r="L944" s="1072"/>
      <c r="M944" s="1072"/>
      <c r="N944" s="1072"/>
      <c r="O944" s="1073"/>
    </row>
    <row r="945" spans="2:15" s="102" customFormat="1" ht="19.350000000000001" customHeight="1">
      <c r="B945" s="1067"/>
      <c r="C945" s="1068"/>
      <c r="D945" s="1071"/>
      <c r="E945" s="1072"/>
      <c r="F945" s="1072"/>
      <c r="G945" s="1072"/>
      <c r="H945" s="1072"/>
      <c r="I945" s="1072"/>
      <c r="J945" s="1072"/>
      <c r="K945" s="1072"/>
      <c r="L945" s="1072"/>
      <c r="M945" s="1072"/>
      <c r="N945" s="1072"/>
      <c r="O945" s="1073"/>
    </row>
    <row r="946" spans="2:15" s="102" customFormat="1" ht="19.350000000000001" customHeight="1">
      <c r="B946" s="1067"/>
      <c r="C946" s="1068"/>
      <c r="D946" s="1071"/>
      <c r="E946" s="1072"/>
      <c r="F946" s="1072"/>
      <c r="G946" s="1072"/>
      <c r="H946" s="1072"/>
      <c r="I946" s="1072"/>
      <c r="J946" s="1072"/>
      <c r="K946" s="1072"/>
      <c r="L946" s="1072"/>
      <c r="M946" s="1072"/>
      <c r="N946" s="1072"/>
      <c r="O946" s="1073"/>
    </row>
    <row r="947" spans="2:15" s="102" customFormat="1" ht="19.350000000000001" customHeight="1">
      <c r="B947" s="1067"/>
      <c r="C947" s="1068"/>
      <c r="D947" s="1071"/>
      <c r="E947" s="1072"/>
      <c r="F947" s="1072"/>
      <c r="G947" s="1072"/>
      <c r="H947" s="1072"/>
      <c r="I947" s="1072"/>
      <c r="J947" s="1072"/>
      <c r="K947" s="1072"/>
      <c r="L947" s="1072"/>
      <c r="M947" s="1072"/>
      <c r="N947" s="1072"/>
      <c r="O947" s="1073"/>
    </row>
    <row r="948" spans="2:15" s="102" customFormat="1" ht="19.350000000000001" customHeight="1">
      <c r="B948" s="1067"/>
      <c r="C948" s="1068"/>
      <c r="D948" s="1071"/>
      <c r="E948" s="1072"/>
      <c r="F948" s="1072"/>
      <c r="G948" s="1072"/>
      <c r="H948" s="1072"/>
      <c r="I948" s="1072"/>
      <c r="J948" s="1072"/>
      <c r="K948" s="1072"/>
      <c r="L948" s="1072"/>
      <c r="M948" s="1072"/>
      <c r="N948" s="1072"/>
      <c r="O948" s="1073"/>
    </row>
    <row r="949" spans="2:15" s="102" customFormat="1" ht="19.350000000000001" customHeight="1">
      <c r="B949" s="1067"/>
      <c r="C949" s="1068"/>
      <c r="D949" s="1071"/>
      <c r="E949" s="1072"/>
      <c r="F949" s="1072"/>
      <c r="G949" s="1072"/>
      <c r="H949" s="1072"/>
      <c r="I949" s="1072"/>
      <c r="J949" s="1072"/>
      <c r="K949" s="1072"/>
      <c r="L949" s="1072"/>
      <c r="M949" s="1072"/>
      <c r="N949" s="1072"/>
      <c r="O949" s="1073"/>
    </row>
    <row r="950" spans="2:15" s="102" customFormat="1" ht="19.350000000000001" customHeight="1">
      <c r="B950" s="1067"/>
      <c r="C950" s="1068"/>
      <c r="D950" s="1071"/>
      <c r="E950" s="1072"/>
      <c r="F950" s="1072"/>
      <c r="G950" s="1072"/>
      <c r="H950" s="1072"/>
      <c r="I950" s="1072"/>
      <c r="J950" s="1072"/>
      <c r="K950" s="1072"/>
      <c r="L950" s="1072"/>
      <c r="M950" s="1072"/>
      <c r="N950" s="1072"/>
      <c r="O950" s="1073"/>
    </row>
    <row r="951" spans="2:15" s="102" customFormat="1" ht="19.350000000000001" customHeight="1">
      <c r="B951" s="1067"/>
      <c r="C951" s="1068"/>
      <c r="D951" s="1071"/>
      <c r="E951" s="1072"/>
      <c r="F951" s="1072"/>
      <c r="G951" s="1072"/>
      <c r="H951" s="1072"/>
      <c r="I951" s="1072"/>
      <c r="J951" s="1072"/>
      <c r="K951" s="1072"/>
      <c r="L951" s="1072"/>
      <c r="M951" s="1072"/>
      <c r="N951" s="1072"/>
      <c r="O951" s="1073"/>
    </row>
    <row r="952" spans="2:15" s="102" customFormat="1" ht="19.350000000000001" customHeight="1">
      <c r="B952" s="1069"/>
      <c r="C952" s="1070"/>
      <c r="D952" s="1074"/>
      <c r="E952" s="1075"/>
      <c r="F952" s="1075"/>
      <c r="G952" s="1075"/>
      <c r="H952" s="1075"/>
      <c r="I952" s="1075"/>
      <c r="J952" s="1075"/>
      <c r="K952" s="1075"/>
      <c r="L952" s="1075"/>
      <c r="M952" s="1075"/>
      <c r="N952" s="1075"/>
      <c r="O952" s="1076"/>
    </row>
    <row r="953" spans="2:15" s="102" customFormat="1" ht="18" customHeight="1">
      <c r="B953" s="1020" t="s">
        <v>148</v>
      </c>
      <c r="C953" s="1021"/>
      <c r="D953" s="1059" t="s">
        <v>427</v>
      </c>
      <c r="E953" s="1026"/>
      <c r="F953" s="1026"/>
      <c r="G953" s="1026"/>
      <c r="H953" s="1026"/>
      <c r="I953" s="1026"/>
      <c r="J953" s="1026"/>
      <c r="K953" s="1026"/>
      <c r="L953" s="1026"/>
      <c r="M953" s="1026"/>
      <c r="N953" s="1026"/>
      <c r="O953" s="1027"/>
    </row>
    <row r="954" spans="2:15" s="102" customFormat="1" ht="18" customHeight="1">
      <c r="B954" s="1022"/>
      <c r="C954" s="1023"/>
      <c r="D954" s="1028"/>
      <c r="E954" s="1077"/>
      <c r="F954" s="1077"/>
      <c r="G954" s="1077"/>
      <c r="H954" s="1077"/>
      <c r="I954" s="1077"/>
      <c r="J954" s="1077"/>
      <c r="K954" s="1077"/>
      <c r="L954" s="1077"/>
      <c r="M954" s="1077"/>
      <c r="N954" s="1077"/>
      <c r="O954" s="1078"/>
    </row>
    <row r="955" spans="2:15" s="102" customFormat="1" ht="18" customHeight="1">
      <c r="B955" s="1022"/>
      <c r="C955" s="1023"/>
      <c r="D955" s="1071"/>
      <c r="E955" s="1072"/>
      <c r="F955" s="1072"/>
      <c r="G955" s="1072"/>
      <c r="H955" s="1072"/>
      <c r="I955" s="1072"/>
      <c r="J955" s="1072"/>
      <c r="K955" s="1072"/>
      <c r="L955" s="1072"/>
      <c r="M955" s="1072"/>
      <c r="N955" s="1072"/>
      <c r="O955" s="1073"/>
    </row>
    <row r="956" spans="2:15" s="102" customFormat="1" ht="18" customHeight="1">
      <c r="B956" s="1022"/>
      <c r="C956" s="1023"/>
      <c r="D956" s="1071"/>
      <c r="E956" s="1072"/>
      <c r="F956" s="1072"/>
      <c r="G956" s="1072"/>
      <c r="H956" s="1072"/>
      <c r="I956" s="1072"/>
      <c r="J956" s="1072"/>
      <c r="K956" s="1072"/>
      <c r="L956" s="1072"/>
      <c r="M956" s="1072"/>
      <c r="N956" s="1072"/>
      <c r="O956" s="1073"/>
    </row>
    <row r="957" spans="2:15" s="102" customFormat="1" ht="18" customHeight="1">
      <c r="B957" s="1022"/>
      <c r="C957" s="1023"/>
      <c r="D957" s="1071"/>
      <c r="E957" s="1072"/>
      <c r="F957" s="1072"/>
      <c r="G957" s="1072"/>
      <c r="H957" s="1072"/>
      <c r="I957" s="1072"/>
      <c r="J957" s="1072"/>
      <c r="K957" s="1072"/>
      <c r="L957" s="1072"/>
      <c r="M957" s="1072"/>
      <c r="N957" s="1072"/>
      <c r="O957" s="1073"/>
    </row>
    <row r="958" spans="2:15" s="102" customFormat="1" ht="18" customHeight="1">
      <c r="B958" s="1022"/>
      <c r="C958" s="1023"/>
      <c r="D958" s="1071"/>
      <c r="E958" s="1072"/>
      <c r="F958" s="1072"/>
      <c r="G958" s="1072"/>
      <c r="H958" s="1072"/>
      <c r="I958" s="1072"/>
      <c r="J958" s="1072"/>
      <c r="K958" s="1072"/>
      <c r="L958" s="1072"/>
      <c r="M958" s="1072"/>
      <c r="N958" s="1072"/>
      <c r="O958" s="1073"/>
    </row>
    <row r="959" spans="2:15" s="102" customFormat="1" ht="18" customHeight="1">
      <c r="B959" s="1022"/>
      <c r="C959" s="1023"/>
      <c r="D959" s="1079"/>
      <c r="E959" s="1080"/>
      <c r="F959" s="1080"/>
      <c r="G959" s="1080"/>
      <c r="H959" s="1080"/>
      <c r="I959" s="1080"/>
      <c r="J959" s="1080"/>
      <c r="K959" s="1080"/>
      <c r="L959" s="1080"/>
      <c r="M959" s="1080"/>
      <c r="N959" s="1080"/>
      <c r="O959" s="1081"/>
    </row>
    <row r="960" spans="2:15" s="102" customFormat="1" ht="18" customHeight="1">
      <c r="B960" s="1022"/>
      <c r="C960" s="1023"/>
      <c r="D960" s="1082" t="s">
        <v>428</v>
      </c>
      <c r="E960" s="1083"/>
      <c r="F960" s="1083"/>
      <c r="G960" s="1083"/>
      <c r="H960" s="1083"/>
      <c r="I960" s="1083"/>
      <c r="J960" s="1083"/>
      <c r="K960" s="1083"/>
      <c r="L960" s="1083"/>
      <c r="M960" s="1083"/>
      <c r="N960" s="1083"/>
      <c r="O960" s="1084"/>
    </row>
    <row r="961" spans="2:15" s="102" customFormat="1" ht="18" customHeight="1">
      <c r="B961" s="1022"/>
      <c r="C961" s="1023"/>
      <c r="D961" s="1028"/>
      <c r="E961" s="1085"/>
      <c r="F961" s="1085"/>
      <c r="G961" s="1085"/>
      <c r="H961" s="1085"/>
      <c r="I961" s="1085"/>
      <c r="J961" s="1085"/>
      <c r="K961" s="1085"/>
      <c r="L961" s="1085"/>
      <c r="M961" s="1085"/>
      <c r="N961" s="1085"/>
      <c r="O961" s="1086"/>
    </row>
    <row r="962" spans="2:15" s="102" customFormat="1" ht="18" customHeight="1">
      <c r="B962" s="1022"/>
      <c r="C962" s="1023"/>
      <c r="D962" s="1087"/>
      <c r="E962" s="1088"/>
      <c r="F962" s="1088"/>
      <c r="G962" s="1088"/>
      <c r="H962" s="1088"/>
      <c r="I962" s="1088"/>
      <c r="J962" s="1088"/>
      <c r="K962" s="1088"/>
      <c r="L962" s="1088"/>
      <c r="M962" s="1088"/>
      <c r="N962" s="1088"/>
      <c r="O962" s="1089"/>
    </row>
    <row r="963" spans="2:15" s="102" customFormat="1" ht="18" customHeight="1">
      <c r="B963" s="1022"/>
      <c r="C963" s="1023"/>
      <c r="D963" s="1087"/>
      <c r="E963" s="1088"/>
      <c r="F963" s="1088"/>
      <c r="G963" s="1088"/>
      <c r="H963" s="1088"/>
      <c r="I963" s="1088"/>
      <c r="J963" s="1088"/>
      <c r="K963" s="1088"/>
      <c r="L963" s="1088"/>
      <c r="M963" s="1088"/>
      <c r="N963" s="1088"/>
      <c r="O963" s="1089"/>
    </row>
    <row r="964" spans="2:15" s="102" customFormat="1" ht="18" customHeight="1">
      <c r="B964" s="1022"/>
      <c r="C964" s="1023"/>
      <c r="D964" s="1087"/>
      <c r="E964" s="1088"/>
      <c r="F964" s="1088"/>
      <c r="G964" s="1088"/>
      <c r="H964" s="1088"/>
      <c r="I964" s="1088"/>
      <c r="J964" s="1088"/>
      <c r="K964" s="1088"/>
      <c r="L964" s="1088"/>
      <c r="M964" s="1088"/>
      <c r="N964" s="1088"/>
      <c r="O964" s="1089"/>
    </row>
    <row r="965" spans="2:15" s="102" customFormat="1" ht="18" customHeight="1">
      <c r="B965" s="1022"/>
      <c r="C965" s="1023"/>
      <c r="D965" s="1087"/>
      <c r="E965" s="1088"/>
      <c r="F965" s="1088"/>
      <c r="G965" s="1088"/>
      <c r="H965" s="1088"/>
      <c r="I965" s="1088"/>
      <c r="J965" s="1088"/>
      <c r="K965" s="1088"/>
      <c r="L965" s="1088"/>
      <c r="M965" s="1088"/>
      <c r="N965" s="1088"/>
      <c r="O965" s="1089"/>
    </row>
    <row r="966" spans="2:15" s="102" customFormat="1" ht="18" customHeight="1">
      <c r="B966" s="1022"/>
      <c r="C966" s="1023"/>
      <c r="D966" s="1087"/>
      <c r="E966" s="1088"/>
      <c r="F966" s="1088"/>
      <c r="G966" s="1088"/>
      <c r="H966" s="1088"/>
      <c r="I966" s="1088"/>
      <c r="J966" s="1088"/>
      <c r="K966" s="1088"/>
      <c r="L966" s="1088"/>
      <c r="M966" s="1088"/>
      <c r="N966" s="1088"/>
      <c r="O966" s="1089"/>
    </row>
    <row r="967" spans="2:15" s="102" customFormat="1" ht="18" customHeight="1">
      <c r="B967" s="1024"/>
      <c r="C967" s="1025"/>
      <c r="D967" s="1090"/>
      <c r="E967" s="1091"/>
      <c r="F967" s="1091"/>
      <c r="G967" s="1091"/>
      <c r="H967" s="1091"/>
      <c r="I967" s="1091"/>
      <c r="J967" s="1091"/>
      <c r="K967" s="1091"/>
      <c r="L967" s="1091"/>
      <c r="M967" s="1091"/>
      <c r="N967" s="1091"/>
      <c r="O967" s="1092"/>
    </row>
    <row r="968" spans="2:15" s="102" customFormat="1" ht="18" customHeight="1">
      <c r="B968" s="1020" t="s">
        <v>140</v>
      </c>
      <c r="C968" s="1021"/>
      <c r="D968" s="1026" t="s">
        <v>347</v>
      </c>
      <c r="E968" s="1026"/>
      <c r="F968" s="1026"/>
      <c r="G968" s="1026"/>
      <c r="H968" s="1026"/>
      <c r="I968" s="1026"/>
      <c r="J968" s="1026"/>
      <c r="K968" s="1026"/>
      <c r="L968" s="1026"/>
      <c r="M968" s="1026"/>
      <c r="N968" s="1026"/>
      <c r="O968" s="1027"/>
    </row>
    <row r="969" spans="2:15" s="102" customFormat="1" ht="18" customHeight="1">
      <c r="B969" s="1022"/>
      <c r="C969" s="1023"/>
      <c r="D969" s="1028"/>
      <c r="E969" s="1029"/>
      <c r="F969" s="1029"/>
      <c r="G969" s="1029"/>
      <c r="H969" s="1029"/>
      <c r="I969" s="1029"/>
      <c r="J969" s="1029"/>
      <c r="K969" s="1029"/>
      <c r="L969" s="1029"/>
      <c r="M969" s="1029"/>
      <c r="N969" s="1029"/>
      <c r="O969" s="1030"/>
    </row>
    <row r="970" spans="2:15" s="102" customFormat="1" ht="18" customHeight="1">
      <c r="B970" s="1022"/>
      <c r="C970" s="1023"/>
      <c r="D970" s="1031"/>
      <c r="E970" s="1032"/>
      <c r="F970" s="1032"/>
      <c r="G970" s="1032"/>
      <c r="H970" s="1032"/>
      <c r="I970" s="1032"/>
      <c r="J970" s="1032"/>
      <c r="K970" s="1032"/>
      <c r="L970" s="1032"/>
      <c r="M970" s="1032"/>
      <c r="N970" s="1032"/>
      <c r="O970" s="1033"/>
    </row>
    <row r="971" spans="2:15" s="102" customFormat="1" ht="18" customHeight="1">
      <c r="B971" s="1022"/>
      <c r="C971" s="1023"/>
      <c r="D971" s="1034"/>
      <c r="E971" s="1035"/>
      <c r="F971" s="1035"/>
      <c r="G971" s="1035"/>
      <c r="H971" s="1035"/>
      <c r="I971" s="1035"/>
      <c r="J971" s="1035"/>
      <c r="K971" s="1035"/>
      <c r="L971" s="1035"/>
      <c r="M971" s="1035"/>
      <c r="N971" s="1035"/>
      <c r="O971" s="1036"/>
    </row>
    <row r="972" spans="2:15" s="102" customFormat="1" ht="17.100000000000001" customHeight="1">
      <c r="B972" s="1022"/>
      <c r="C972" s="1023"/>
      <c r="D972" s="1026" t="s">
        <v>345</v>
      </c>
      <c r="E972" s="1026"/>
      <c r="F972" s="1026"/>
      <c r="G972" s="1026"/>
      <c r="H972" s="1026"/>
      <c r="I972" s="1026"/>
      <c r="J972" s="1026"/>
      <c r="K972" s="1026"/>
      <c r="L972" s="1026"/>
      <c r="M972" s="1026"/>
      <c r="N972" s="1026"/>
      <c r="O972" s="1027"/>
    </row>
    <row r="973" spans="2:15" s="102" customFormat="1" ht="17.100000000000001" customHeight="1">
      <c r="B973" s="1022"/>
      <c r="C973" s="1023"/>
      <c r="D973" s="1037"/>
      <c r="E973" s="1038"/>
      <c r="F973" s="1038"/>
      <c r="G973" s="1038"/>
      <c r="H973" s="1038"/>
      <c r="I973" s="1038"/>
      <c r="J973" s="1038"/>
      <c r="K973" s="1038"/>
      <c r="L973" s="1038"/>
      <c r="M973" s="1038"/>
      <c r="N973" s="1038"/>
      <c r="O973" s="1039"/>
    </row>
    <row r="974" spans="2:15" s="102" customFormat="1" ht="17.100000000000001" customHeight="1">
      <c r="B974" s="1022"/>
      <c r="C974" s="1023"/>
      <c r="D974" s="1040"/>
      <c r="E974" s="1041"/>
      <c r="F974" s="1041"/>
      <c r="G974" s="1041"/>
      <c r="H974" s="1041"/>
      <c r="I974" s="1041"/>
      <c r="J974" s="1041"/>
      <c r="K974" s="1041"/>
      <c r="L974" s="1041"/>
      <c r="M974" s="1041"/>
      <c r="N974" s="1041"/>
      <c r="O974" s="1042"/>
    </row>
    <row r="975" spans="2:15" s="102" customFormat="1" ht="17.100000000000001" customHeight="1">
      <c r="B975" s="1022"/>
      <c r="C975" s="1023"/>
      <c r="D975" s="1043"/>
      <c r="E975" s="1044"/>
      <c r="F975" s="1044"/>
      <c r="G975" s="1044"/>
      <c r="H975" s="1044"/>
      <c r="I975" s="1044"/>
      <c r="J975" s="1044"/>
      <c r="K975" s="1044"/>
      <c r="L975" s="1044"/>
      <c r="M975" s="1044"/>
      <c r="N975" s="1044"/>
      <c r="O975" s="1045"/>
    </row>
    <row r="976" spans="2:15" s="102" customFormat="1" ht="17.100000000000001" customHeight="1">
      <c r="B976" s="1022"/>
      <c r="C976" s="1023"/>
      <c r="D976" s="1026" t="s">
        <v>492</v>
      </c>
      <c r="E976" s="1026"/>
      <c r="F976" s="1026"/>
      <c r="G976" s="1026"/>
      <c r="H976" s="1026"/>
      <c r="I976" s="1026"/>
      <c r="J976" s="1026"/>
      <c r="K976" s="1026"/>
      <c r="L976" s="1026"/>
      <c r="M976" s="1026"/>
      <c r="N976" s="1026"/>
      <c r="O976" s="1027"/>
    </row>
    <row r="977" spans="1:21" s="102" customFormat="1" ht="17.100000000000001" customHeight="1">
      <c r="B977" s="1022"/>
      <c r="C977" s="1023"/>
      <c r="D977" s="1046"/>
      <c r="E977" s="1047"/>
      <c r="F977" s="1047"/>
      <c r="G977" s="1047"/>
      <c r="H977" s="1047"/>
      <c r="I977" s="1047"/>
      <c r="J977" s="1047"/>
      <c r="K977" s="1047"/>
      <c r="L977" s="1047"/>
      <c r="M977" s="1047"/>
      <c r="N977" s="1047"/>
      <c r="O977" s="1048"/>
    </row>
    <row r="978" spans="1:21" s="102" customFormat="1" ht="17.100000000000001" customHeight="1">
      <c r="B978" s="1022"/>
      <c r="C978" s="1023"/>
      <c r="D978" s="1049"/>
      <c r="E978" s="797"/>
      <c r="F978" s="797"/>
      <c r="G978" s="797"/>
      <c r="H978" s="797"/>
      <c r="I978" s="797"/>
      <c r="J978" s="797"/>
      <c r="K978" s="797"/>
      <c r="L978" s="797"/>
      <c r="M978" s="797"/>
      <c r="N978" s="797"/>
      <c r="O978" s="1050"/>
    </row>
    <row r="979" spans="1:21" s="102" customFormat="1" ht="17.100000000000001" customHeight="1">
      <c r="B979" s="1022"/>
      <c r="C979" s="1023"/>
      <c r="D979" s="1051"/>
      <c r="E979" s="1052"/>
      <c r="F979" s="1052"/>
      <c r="G979" s="1052"/>
      <c r="H979" s="1052"/>
      <c r="I979" s="1052"/>
      <c r="J979" s="1052"/>
      <c r="K979" s="1052"/>
      <c r="L979" s="1052"/>
      <c r="M979" s="1052"/>
      <c r="N979" s="1052"/>
      <c r="O979" s="1053"/>
    </row>
    <row r="980" spans="1:21" s="102" customFormat="1" ht="17.100000000000001" customHeight="1">
      <c r="B980" s="1022"/>
      <c r="C980" s="1023"/>
      <c r="D980" s="1026" t="s">
        <v>141</v>
      </c>
      <c r="E980" s="1026"/>
      <c r="F980" s="1026"/>
      <c r="G980" s="1026"/>
      <c r="H980" s="1026"/>
      <c r="I980" s="1026"/>
      <c r="J980" s="1026"/>
      <c r="K980" s="1026"/>
      <c r="L980" s="1026"/>
      <c r="M980" s="1026"/>
      <c r="N980" s="1026"/>
      <c r="O980" s="1027"/>
    </row>
    <row r="981" spans="1:21" s="102" customFormat="1" ht="17.100000000000001" customHeight="1">
      <c r="B981" s="1022"/>
      <c r="C981" s="1023"/>
      <c r="D981" s="1028"/>
      <c r="E981" s="1054"/>
      <c r="F981" s="1054"/>
      <c r="G981" s="1054"/>
      <c r="H981" s="1054"/>
      <c r="I981" s="1054"/>
      <c r="J981" s="1054"/>
      <c r="K981" s="1054"/>
      <c r="L981" s="1054"/>
      <c r="M981" s="1054"/>
      <c r="N981" s="1054"/>
      <c r="O981" s="1055"/>
    </row>
    <row r="982" spans="1:21" ht="18" customHeight="1">
      <c r="B982" s="1022"/>
      <c r="C982" s="1023"/>
      <c r="D982" s="1056"/>
      <c r="E982" s="1057"/>
      <c r="F982" s="1057"/>
      <c r="G982" s="1057"/>
      <c r="H982" s="1057"/>
      <c r="I982" s="1057"/>
      <c r="J982" s="1057"/>
      <c r="K982" s="1057"/>
      <c r="L982" s="1057"/>
      <c r="M982" s="1057"/>
      <c r="N982" s="1057"/>
      <c r="O982" s="1058"/>
      <c r="R982" s="329"/>
      <c r="S982" s="329"/>
      <c r="T982" s="329"/>
      <c r="U982" s="329"/>
    </row>
    <row r="983" spans="1:21" ht="18" customHeight="1">
      <c r="B983" s="1022"/>
      <c r="C983" s="1023"/>
      <c r="D983" s="1059" t="s">
        <v>346</v>
      </c>
      <c r="E983" s="1026"/>
      <c r="F983" s="1026"/>
      <c r="G983" s="1026"/>
      <c r="H983" s="1026"/>
      <c r="I983" s="1026"/>
      <c r="J983" s="1026"/>
      <c r="K983" s="1026"/>
      <c r="L983" s="1026"/>
      <c r="M983" s="1026"/>
      <c r="N983" s="1026"/>
      <c r="O983" s="1027"/>
      <c r="R983" s="329"/>
      <c r="S983" s="329"/>
      <c r="T983" s="329"/>
      <c r="U983" s="329"/>
    </row>
    <row r="984" spans="1:21" ht="18" customHeight="1">
      <c r="B984" s="1022"/>
      <c r="C984" s="1023"/>
      <c r="D984" s="1060"/>
      <c r="E984" s="1061"/>
      <c r="F984" s="1061"/>
      <c r="G984" s="1061"/>
      <c r="H984" s="1061"/>
      <c r="I984" s="1061"/>
      <c r="J984" s="1061"/>
      <c r="K984" s="1061"/>
      <c r="L984" s="1061"/>
      <c r="M984" s="1061"/>
      <c r="N984" s="1061"/>
      <c r="O984" s="1062"/>
      <c r="R984" s="329"/>
      <c r="S984" s="329"/>
      <c r="T984" s="329"/>
      <c r="U984" s="329"/>
    </row>
    <row r="985" spans="1:21" s="346" customFormat="1" ht="18" customHeight="1">
      <c r="B985" s="1024"/>
      <c r="C985" s="1025"/>
      <c r="D985" s="1063"/>
      <c r="E985" s="1064"/>
      <c r="F985" s="1064"/>
      <c r="G985" s="1064"/>
      <c r="H985" s="1064"/>
      <c r="I985" s="1064"/>
      <c r="J985" s="1064"/>
      <c r="K985" s="1064"/>
      <c r="L985" s="1064"/>
      <c r="M985" s="1064"/>
      <c r="N985" s="1064"/>
      <c r="O985" s="1065"/>
    </row>
    <row r="986" spans="1:21" s="131" customFormat="1" ht="4.5" customHeight="1">
      <c r="B986" s="347"/>
      <c r="C986" s="347"/>
      <c r="D986" s="348"/>
      <c r="E986" s="348"/>
      <c r="F986" s="348"/>
      <c r="G986" s="348"/>
      <c r="H986" s="348"/>
      <c r="I986" s="348"/>
      <c r="J986" s="348"/>
      <c r="K986" s="348"/>
      <c r="L986" s="348"/>
      <c r="M986" s="348"/>
      <c r="N986" s="348"/>
      <c r="O986" s="348"/>
    </row>
    <row r="987" spans="1:21" s="131" customFormat="1" ht="18.75" customHeight="1">
      <c r="B987" s="527" t="s">
        <v>426</v>
      </c>
      <c r="C987" s="347"/>
      <c r="D987" s="348"/>
      <c r="E987" s="348"/>
      <c r="F987" s="348"/>
      <c r="G987" s="348"/>
      <c r="H987" s="348"/>
      <c r="I987" s="348"/>
      <c r="J987" s="348"/>
      <c r="K987" s="348"/>
      <c r="L987" s="348"/>
      <c r="M987" s="348"/>
      <c r="N987" s="348"/>
      <c r="O987" s="348"/>
    </row>
    <row r="988" spans="1:21" s="131" customFormat="1" ht="14.25" customHeight="1" thickBot="1">
      <c r="B988" s="527" t="s">
        <v>424</v>
      </c>
      <c r="C988" s="347"/>
      <c r="D988" s="348"/>
      <c r="E988" s="348"/>
      <c r="F988" s="348"/>
      <c r="G988" s="348"/>
      <c r="H988" s="348"/>
      <c r="I988" s="348"/>
      <c r="J988" s="348"/>
      <c r="K988" s="348"/>
      <c r="L988" s="348"/>
      <c r="M988" s="348"/>
      <c r="N988" s="348"/>
      <c r="O988" s="348"/>
    </row>
    <row r="989" spans="1:21" s="131" customFormat="1" ht="18" customHeight="1" thickBot="1">
      <c r="B989" s="998" t="s">
        <v>43</v>
      </c>
      <c r="C989" s="979"/>
      <c r="D989" s="980"/>
      <c r="E989" s="349" t="s">
        <v>607</v>
      </c>
      <c r="F989" s="350"/>
      <c r="G989" s="350"/>
      <c r="H989" s="350"/>
      <c r="I989" s="350"/>
      <c r="J989" s="350"/>
      <c r="K989" s="350"/>
      <c r="L989" s="232"/>
      <c r="M989" s="232"/>
      <c r="N989" s="232"/>
      <c r="O989" s="232"/>
    </row>
    <row r="990" spans="1:21" s="131" customFormat="1" ht="12">
      <c r="A990" s="351"/>
      <c r="B990" s="352" t="s">
        <v>59</v>
      </c>
      <c r="C990" s="352"/>
      <c r="D990" s="353"/>
      <c r="E990" s="354"/>
      <c r="F990" s="354"/>
      <c r="G990" s="355" t="s">
        <v>60</v>
      </c>
      <c r="H990" s="353"/>
      <c r="I990" s="352" t="s">
        <v>61</v>
      </c>
      <c r="J990" s="352"/>
      <c r="K990" s="351"/>
      <c r="L990" s="356"/>
      <c r="M990" s="357"/>
      <c r="N990" s="351"/>
      <c r="O990" s="355" t="s">
        <v>60</v>
      </c>
    </row>
    <row r="991" spans="1:21" s="131" customFormat="1" ht="12">
      <c r="A991" s="358"/>
      <c r="B991" s="359" t="s">
        <v>62</v>
      </c>
      <c r="C991" s="360"/>
      <c r="D991" s="360"/>
      <c r="E991" s="361"/>
      <c r="F991" s="361" t="s">
        <v>63</v>
      </c>
      <c r="G991" s="362" t="s">
        <v>64</v>
      </c>
      <c r="H991" s="363"/>
      <c r="I991" s="359" t="s">
        <v>62</v>
      </c>
      <c r="J991" s="360"/>
      <c r="K991" s="360"/>
      <c r="L991" s="360"/>
      <c r="M991" s="361"/>
      <c r="N991" s="361" t="s">
        <v>63</v>
      </c>
      <c r="O991" s="362" t="s">
        <v>64</v>
      </c>
    </row>
    <row r="992" spans="1:21" s="131" customFormat="1" ht="18" customHeight="1">
      <c r="A992" s="351"/>
      <c r="B992" s="83" t="s">
        <v>556</v>
      </c>
      <c r="C992" s="84"/>
      <c r="D992" s="84"/>
      <c r="E992" s="85"/>
      <c r="F992" s="86"/>
      <c r="G992" s="87"/>
      <c r="H992" s="88"/>
      <c r="I992" s="83" t="s">
        <v>560</v>
      </c>
      <c r="J992" s="84"/>
      <c r="K992" s="84"/>
      <c r="L992" s="84"/>
      <c r="M992" s="85"/>
      <c r="N992" s="89"/>
      <c r="O992" s="90"/>
    </row>
    <row r="993" spans="1:15" s="131" customFormat="1" ht="14.25" customHeight="1">
      <c r="A993" s="351"/>
      <c r="B993" s="91"/>
      <c r="C993" s="92"/>
      <c r="D993" s="93"/>
      <c r="E993" s="94"/>
      <c r="F993" s="95"/>
      <c r="G993" s="96"/>
      <c r="H993" s="88"/>
      <c r="I993" s="97"/>
      <c r="J993" s="98"/>
      <c r="K993" s="93"/>
      <c r="L993" s="93"/>
      <c r="M993" s="94"/>
      <c r="N993" s="95"/>
      <c r="O993" s="99"/>
    </row>
    <row r="994" spans="1:15" s="131" customFormat="1" ht="14.25" customHeight="1">
      <c r="A994" s="351"/>
      <c r="B994" s="100"/>
      <c r="C994" s="101"/>
      <c r="D994" s="102"/>
      <c r="E994" s="103"/>
      <c r="F994" s="95"/>
      <c r="G994" s="104">
        <f>ROUNDDOWN(SUM(F993:F998)/1000,0)</f>
        <v>0</v>
      </c>
      <c r="H994" s="105"/>
      <c r="I994" s="97"/>
      <c r="J994" s="598"/>
      <c r="K994" s="598"/>
      <c r="L994" s="598"/>
      <c r="M994" s="103"/>
      <c r="N994" s="95"/>
      <c r="O994" s="106">
        <f>ROUNDDOWN(SUM(N993:N1001)/1000,0)</f>
        <v>0</v>
      </c>
    </row>
    <row r="995" spans="1:15" s="131" customFormat="1" ht="14.1" customHeight="1">
      <c r="A995" s="351"/>
      <c r="B995" s="100"/>
      <c r="C995" s="101"/>
      <c r="D995" s="102"/>
      <c r="E995" s="103"/>
      <c r="F995" s="95"/>
      <c r="G995" s="104"/>
      <c r="H995" s="105"/>
      <c r="I995" s="97"/>
      <c r="J995" s="598"/>
      <c r="K995" s="598"/>
      <c r="L995" s="598"/>
      <c r="M995" s="103"/>
      <c r="N995" s="95"/>
      <c r="O995" s="99"/>
    </row>
    <row r="996" spans="1:15" s="131" customFormat="1" ht="14.25" customHeight="1">
      <c r="A996" s="351"/>
      <c r="B996" s="100"/>
      <c r="C996" s="101"/>
      <c r="D996" s="102"/>
      <c r="E996" s="103"/>
      <c r="F996" s="95"/>
      <c r="G996" s="104"/>
      <c r="H996" s="105"/>
      <c r="I996" s="97"/>
      <c r="J996" s="598"/>
      <c r="K996" s="598"/>
      <c r="L996" s="598"/>
      <c r="M996" s="103"/>
      <c r="N996" s="95"/>
      <c r="O996" s="99"/>
    </row>
    <row r="997" spans="1:15" s="131" customFormat="1" ht="14.25" customHeight="1">
      <c r="A997" s="351"/>
      <c r="B997" s="100"/>
      <c r="C997" s="101"/>
      <c r="D997" s="102"/>
      <c r="E997" s="103"/>
      <c r="F997" s="95"/>
      <c r="G997" s="107"/>
      <c r="H997" s="108"/>
      <c r="I997" s="97"/>
      <c r="J997" s="598"/>
      <c r="K997" s="598"/>
      <c r="L997" s="598"/>
      <c r="M997" s="103"/>
      <c r="N997" s="95"/>
      <c r="O997" s="99"/>
    </row>
    <row r="998" spans="1:15" s="131" customFormat="1" ht="14.25" customHeight="1">
      <c r="A998" s="351"/>
      <c r="B998" s="100"/>
      <c r="C998" s="101"/>
      <c r="D998" s="102"/>
      <c r="E998" s="103"/>
      <c r="F998" s="95"/>
      <c r="G998" s="107"/>
      <c r="H998" s="108"/>
      <c r="I998" s="97"/>
      <c r="J998" s="598"/>
      <c r="K998" s="598"/>
      <c r="L998" s="598"/>
      <c r="M998" s="103"/>
      <c r="N998" s="95"/>
      <c r="O998" s="99"/>
    </row>
    <row r="999" spans="1:15" s="131" customFormat="1" ht="14.25" customHeight="1">
      <c r="A999" s="351"/>
      <c r="B999" s="83" t="s">
        <v>66</v>
      </c>
      <c r="C999" s="84"/>
      <c r="D999" s="84"/>
      <c r="E999" s="85"/>
      <c r="F999" s="86"/>
      <c r="G999" s="87"/>
      <c r="H999" s="111"/>
      <c r="I999" s="97"/>
      <c r="J999" s="598"/>
      <c r="K999" s="598"/>
      <c r="L999" s="598"/>
      <c r="M999" s="103"/>
      <c r="N999" s="95"/>
      <c r="O999" s="99"/>
    </row>
    <row r="1000" spans="1:15" s="131" customFormat="1" ht="14.25" customHeight="1">
      <c r="A1000" s="351"/>
      <c r="B1000" s="100"/>
      <c r="C1000" s="101"/>
      <c r="D1000" s="102"/>
      <c r="E1000" s="103"/>
      <c r="F1000" s="95"/>
      <c r="G1000" s="96"/>
      <c r="H1000" s="111"/>
      <c r="I1000" s="97"/>
      <c r="J1000" s="598"/>
      <c r="K1000" s="598"/>
      <c r="L1000" s="598"/>
      <c r="M1000" s="103"/>
      <c r="N1000" s="95"/>
      <c r="O1000" s="99"/>
    </row>
    <row r="1001" spans="1:15" s="131" customFormat="1" ht="14.25" customHeight="1">
      <c r="A1001" s="351"/>
      <c r="B1001" s="100"/>
      <c r="C1001" s="101"/>
      <c r="D1001" s="102"/>
      <c r="E1001" s="103"/>
      <c r="F1001" s="95"/>
      <c r="G1001" s="104">
        <f>ROUNDDOWN(SUM(F1000:F1004)/1000,0)</f>
        <v>0</v>
      </c>
      <c r="H1001" s="105"/>
      <c r="I1001" s="113"/>
      <c r="J1001" s="599"/>
      <c r="K1001" s="599"/>
      <c r="L1001" s="599"/>
      <c r="M1001" s="103"/>
      <c r="N1001" s="95"/>
      <c r="O1001" s="112"/>
    </row>
    <row r="1002" spans="1:15" s="131" customFormat="1" ht="14.25" customHeight="1">
      <c r="A1002" s="351"/>
      <c r="B1002" s="100"/>
      <c r="C1002" s="101"/>
      <c r="D1002" s="102"/>
      <c r="E1002" s="103"/>
      <c r="F1002" s="95"/>
      <c r="G1002" s="104"/>
      <c r="H1002" s="105"/>
      <c r="I1002" s="83" t="s">
        <v>561</v>
      </c>
      <c r="J1002" s="84"/>
      <c r="K1002" s="84"/>
      <c r="L1002" s="84"/>
      <c r="M1002" s="85"/>
      <c r="N1002" s="86"/>
      <c r="O1002" s="119"/>
    </row>
    <row r="1003" spans="1:15" s="131" customFormat="1" ht="14.25" customHeight="1">
      <c r="A1003" s="351"/>
      <c r="B1003" s="100"/>
      <c r="C1003" s="101"/>
      <c r="D1003" s="102"/>
      <c r="E1003" s="103"/>
      <c r="F1003" s="95"/>
      <c r="G1003" s="104"/>
      <c r="H1003" s="111"/>
      <c r="I1003" s="97"/>
      <c r="J1003" s="598"/>
      <c r="K1003" s="598"/>
      <c r="L1003" s="598"/>
      <c r="M1003" s="103"/>
      <c r="N1003" s="95"/>
      <c r="O1003" s="99"/>
    </row>
    <row r="1004" spans="1:15" s="131" customFormat="1" ht="14.25" customHeight="1">
      <c r="A1004" s="351"/>
      <c r="B1004" s="100"/>
      <c r="C1004" s="101"/>
      <c r="D1004" s="102"/>
      <c r="E1004" s="103"/>
      <c r="F1004" s="95"/>
      <c r="G1004" s="104"/>
      <c r="H1004" s="105"/>
      <c r="I1004" s="97"/>
      <c r="J1004" s="598"/>
      <c r="K1004" s="598"/>
      <c r="L1004" s="598"/>
      <c r="M1004" s="103"/>
      <c r="N1004" s="95"/>
      <c r="O1004" s="106">
        <f>ROUNDDOWN(SUM(N1003:N1010)/1000,0)</f>
        <v>0</v>
      </c>
    </row>
    <row r="1005" spans="1:15" s="131" customFormat="1" ht="14.25" customHeight="1">
      <c r="A1005" s="351"/>
      <c r="B1005" s="83" t="s">
        <v>557</v>
      </c>
      <c r="C1005" s="84"/>
      <c r="D1005" s="84"/>
      <c r="E1005" s="85"/>
      <c r="F1005" s="86"/>
      <c r="G1005" s="87"/>
      <c r="H1005" s="105"/>
      <c r="I1005" s="97"/>
      <c r="J1005" s="598"/>
      <c r="K1005" s="598"/>
      <c r="L1005" s="598"/>
      <c r="M1005" s="103"/>
      <c r="N1005" s="95"/>
      <c r="O1005" s="99"/>
    </row>
    <row r="1006" spans="1:15" s="131" customFormat="1" ht="14.25" customHeight="1">
      <c r="A1006" s="351"/>
      <c r="B1006" s="100"/>
      <c r="C1006" s="101"/>
      <c r="D1006" s="102"/>
      <c r="E1006" s="103"/>
      <c r="F1006" s="95"/>
      <c r="G1006" s="96"/>
      <c r="H1006" s="111"/>
      <c r="I1006" s="97"/>
      <c r="J1006" s="598"/>
      <c r="K1006" s="598"/>
      <c r="L1006" s="598"/>
      <c r="M1006" s="103"/>
      <c r="N1006" s="95"/>
      <c r="O1006" s="99"/>
    </row>
    <row r="1007" spans="1:15" s="131" customFormat="1" ht="14.25" customHeight="1">
      <c r="A1007" s="351"/>
      <c r="B1007" s="100"/>
      <c r="C1007" s="101"/>
      <c r="D1007" s="102"/>
      <c r="E1007" s="103"/>
      <c r="F1007" s="95"/>
      <c r="G1007" s="104">
        <f>ROUNDDOWN(SUM(F1006:F1008)/1000,0)</f>
        <v>0</v>
      </c>
      <c r="H1007" s="111"/>
      <c r="I1007" s="97"/>
      <c r="J1007" s="598"/>
      <c r="K1007" s="598"/>
      <c r="L1007" s="598"/>
      <c r="M1007" s="103"/>
      <c r="N1007" s="95"/>
      <c r="O1007" s="99"/>
    </row>
    <row r="1008" spans="1:15" s="131" customFormat="1" ht="14.25" customHeight="1">
      <c r="A1008" s="351"/>
      <c r="B1008" s="100"/>
      <c r="C1008" s="101"/>
      <c r="D1008" s="102"/>
      <c r="E1008" s="103"/>
      <c r="F1008" s="95"/>
      <c r="G1008" s="104"/>
      <c r="H1008" s="105"/>
      <c r="I1008" s="97"/>
      <c r="J1008" s="598"/>
      <c r="K1008" s="598"/>
      <c r="L1008" s="598"/>
      <c r="M1008" s="103"/>
      <c r="N1008" s="95"/>
      <c r="O1008" s="99"/>
    </row>
    <row r="1009" spans="1:15" s="131" customFormat="1" ht="14.25" customHeight="1">
      <c r="A1009" s="351"/>
      <c r="B1009" s="83" t="s">
        <v>558</v>
      </c>
      <c r="C1009" s="84"/>
      <c r="D1009" s="84"/>
      <c r="E1009" s="85"/>
      <c r="F1009" s="86"/>
      <c r="G1009" s="87"/>
      <c r="H1009" s="105"/>
      <c r="I1009" s="97"/>
      <c r="J1009" s="598"/>
      <c r="K1009" s="598"/>
      <c r="L1009" s="598"/>
      <c r="M1009" s="103"/>
      <c r="N1009" s="95"/>
      <c r="O1009" s="99"/>
    </row>
    <row r="1010" spans="1:15" s="131" customFormat="1" ht="14.25" customHeight="1">
      <c r="A1010" s="351"/>
      <c r="B1010" s="100"/>
      <c r="C1010" s="101"/>
      <c r="D1010" s="102"/>
      <c r="E1010" s="103"/>
      <c r="F1010" s="95"/>
      <c r="G1010" s="96"/>
      <c r="H1010" s="111"/>
      <c r="I1010" s="97"/>
      <c r="J1010" s="598"/>
      <c r="K1010" s="598"/>
      <c r="L1010" s="598"/>
      <c r="M1010" s="103"/>
      <c r="N1010" s="95"/>
      <c r="O1010" s="112"/>
    </row>
    <row r="1011" spans="1:15" s="131" customFormat="1" ht="14.25" customHeight="1">
      <c r="A1011" s="351"/>
      <c r="B1011" s="100"/>
      <c r="C1011" s="101"/>
      <c r="D1011" s="102"/>
      <c r="E1011" s="103"/>
      <c r="F1011" s="95"/>
      <c r="G1011" s="104">
        <f>ROUNDDOWN(SUM(F1010:F1014)/1000,0)</f>
        <v>0</v>
      </c>
      <c r="H1011" s="111"/>
      <c r="I1011" s="204" t="s">
        <v>562</v>
      </c>
      <c r="J1011" s="180"/>
      <c r="K1011" s="116"/>
      <c r="L1011" s="116"/>
      <c r="M1011" s="117"/>
      <c r="N1011" s="118"/>
      <c r="O1011" s="119"/>
    </row>
    <row r="1012" spans="1:15" s="131" customFormat="1" ht="14.25" customHeight="1">
      <c r="A1012" s="351"/>
      <c r="B1012" s="100"/>
      <c r="C1012" s="101"/>
      <c r="D1012" s="102"/>
      <c r="E1012" s="103"/>
      <c r="F1012" s="95"/>
      <c r="G1012" s="104"/>
      <c r="H1012" s="111"/>
      <c r="I1012" s="97"/>
      <c r="J1012" s="598"/>
      <c r="K1012" s="598"/>
      <c r="L1012" s="598"/>
      <c r="M1012" s="103"/>
      <c r="N1012" s="95"/>
      <c r="O1012" s="99"/>
    </row>
    <row r="1013" spans="1:15" s="131" customFormat="1" ht="14.25" customHeight="1">
      <c r="A1013" s="351"/>
      <c r="B1013" s="100"/>
      <c r="C1013" s="101"/>
      <c r="D1013" s="102"/>
      <c r="E1013" s="103"/>
      <c r="F1013" s="95"/>
      <c r="G1013" s="104"/>
      <c r="H1013" s="105"/>
      <c r="I1013" s="97"/>
      <c r="J1013" s="598"/>
      <c r="K1013" s="598"/>
      <c r="L1013" s="598"/>
      <c r="M1013" s="103"/>
      <c r="N1013" s="95"/>
      <c r="O1013" s="106">
        <f>ROUNDDOWN(SUM(N1012:N1017)/1000,0)</f>
        <v>0</v>
      </c>
    </row>
    <row r="1014" spans="1:15" s="131" customFormat="1" ht="14.25" customHeight="1">
      <c r="A1014" s="351"/>
      <c r="B1014" s="100"/>
      <c r="C1014" s="101"/>
      <c r="D1014" s="102"/>
      <c r="E1014" s="103"/>
      <c r="F1014" s="95"/>
      <c r="G1014" s="104"/>
      <c r="H1014" s="105"/>
      <c r="I1014" s="97"/>
      <c r="J1014" s="598"/>
      <c r="K1014" s="598"/>
      <c r="L1014" s="598"/>
      <c r="M1014" s="103"/>
      <c r="N1014" s="95"/>
      <c r="O1014" s="99"/>
    </row>
    <row r="1015" spans="1:15" s="131" customFormat="1" ht="14.25" customHeight="1">
      <c r="A1015" s="351"/>
      <c r="B1015" s="83" t="s">
        <v>559</v>
      </c>
      <c r="C1015" s="84"/>
      <c r="D1015" s="84"/>
      <c r="E1015" s="85"/>
      <c r="F1015" s="86"/>
      <c r="G1015" s="87"/>
      <c r="H1015" s="105"/>
      <c r="I1015" s="97"/>
      <c r="J1015" s="598"/>
      <c r="K1015" s="598"/>
      <c r="L1015" s="598"/>
      <c r="M1015" s="103"/>
      <c r="N1015" s="95"/>
      <c r="O1015" s="99"/>
    </row>
    <row r="1016" spans="1:15" s="131" customFormat="1" ht="14.25" customHeight="1">
      <c r="A1016" s="351"/>
      <c r="B1016" s="100"/>
      <c r="C1016" s="101"/>
      <c r="D1016" s="102"/>
      <c r="E1016" s="103"/>
      <c r="F1016" s="95"/>
      <c r="G1016" s="96"/>
      <c r="H1016" s="105"/>
      <c r="I1016" s="97"/>
      <c r="J1016" s="598"/>
      <c r="K1016" s="598"/>
      <c r="L1016" s="598"/>
      <c r="M1016" s="103"/>
      <c r="N1016" s="95"/>
      <c r="O1016" s="99"/>
    </row>
    <row r="1017" spans="1:15" s="131" customFormat="1" ht="14.25" customHeight="1">
      <c r="A1017" s="351"/>
      <c r="B1017" s="100"/>
      <c r="C1017" s="101"/>
      <c r="D1017" s="102"/>
      <c r="E1017" s="103"/>
      <c r="F1017" s="95"/>
      <c r="G1017" s="96">
        <f>ROUNDDOWN(SUM(F1016:F1024)/1000,0)</f>
        <v>0</v>
      </c>
      <c r="H1017" s="105"/>
      <c r="I1017" s="97"/>
      <c r="J1017" s="598"/>
      <c r="K1017" s="598"/>
      <c r="L1017" s="598"/>
      <c r="M1017" s="103"/>
      <c r="N1017" s="95"/>
      <c r="O1017" s="99"/>
    </row>
    <row r="1018" spans="1:15" s="131" customFormat="1" ht="14.25" customHeight="1">
      <c r="A1018" s="351"/>
      <c r="B1018" s="100"/>
      <c r="C1018" s="101"/>
      <c r="D1018" s="102"/>
      <c r="E1018" s="103"/>
      <c r="F1018" s="95"/>
      <c r="G1018" s="96"/>
      <c r="H1018" s="111"/>
      <c r="I1018" s="205" t="s">
        <v>563</v>
      </c>
      <c r="J1018" s="181"/>
      <c r="K1018" s="182"/>
      <c r="L1018" s="182"/>
      <c r="M1018" s="183"/>
      <c r="N1018" s="185"/>
      <c r="O1018" s="184"/>
    </row>
    <row r="1019" spans="1:15" s="131" customFormat="1" ht="14.25" customHeight="1">
      <c r="A1019" s="351"/>
      <c r="B1019" s="100"/>
      <c r="C1019" s="101"/>
      <c r="D1019" s="102"/>
      <c r="E1019" s="103"/>
      <c r="F1019" s="95"/>
      <c r="G1019" s="96"/>
      <c r="H1019" s="111"/>
      <c r="I1019" s="97"/>
      <c r="J1019" s="598"/>
      <c r="K1019" s="598"/>
      <c r="L1019" s="598"/>
      <c r="M1019" s="103"/>
      <c r="N1019" s="95"/>
      <c r="O1019" s="186"/>
    </row>
    <row r="1020" spans="1:15" s="131" customFormat="1" ht="14.25" customHeight="1">
      <c r="A1020" s="351"/>
      <c r="B1020" s="100"/>
      <c r="C1020" s="101"/>
      <c r="D1020" s="102"/>
      <c r="E1020" s="103"/>
      <c r="F1020" s="95"/>
      <c r="G1020" s="96"/>
      <c r="H1020" s="111"/>
      <c r="I1020" s="97"/>
      <c r="J1020" s="598"/>
      <c r="K1020" s="598"/>
      <c r="L1020" s="598"/>
      <c r="M1020" s="103"/>
      <c r="N1020" s="95"/>
      <c r="O1020" s="106">
        <f>ROUNDDOWN(SUM(N1019:N1024)/1000,0)</f>
        <v>0</v>
      </c>
    </row>
    <row r="1021" spans="1:15" s="131" customFormat="1" ht="14.25" customHeight="1">
      <c r="A1021" s="351"/>
      <c r="B1021" s="100"/>
      <c r="C1021" s="101"/>
      <c r="D1021" s="102"/>
      <c r="E1021" s="103"/>
      <c r="F1021" s="95"/>
      <c r="G1021" s="96"/>
      <c r="H1021" s="111"/>
      <c r="I1021" s="97"/>
      <c r="J1021" s="598"/>
      <c r="K1021" s="598"/>
      <c r="L1021" s="598"/>
      <c r="M1021" s="103"/>
      <c r="N1021" s="95"/>
      <c r="O1021" s="99"/>
    </row>
    <row r="1022" spans="1:15" s="131" customFormat="1" ht="14.25" customHeight="1">
      <c r="A1022" s="351"/>
      <c r="B1022" s="100"/>
      <c r="C1022" s="101"/>
      <c r="D1022" s="102"/>
      <c r="E1022" s="103"/>
      <c r="F1022" s="95"/>
      <c r="G1022" s="96"/>
      <c r="H1022" s="111"/>
      <c r="I1022" s="97"/>
      <c r="J1022" s="598"/>
      <c r="K1022" s="598"/>
      <c r="L1022" s="598"/>
      <c r="M1022" s="103"/>
      <c r="N1022" s="95"/>
      <c r="O1022" s="99"/>
    </row>
    <row r="1023" spans="1:15" s="131" customFormat="1" ht="14.25" customHeight="1">
      <c r="A1023" s="351"/>
      <c r="B1023" s="100"/>
      <c r="C1023" s="101"/>
      <c r="D1023" s="102"/>
      <c r="E1023" s="103"/>
      <c r="F1023" s="95"/>
      <c r="G1023" s="96"/>
      <c r="H1023" s="105"/>
      <c r="I1023" s="97"/>
      <c r="J1023" s="598"/>
      <c r="K1023" s="598"/>
      <c r="L1023" s="598"/>
      <c r="M1023" s="103"/>
      <c r="N1023" s="95"/>
      <c r="O1023" s="99"/>
    </row>
    <row r="1024" spans="1:15" s="131" customFormat="1" ht="14.25" customHeight="1">
      <c r="A1024" s="351"/>
      <c r="B1024" s="100"/>
      <c r="C1024" s="101"/>
      <c r="D1024" s="102"/>
      <c r="E1024" s="103"/>
      <c r="F1024" s="95"/>
      <c r="G1024" s="104"/>
      <c r="H1024" s="111"/>
      <c r="I1024" s="97"/>
      <c r="J1024" s="598"/>
      <c r="K1024" s="598"/>
      <c r="L1024" s="598"/>
      <c r="M1024" s="103"/>
      <c r="N1024" s="95"/>
      <c r="O1024" s="112"/>
    </row>
    <row r="1025" spans="1:15" s="131" customFormat="1" ht="14.25" customHeight="1">
      <c r="A1025" s="351"/>
      <c r="B1025" s="83" t="s">
        <v>67</v>
      </c>
      <c r="C1025" s="84"/>
      <c r="D1025" s="84"/>
      <c r="E1025" s="85"/>
      <c r="F1025" s="86"/>
      <c r="G1025" s="87"/>
      <c r="H1025" s="111"/>
      <c r="I1025" s="204" t="s">
        <v>564</v>
      </c>
      <c r="J1025" s="115"/>
      <c r="K1025" s="116"/>
      <c r="L1025" s="116"/>
      <c r="M1025" s="117"/>
      <c r="N1025" s="120"/>
      <c r="O1025" s="121"/>
    </row>
    <row r="1026" spans="1:15" s="131" customFormat="1" ht="14.25" customHeight="1">
      <c r="A1026" s="351"/>
      <c r="B1026" s="100"/>
      <c r="C1026" s="101"/>
      <c r="D1026" s="102"/>
      <c r="E1026" s="103"/>
      <c r="F1026" s="95"/>
      <c r="G1026" s="96"/>
      <c r="H1026" s="111"/>
      <c r="I1026" s="97"/>
      <c r="J1026" s="598"/>
      <c r="K1026" s="598"/>
      <c r="L1026" s="598"/>
      <c r="M1026" s="103"/>
      <c r="N1026" s="95"/>
      <c r="O1026" s="99"/>
    </row>
    <row r="1027" spans="1:15" s="131" customFormat="1" ht="14.25" customHeight="1">
      <c r="A1027" s="351"/>
      <c r="B1027" s="100"/>
      <c r="C1027" s="101"/>
      <c r="D1027" s="102"/>
      <c r="E1027" s="103"/>
      <c r="F1027" s="95"/>
      <c r="G1027" s="104">
        <f>ROUNDDOWN(SUM(F1026:F1028)/1000,0)</f>
        <v>0</v>
      </c>
      <c r="H1027" s="105"/>
      <c r="I1027" s="97"/>
      <c r="J1027" s="598"/>
      <c r="K1027" s="598"/>
      <c r="L1027" s="598"/>
      <c r="M1027" s="103"/>
      <c r="N1027" s="95"/>
      <c r="O1027" s="106">
        <f>ROUNDDOWN(SUM(N1026:N1035)/1000,0)</f>
        <v>0</v>
      </c>
    </row>
    <row r="1028" spans="1:15" s="131" customFormat="1" ht="14.1" customHeight="1">
      <c r="A1028" s="351"/>
      <c r="B1028" s="100"/>
      <c r="C1028" s="101"/>
      <c r="D1028" s="102"/>
      <c r="E1028" s="103"/>
      <c r="F1028" s="95"/>
      <c r="G1028" s="104"/>
      <c r="H1028" s="111"/>
      <c r="I1028" s="97"/>
      <c r="J1028" s="598"/>
      <c r="K1028" s="598"/>
      <c r="L1028" s="598"/>
      <c r="M1028" s="103"/>
      <c r="N1028" s="95"/>
      <c r="O1028" s="99"/>
    </row>
    <row r="1029" spans="1:15" s="131" customFormat="1" ht="14.25" customHeight="1" thickBot="1">
      <c r="A1029" s="351"/>
      <c r="B1029" s="122" t="s">
        <v>68</v>
      </c>
      <c r="C1029" s="123"/>
      <c r="D1029" s="123"/>
      <c r="E1029" s="124"/>
      <c r="F1029" s="125"/>
      <c r="G1029" s="126">
        <f>G1030-G994-G1001-G1007-G1011-G1017-G1027</f>
        <v>0</v>
      </c>
      <c r="H1029" s="105"/>
      <c r="I1029" s="97"/>
      <c r="J1029" s="598"/>
      <c r="K1029" s="598"/>
      <c r="L1029" s="598"/>
      <c r="M1029" s="103"/>
      <c r="N1029" s="95"/>
      <c r="O1029" s="99"/>
    </row>
    <row r="1030" spans="1:15" s="131" customFormat="1" ht="20.100000000000001" customHeight="1" thickTop="1">
      <c r="A1030" s="351"/>
      <c r="B1030" s="1015" t="s">
        <v>69</v>
      </c>
      <c r="C1030" s="1016"/>
      <c r="D1030" s="1016"/>
      <c r="E1030" s="1016"/>
      <c r="F1030" s="1017"/>
      <c r="G1030" s="127">
        <f>O1038</f>
        <v>0</v>
      </c>
      <c r="H1030" s="105"/>
      <c r="I1030" s="97"/>
      <c r="J1030" s="598"/>
      <c r="K1030" s="598"/>
      <c r="L1030" s="598"/>
      <c r="M1030" s="103"/>
      <c r="N1030" s="95"/>
      <c r="O1030" s="99"/>
    </row>
    <row r="1031" spans="1:15" s="131" customFormat="1" ht="14.25" customHeight="1">
      <c r="A1031" s="351"/>
      <c r="B1031" s="128" t="s">
        <v>70</v>
      </c>
      <c r="C1031" s="129"/>
      <c r="D1031" s="129"/>
      <c r="E1031" s="129"/>
      <c r="F1031" s="129"/>
      <c r="G1031" s="130"/>
      <c r="H1031" s="130"/>
      <c r="I1031" s="97"/>
      <c r="J1031" s="598"/>
      <c r="K1031" s="598"/>
      <c r="L1031" s="598"/>
      <c r="M1031" s="103"/>
      <c r="N1031" s="95"/>
      <c r="O1031" s="99"/>
    </row>
    <row r="1032" spans="1:15" s="131" customFormat="1" ht="14.25" customHeight="1">
      <c r="A1032" s="351"/>
      <c r="B1032" s="131" t="s">
        <v>71</v>
      </c>
      <c r="C1032" s="129"/>
      <c r="D1032" s="129"/>
      <c r="E1032" s="129"/>
      <c r="F1032" s="129"/>
      <c r="G1032" s="132" t="s">
        <v>72</v>
      </c>
      <c r="H1032" s="133"/>
      <c r="I1032" s="97"/>
      <c r="J1032" s="598"/>
      <c r="K1032" s="598"/>
      <c r="L1032" s="598"/>
      <c r="M1032" s="103"/>
      <c r="N1032" s="95"/>
      <c r="O1032" s="99"/>
    </row>
    <row r="1033" spans="1:15" s="131" customFormat="1" ht="14.25" customHeight="1">
      <c r="A1033" s="351"/>
      <c r="B1033" s="919" t="s">
        <v>73</v>
      </c>
      <c r="C1033" s="1018"/>
      <c r="D1033" s="1018"/>
      <c r="E1033" s="1018"/>
      <c r="F1033" s="1019"/>
      <c r="G1033" s="134" t="s">
        <v>74</v>
      </c>
      <c r="H1033" s="133"/>
      <c r="I1033" s="97"/>
      <c r="J1033" s="598"/>
      <c r="K1033" s="598"/>
      <c r="L1033" s="598"/>
      <c r="M1033" s="103"/>
      <c r="N1033" s="95"/>
      <c r="O1033" s="99"/>
    </row>
    <row r="1034" spans="1:15" s="131" customFormat="1" ht="20.100000000000001" customHeight="1">
      <c r="A1034" s="351"/>
      <c r="B1034" s="1003" t="s">
        <v>567</v>
      </c>
      <c r="C1034" s="1018"/>
      <c r="D1034" s="1018"/>
      <c r="E1034" s="1018"/>
      <c r="F1034" s="1019"/>
      <c r="G1034" s="135"/>
      <c r="H1034" s="136"/>
      <c r="I1034" s="97"/>
      <c r="J1034" s="598"/>
      <c r="K1034" s="598"/>
      <c r="L1034" s="598"/>
      <c r="M1034" s="103"/>
      <c r="N1034" s="95"/>
      <c r="O1034" s="99"/>
    </row>
    <row r="1035" spans="1:15" s="131" customFormat="1" ht="21.95" customHeight="1" thickBot="1">
      <c r="A1035" s="351"/>
      <c r="B1035" s="1003" t="s">
        <v>568</v>
      </c>
      <c r="C1035" s="1004"/>
      <c r="D1035" s="1004"/>
      <c r="E1035" s="1004"/>
      <c r="F1035" s="1005"/>
      <c r="G1035" s="135"/>
      <c r="H1035" s="111"/>
      <c r="I1035" s="97"/>
      <c r="J1035" s="598"/>
      <c r="K1035" s="598"/>
      <c r="L1035" s="598"/>
      <c r="M1035" s="103"/>
      <c r="N1035" s="95"/>
      <c r="O1035" s="137"/>
    </row>
    <row r="1036" spans="1:15" s="131" customFormat="1" ht="35.450000000000003" customHeight="1" thickTop="1">
      <c r="A1036" s="351"/>
      <c r="B1036" s="1003" t="s">
        <v>132</v>
      </c>
      <c r="C1036" s="1004"/>
      <c r="D1036" s="1004"/>
      <c r="E1036" s="1004"/>
      <c r="F1036" s="1005"/>
      <c r="G1036" s="135"/>
      <c r="H1036" s="111"/>
      <c r="I1036" s="1006" t="s">
        <v>565</v>
      </c>
      <c r="J1036" s="1007"/>
      <c r="K1036" s="1007"/>
      <c r="L1036" s="1007"/>
      <c r="M1036" s="1007"/>
      <c r="N1036" s="1008"/>
      <c r="O1036" s="138">
        <f>SUM(O994,O1004,O1013,O1020,O1027,)</f>
        <v>0</v>
      </c>
    </row>
    <row r="1037" spans="1:15" s="131" customFormat="1" ht="35.450000000000003" customHeight="1">
      <c r="A1037" s="351"/>
      <c r="B1037" s="1003" t="s">
        <v>138</v>
      </c>
      <c r="C1037" s="1004"/>
      <c r="D1037" s="1004"/>
      <c r="E1037" s="1004"/>
      <c r="F1037" s="1005"/>
      <c r="G1037" s="135"/>
      <c r="H1037" s="130"/>
      <c r="I1037" s="1009" t="s">
        <v>340</v>
      </c>
      <c r="J1037" s="1010"/>
      <c r="K1037" s="1010"/>
      <c r="L1037" s="1010"/>
      <c r="M1037" s="1010"/>
      <c r="N1037" s="1011"/>
      <c r="O1037" s="146">
        <f>IF(共通入力シート!$B$18="課税事業者",ROUNDDOWN((O1036-G1039)*10/110,0),0)</f>
        <v>0</v>
      </c>
    </row>
    <row r="1038" spans="1:15" s="131" customFormat="1" ht="26.1" customHeight="1" thickBot="1">
      <c r="A1038" s="351"/>
      <c r="B1038" s="1012" t="s">
        <v>569</v>
      </c>
      <c r="C1038" s="1013"/>
      <c r="D1038" s="1013"/>
      <c r="E1038" s="1013"/>
      <c r="F1038" s="1014"/>
      <c r="G1038" s="135"/>
      <c r="H1038" s="130"/>
      <c r="I1038" s="995" t="s">
        <v>566</v>
      </c>
      <c r="J1038" s="996"/>
      <c r="K1038" s="996"/>
      <c r="L1038" s="996"/>
      <c r="M1038" s="996"/>
      <c r="N1038" s="997"/>
      <c r="O1038" s="141">
        <f>O1036-O1037</f>
        <v>0</v>
      </c>
    </row>
    <row r="1039" spans="1:15" s="131" customFormat="1" ht="25.35" customHeight="1" thickTop="1">
      <c r="A1039" s="351"/>
      <c r="B1039" s="992" t="s">
        <v>75</v>
      </c>
      <c r="C1039" s="993"/>
      <c r="D1039" s="993"/>
      <c r="E1039" s="993"/>
      <c r="F1039" s="994"/>
      <c r="G1039" s="140">
        <f>SUM(G1034:G1038)</f>
        <v>0</v>
      </c>
      <c r="H1039" s="364"/>
      <c r="I1039" s="995" t="s">
        <v>342</v>
      </c>
      <c r="J1039" s="996"/>
      <c r="K1039" s="996"/>
      <c r="L1039" s="996"/>
      <c r="M1039" s="996"/>
      <c r="N1039" s="997"/>
      <c r="O1039" s="144"/>
    </row>
    <row r="1040" spans="1:15" s="131" customFormat="1" ht="26.25" customHeight="1">
      <c r="A1040" s="351"/>
      <c r="B1040" s="131" t="s">
        <v>76</v>
      </c>
      <c r="C1040" s="365"/>
      <c r="D1040" s="365"/>
      <c r="E1040" s="365"/>
      <c r="F1040" s="365"/>
      <c r="G1040" s="143"/>
      <c r="H1040" s="364"/>
      <c r="O1040" s="145"/>
    </row>
    <row r="1041" spans="1:21" s="131" customFormat="1" ht="10.5" customHeight="1" thickBot="1">
      <c r="A1041" s="351"/>
      <c r="C1041" s="365"/>
      <c r="D1041" s="365"/>
      <c r="E1041" s="365"/>
      <c r="F1041" s="365"/>
      <c r="G1041" s="143"/>
      <c r="H1041" s="364"/>
      <c r="I1041" s="366"/>
    </row>
    <row r="1042" spans="1:21" s="131" customFormat="1" ht="25.35" customHeight="1" thickBot="1">
      <c r="A1042" s="351"/>
      <c r="B1042" s="998" t="s">
        <v>77</v>
      </c>
      <c r="C1042" s="980"/>
      <c r="D1042" s="999" t="str">
        <f>IF(共通入力シート!$B$2="","",共通入力シート!$B$2)</f>
        <v/>
      </c>
      <c r="E1042" s="999"/>
      <c r="F1042" s="999"/>
      <c r="G1042" s="1000"/>
      <c r="H1042" s="1001" t="str">
        <f>IF(共通入力シート!$B$18="※選択してください。","★「共通入力シート」の消費税等仕入控除税額の取扱を選択してください。","")</f>
        <v/>
      </c>
      <c r="I1042" s="1002"/>
      <c r="J1042" s="1002"/>
      <c r="K1042" s="1002"/>
      <c r="L1042" s="1002"/>
      <c r="M1042" s="1002"/>
      <c r="N1042" s="1002"/>
      <c r="O1042" s="1002"/>
    </row>
    <row r="1043" spans="1:21" s="131" customFormat="1" ht="46.5" customHeight="1" thickBot="1">
      <c r="A1043" s="351"/>
      <c r="B1043" s="987" t="s">
        <v>343</v>
      </c>
      <c r="C1043" s="988"/>
      <c r="D1043" s="989" t="str">
        <f>IF(O1038=0,"",MAX(0,MIN(INT(O1038/2),G1029)))</f>
        <v/>
      </c>
      <c r="E1043" s="989"/>
      <c r="F1043" s="989"/>
      <c r="G1043" s="367" t="s">
        <v>29</v>
      </c>
      <c r="H1043" s="990" t="s">
        <v>78</v>
      </c>
      <c r="I1043" s="991"/>
      <c r="J1043" s="991"/>
      <c r="K1043" s="991"/>
      <c r="L1043" s="991"/>
      <c r="M1043" s="991"/>
      <c r="N1043" s="991"/>
      <c r="O1043" s="991"/>
    </row>
    <row r="1044" spans="1:21" ht="4.5" customHeight="1"/>
    <row r="1045" spans="1:21" ht="15.6" customHeight="1">
      <c r="B1045" s="131" t="s">
        <v>425</v>
      </c>
      <c r="C1045" s="218"/>
      <c r="D1045" s="329"/>
      <c r="E1045" s="218"/>
      <c r="F1045" s="218"/>
      <c r="G1045" s="218"/>
      <c r="H1045" s="218"/>
      <c r="I1045" s="218"/>
      <c r="J1045" s="218"/>
      <c r="K1045" s="218"/>
      <c r="L1045" s="218"/>
      <c r="M1045" s="218"/>
      <c r="N1045" s="218"/>
      <c r="O1045" s="218"/>
      <c r="R1045" s="329"/>
      <c r="S1045" s="329"/>
      <c r="T1045" s="329"/>
      <c r="U1045" s="329"/>
    </row>
    <row r="1046" spans="1:21" ht="15.6" customHeight="1">
      <c r="B1046" s="218" t="s">
        <v>509</v>
      </c>
      <c r="C1046" s="218"/>
      <c r="D1046" s="218"/>
      <c r="E1046" s="218"/>
      <c r="F1046" s="218"/>
      <c r="G1046" s="218"/>
      <c r="H1046" s="218"/>
      <c r="I1046" s="218"/>
      <c r="J1046" s="218"/>
      <c r="K1046" s="218"/>
      <c r="L1046" s="218"/>
      <c r="M1046" s="218"/>
      <c r="N1046" s="218"/>
      <c r="O1046" s="218"/>
      <c r="R1046" s="329"/>
      <c r="S1046" s="329"/>
      <c r="T1046" s="329"/>
      <c r="U1046" s="329"/>
    </row>
    <row r="1047" spans="1:21" ht="15.6" customHeight="1" thickBot="1">
      <c r="B1047" s="1120" t="s">
        <v>429</v>
      </c>
      <c r="C1047" s="1120"/>
      <c r="D1047" s="1120"/>
      <c r="E1047" s="1120"/>
      <c r="F1047" s="1120"/>
      <c r="G1047" s="1120"/>
      <c r="H1047" s="1120"/>
      <c r="I1047" s="1120"/>
      <c r="J1047" s="1120"/>
      <c r="K1047" s="1120"/>
      <c r="L1047" s="1120"/>
      <c r="M1047" s="1120"/>
      <c r="N1047" s="1120"/>
      <c r="O1047" s="1120"/>
      <c r="R1047" s="329"/>
      <c r="S1047" s="329"/>
      <c r="T1047" s="329"/>
      <c r="U1047" s="329"/>
    </row>
    <row r="1048" spans="1:21" ht="15" customHeight="1">
      <c r="B1048" s="1121" t="s">
        <v>43</v>
      </c>
      <c r="C1048" s="1122"/>
      <c r="D1048" s="1125" t="s">
        <v>608</v>
      </c>
      <c r="E1048" s="1126"/>
      <c r="F1048" s="1129" t="s">
        <v>657</v>
      </c>
      <c r="G1048" s="1130"/>
      <c r="H1048" s="1131"/>
      <c r="I1048" s="1131"/>
      <c r="J1048" s="1131"/>
      <c r="K1048" s="1131"/>
      <c r="L1048" s="1131"/>
      <c r="M1048" s="1131"/>
      <c r="N1048" s="1131"/>
      <c r="O1048" s="1132"/>
      <c r="Q1048" s="618" t="s">
        <v>667</v>
      </c>
      <c r="R1048" s="329"/>
      <c r="S1048" s="329"/>
      <c r="T1048" s="329"/>
      <c r="U1048" s="329"/>
    </row>
    <row r="1049" spans="1:21" ht="15" customHeight="1" thickBot="1">
      <c r="B1049" s="1123"/>
      <c r="C1049" s="1124"/>
      <c r="D1049" s="1127"/>
      <c r="E1049" s="1128"/>
      <c r="F1049" s="1133"/>
      <c r="G1049" s="1134"/>
      <c r="H1049" s="1135"/>
      <c r="I1049" s="1135"/>
      <c r="J1049" s="1135"/>
      <c r="K1049" s="1135"/>
      <c r="L1049" s="1135"/>
      <c r="M1049" s="1135"/>
      <c r="N1049" s="1135"/>
      <c r="O1049" s="1136"/>
      <c r="Q1049" s="617" t="s">
        <v>668</v>
      </c>
      <c r="R1049" s="329"/>
      <c r="S1049" s="329"/>
      <c r="T1049" s="329"/>
      <c r="U1049" s="329"/>
    </row>
    <row r="1050" spans="1:21" ht="16.5" customHeight="1">
      <c r="B1050" s="330" t="s">
        <v>142</v>
      </c>
      <c r="C1050" s="331"/>
      <c r="D1050" s="331"/>
      <c r="E1050" s="332"/>
      <c r="F1050" s="331"/>
      <c r="G1050" s="331"/>
      <c r="H1050" s="331"/>
      <c r="I1050" s="331"/>
      <c r="J1050" s="331"/>
      <c r="K1050" s="331"/>
      <c r="L1050" s="331"/>
      <c r="M1050" s="331"/>
      <c r="N1050" s="331"/>
      <c r="O1050" s="619"/>
      <c r="R1050" s="329"/>
      <c r="S1050" s="329"/>
      <c r="T1050" s="329"/>
      <c r="U1050" s="329"/>
    </row>
    <row r="1051" spans="1:21" ht="18.75" customHeight="1">
      <c r="B1051" s="1109"/>
      <c r="C1051" s="1110"/>
      <c r="D1051" s="1110"/>
      <c r="E1051" s="1110"/>
      <c r="F1051" s="1110"/>
      <c r="G1051" s="1110"/>
      <c r="H1051" s="1110"/>
      <c r="I1051" s="1110"/>
      <c r="J1051" s="1110"/>
      <c r="K1051" s="1110"/>
      <c r="L1051" s="335" t="s">
        <v>48</v>
      </c>
      <c r="M1051" s="1113"/>
      <c r="N1051" s="1113"/>
      <c r="O1051" s="1114"/>
      <c r="Q1051" s="569" t="str">
        <f>IF(M1051="", "←選択してください。", "")</f>
        <v>←選択してください。</v>
      </c>
      <c r="R1051" s="329"/>
      <c r="S1051" s="329"/>
      <c r="T1051" s="329"/>
      <c r="U1051" s="329"/>
    </row>
    <row r="1052" spans="1:21" ht="17.25" customHeight="1">
      <c r="B1052" s="1111"/>
      <c r="C1052" s="1112"/>
      <c r="D1052" s="1112"/>
      <c r="E1052" s="1112"/>
      <c r="F1052" s="1112"/>
      <c r="G1052" s="1112"/>
      <c r="H1052" s="1112"/>
      <c r="I1052" s="1112"/>
      <c r="J1052" s="1112"/>
      <c r="K1052" s="1112"/>
      <c r="L1052" s="337" t="s">
        <v>49</v>
      </c>
      <c r="M1052" s="1115"/>
      <c r="N1052" s="1115"/>
      <c r="O1052" s="1116"/>
      <c r="Q1052" s="569" t="str">
        <f>IF(M1052="", "←選択してください。", "")</f>
        <v>←選択してください。</v>
      </c>
      <c r="R1052" s="329"/>
      <c r="S1052" s="329"/>
      <c r="T1052" s="329"/>
      <c r="U1052" s="329"/>
    </row>
    <row r="1053" spans="1:21" ht="4.5" customHeight="1">
      <c r="B1053" s="338"/>
      <c r="C1053" s="338"/>
      <c r="D1053" s="338"/>
      <c r="E1053" s="338"/>
      <c r="F1053" s="338"/>
      <c r="G1053" s="338"/>
      <c r="H1053" s="338"/>
      <c r="I1053" s="338"/>
      <c r="J1053" s="338"/>
      <c r="K1053" s="338"/>
      <c r="L1053" s="338"/>
      <c r="M1053" s="338"/>
      <c r="N1053" s="338"/>
      <c r="O1053" s="611"/>
      <c r="R1053" s="329"/>
      <c r="S1053" s="329"/>
      <c r="T1053" s="329"/>
      <c r="U1053" s="329"/>
    </row>
    <row r="1054" spans="1:21" ht="24" customHeight="1">
      <c r="B1054" s="340" t="s">
        <v>143</v>
      </c>
      <c r="C1054" s="341"/>
      <c r="D1054" s="341"/>
      <c r="E1054" s="341"/>
      <c r="F1054" s="1117" t="s">
        <v>50</v>
      </c>
      <c r="G1054" s="1118"/>
      <c r="H1054" s="342"/>
      <c r="I1054" s="1117" t="s">
        <v>51</v>
      </c>
      <c r="J1054" s="1119"/>
      <c r="K1054" s="1118"/>
      <c r="L1054" s="343" t="str">
        <f>IF(OR($H1056=0,$K1056=0),"",$H1054/($H1056*$K1056))</f>
        <v/>
      </c>
      <c r="M1054" s="1117" t="s">
        <v>52</v>
      </c>
      <c r="N1054" s="1118"/>
      <c r="O1054" s="565" t="str">
        <f>IF($O1152+$O1155=0,"",($G1146-$G1145)/($O1152+$O1155))</f>
        <v/>
      </c>
      <c r="Q1054" s="336" t="str">
        <f>IF(OR(F1048="人材養成事業",F1048= "普及啓発事業"), "←斜線部は記入する必要はありません。", "")</f>
        <v/>
      </c>
      <c r="R1054" s="329"/>
      <c r="S1054" s="329"/>
      <c r="T1054" s="329"/>
      <c r="U1054" s="329"/>
    </row>
    <row r="1055" spans="1:21" s="131" customFormat="1" ht="21.75" customHeight="1">
      <c r="B1055" s="1020" t="s">
        <v>53</v>
      </c>
      <c r="C1055" s="1093"/>
      <c r="D1055" s="1096" t="s">
        <v>54</v>
      </c>
      <c r="E1055" s="1097"/>
      <c r="F1055" s="1098" t="s">
        <v>55</v>
      </c>
      <c r="G1055" s="1098"/>
      <c r="H1055" s="1099" t="s">
        <v>56</v>
      </c>
      <c r="I1055" s="1099"/>
      <c r="J1055" s="1099"/>
      <c r="K1055" s="344" t="s">
        <v>57</v>
      </c>
      <c r="L1055" s="1100" t="s">
        <v>58</v>
      </c>
      <c r="M1055" s="1100"/>
      <c r="N1055" s="1100"/>
      <c r="O1055" s="1101"/>
    </row>
    <row r="1056" spans="1:21" s="131" customFormat="1" ht="21.75" customHeight="1">
      <c r="B1056" s="1094"/>
      <c r="C1056" s="1095"/>
      <c r="D1056" s="1102"/>
      <c r="E1056" s="1103"/>
      <c r="F1056" s="1104"/>
      <c r="G1056" s="1105"/>
      <c r="H1056" s="1106"/>
      <c r="I1056" s="1106"/>
      <c r="J1056" s="1106"/>
      <c r="K1056" s="78"/>
      <c r="L1056" s="1107"/>
      <c r="M1056" s="1107"/>
      <c r="N1056" s="1107"/>
      <c r="O1056" s="1108"/>
      <c r="Q1056" s="345"/>
    </row>
    <row r="1057" spans="2:21" ht="9.75" customHeight="1">
      <c r="B1057" s="131"/>
      <c r="C1057" s="131"/>
      <c r="D1057" s="338"/>
      <c r="E1057" s="338"/>
      <c r="F1057" s="338"/>
      <c r="G1057" s="338"/>
      <c r="H1057" s="338"/>
      <c r="I1057" s="338"/>
      <c r="J1057" s="338"/>
      <c r="K1057" s="338"/>
      <c r="L1057" s="338"/>
      <c r="M1057" s="338"/>
      <c r="N1057" s="338"/>
      <c r="O1057" s="338"/>
      <c r="Q1057" s="336"/>
      <c r="R1057" s="329"/>
      <c r="S1057" s="329"/>
      <c r="T1057" s="329"/>
      <c r="U1057" s="329"/>
    </row>
    <row r="1058" spans="2:21" s="102" customFormat="1" ht="18" customHeight="1">
      <c r="B1058" s="1020" t="s">
        <v>344</v>
      </c>
      <c r="C1058" s="1066"/>
      <c r="D1058" s="925" t="s">
        <v>413</v>
      </c>
      <c r="E1058" s="926"/>
      <c r="F1058" s="926"/>
      <c r="G1058" s="926"/>
      <c r="H1058" s="926"/>
      <c r="I1058" s="926"/>
      <c r="J1058" s="926"/>
      <c r="K1058" s="926"/>
      <c r="L1058" s="926"/>
      <c r="M1058" s="926"/>
      <c r="N1058" s="926"/>
      <c r="O1058" s="927"/>
      <c r="Q1058" s="568" t="s">
        <v>139</v>
      </c>
    </row>
    <row r="1059" spans="2:21" s="102" customFormat="1" ht="19.350000000000001" customHeight="1">
      <c r="B1059" s="1067"/>
      <c r="C1059" s="1068"/>
      <c r="D1059" s="1071"/>
      <c r="E1059" s="1072"/>
      <c r="F1059" s="1072"/>
      <c r="G1059" s="1072"/>
      <c r="H1059" s="1072"/>
      <c r="I1059" s="1072"/>
      <c r="J1059" s="1072"/>
      <c r="K1059" s="1072"/>
      <c r="L1059" s="1072"/>
      <c r="M1059" s="1072"/>
      <c r="N1059" s="1072"/>
      <c r="O1059" s="1073"/>
    </row>
    <row r="1060" spans="2:21" s="102" customFormat="1" ht="19.350000000000001" customHeight="1">
      <c r="B1060" s="1067"/>
      <c r="C1060" s="1068"/>
      <c r="D1060" s="1071"/>
      <c r="E1060" s="1072"/>
      <c r="F1060" s="1072"/>
      <c r="G1060" s="1072"/>
      <c r="H1060" s="1072"/>
      <c r="I1060" s="1072"/>
      <c r="J1060" s="1072"/>
      <c r="K1060" s="1072"/>
      <c r="L1060" s="1072"/>
      <c r="M1060" s="1072"/>
      <c r="N1060" s="1072"/>
      <c r="O1060" s="1073"/>
    </row>
    <row r="1061" spans="2:21" s="102" customFormat="1" ht="19.350000000000001" customHeight="1">
      <c r="B1061" s="1067"/>
      <c r="C1061" s="1068"/>
      <c r="D1061" s="1071"/>
      <c r="E1061" s="1072"/>
      <c r="F1061" s="1072"/>
      <c r="G1061" s="1072"/>
      <c r="H1061" s="1072"/>
      <c r="I1061" s="1072"/>
      <c r="J1061" s="1072"/>
      <c r="K1061" s="1072"/>
      <c r="L1061" s="1072"/>
      <c r="M1061" s="1072"/>
      <c r="N1061" s="1072"/>
      <c r="O1061" s="1073"/>
    </row>
    <row r="1062" spans="2:21" s="102" customFormat="1" ht="19.350000000000001" customHeight="1">
      <c r="B1062" s="1067"/>
      <c r="C1062" s="1068"/>
      <c r="D1062" s="1071"/>
      <c r="E1062" s="1072"/>
      <c r="F1062" s="1072"/>
      <c r="G1062" s="1072"/>
      <c r="H1062" s="1072"/>
      <c r="I1062" s="1072"/>
      <c r="J1062" s="1072"/>
      <c r="K1062" s="1072"/>
      <c r="L1062" s="1072"/>
      <c r="M1062" s="1072"/>
      <c r="N1062" s="1072"/>
      <c r="O1062" s="1073"/>
    </row>
    <row r="1063" spans="2:21" s="102" customFormat="1" ht="19.350000000000001" customHeight="1">
      <c r="B1063" s="1067"/>
      <c r="C1063" s="1068"/>
      <c r="D1063" s="1071"/>
      <c r="E1063" s="1072"/>
      <c r="F1063" s="1072"/>
      <c r="G1063" s="1072"/>
      <c r="H1063" s="1072"/>
      <c r="I1063" s="1072"/>
      <c r="J1063" s="1072"/>
      <c r="K1063" s="1072"/>
      <c r="L1063" s="1072"/>
      <c r="M1063" s="1072"/>
      <c r="N1063" s="1072"/>
      <c r="O1063" s="1073"/>
    </row>
    <row r="1064" spans="2:21" s="102" customFormat="1" ht="19.350000000000001" customHeight="1">
      <c r="B1064" s="1067"/>
      <c r="C1064" s="1068"/>
      <c r="D1064" s="1071"/>
      <c r="E1064" s="1072"/>
      <c r="F1064" s="1072"/>
      <c r="G1064" s="1072"/>
      <c r="H1064" s="1072"/>
      <c r="I1064" s="1072"/>
      <c r="J1064" s="1072"/>
      <c r="K1064" s="1072"/>
      <c r="L1064" s="1072"/>
      <c r="M1064" s="1072"/>
      <c r="N1064" s="1072"/>
      <c r="O1064" s="1073"/>
    </row>
    <row r="1065" spans="2:21" s="102" customFormat="1" ht="19.350000000000001" customHeight="1">
      <c r="B1065" s="1067"/>
      <c r="C1065" s="1068"/>
      <c r="D1065" s="1071"/>
      <c r="E1065" s="1072"/>
      <c r="F1065" s="1072"/>
      <c r="G1065" s="1072"/>
      <c r="H1065" s="1072"/>
      <c r="I1065" s="1072"/>
      <c r="J1065" s="1072"/>
      <c r="K1065" s="1072"/>
      <c r="L1065" s="1072"/>
      <c r="M1065" s="1072"/>
      <c r="N1065" s="1072"/>
      <c r="O1065" s="1073"/>
    </row>
    <row r="1066" spans="2:21" s="102" customFormat="1" ht="19.350000000000001" customHeight="1">
      <c r="B1066" s="1067"/>
      <c r="C1066" s="1068"/>
      <c r="D1066" s="1071"/>
      <c r="E1066" s="1072"/>
      <c r="F1066" s="1072"/>
      <c r="G1066" s="1072"/>
      <c r="H1066" s="1072"/>
      <c r="I1066" s="1072"/>
      <c r="J1066" s="1072"/>
      <c r="K1066" s="1072"/>
      <c r="L1066" s="1072"/>
      <c r="M1066" s="1072"/>
      <c r="N1066" s="1072"/>
      <c r="O1066" s="1073"/>
    </row>
    <row r="1067" spans="2:21" s="102" customFormat="1" ht="19.350000000000001" customHeight="1">
      <c r="B1067" s="1067"/>
      <c r="C1067" s="1068"/>
      <c r="D1067" s="1071"/>
      <c r="E1067" s="1072"/>
      <c r="F1067" s="1072"/>
      <c r="G1067" s="1072"/>
      <c r="H1067" s="1072"/>
      <c r="I1067" s="1072"/>
      <c r="J1067" s="1072"/>
      <c r="K1067" s="1072"/>
      <c r="L1067" s="1072"/>
      <c r="M1067" s="1072"/>
      <c r="N1067" s="1072"/>
      <c r="O1067" s="1073"/>
    </row>
    <row r="1068" spans="2:21" s="102" customFormat="1" ht="19.350000000000001" customHeight="1">
      <c r="B1068" s="1069"/>
      <c r="C1068" s="1070"/>
      <c r="D1068" s="1074"/>
      <c r="E1068" s="1075"/>
      <c r="F1068" s="1075"/>
      <c r="G1068" s="1075"/>
      <c r="H1068" s="1075"/>
      <c r="I1068" s="1075"/>
      <c r="J1068" s="1075"/>
      <c r="K1068" s="1075"/>
      <c r="L1068" s="1075"/>
      <c r="M1068" s="1075"/>
      <c r="N1068" s="1075"/>
      <c r="O1068" s="1076"/>
    </row>
    <row r="1069" spans="2:21" s="102" customFormat="1" ht="18" customHeight="1">
      <c r="B1069" s="1020" t="s">
        <v>148</v>
      </c>
      <c r="C1069" s="1021"/>
      <c r="D1069" s="1059" t="s">
        <v>427</v>
      </c>
      <c r="E1069" s="1026"/>
      <c r="F1069" s="1026"/>
      <c r="G1069" s="1026"/>
      <c r="H1069" s="1026"/>
      <c r="I1069" s="1026"/>
      <c r="J1069" s="1026"/>
      <c r="K1069" s="1026"/>
      <c r="L1069" s="1026"/>
      <c r="M1069" s="1026"/>
      <c r="N1069" s="1026"/>
      <c r="O1069" s="1027"/>
    </row>
    <row r="1070" spans="2:21" s="102" customFormat="1" ht="18" customHeight="1">
      <c r="B1070" s="1022"/>
      <c r="C1070" s="1023"/>
      <c r="D1070" s="1028"/>
      <c r="E1070" s="1077"/>
      <c r="F1070" s="1077"/>
      <c r="G1070" s="1077"/>
      <c r="H1070" s="1077"/>
      <c r="I1070" s="1077"/>
      <c r="J1070" s="1077"/>
      <c r="K1070" s="1077"/>
      <c r="L1070" s="1077"/>
      <c r="M1070" s="1077"/>
      <c r="N1070" s="1077"/>
      <c r="O1070" s="1078"/>
    </row>
    <row r="1071" spans="2:21" s="102" customFormat="1" ht="18" customHeight="1">
      <c r="B1071" s="1022"/>
      <c r="C1071" s="1023"/>
      <c r="D1071" s="1071"/>
      <c r="E1071" s="1072"/>
      <c r="F1071" s="1072"/>
      <c r="G1071" s="1072"/>
      <c r="H1071" s="1072"/>
      <c r="I1071" s="1072"/>
      <c r="J1071" s="1072"/>
      <c r="K1071" s="1072"/>
      <c r="L1071" s="1072"/>
      <c r="M1071" s="1072"/>
      <c r="N1071" s="1072"/>
      <c r="O1071" s="1073"/>
    </row>
    <row r="1072" spans="2:21" s="102" customFormat="1" ht="18" customHeight="1">
      <c r="B1072" s="1022"/>
      <c r="C1072" s="1023"/>
      <c r="D1072" s="1071"/>
      <c r="E1072" s="1072"/>
      <c r="F1072" s="1072"/>
      <c r="G1072" s="1072"/>
      <c r="H1072" s="1072"/>
      <c r="I1072" s="1072"/>
      <c r="J1072" s="1072"/>
      <c r="K1072" s="1072"/>
      <c r="L1072" s="1072"/>
      <c r="M1072" s="1072"/>
      <c r="N1072" s="1072"/>
      <c r="O1072" s="1073"/>
    </row>
    <row r="1073" spans="2:15" s="102" customFormat="1" ht="18" customHeight="1">
      <c r="B1073" s="1022"/>
      <c r="C1073" s="1023"/>
      <c r="D1073" s="1071"/>
      <c r="E1073" s="1072"/>
      <c r="F1073" s="1072"/>
      <c r="G1073" s="1072"/>
      <c r="H1073" s="1072"/>
      <c r="I1073" s="1072"/>
      <c r="J1073" s="1072"/>
      <c r="K1073" s="1072"/>
      <c r="L1073" s="1072"/>
      <c r="M1073" s="1072"/>
      <c r="N1073" s="1072"/>
      <c r="O1073" s="1073"/>
    </row>
    <row r="1074" spans="2:15" s="102" customFormat="1" ht="18" customHeight="1">
      <c r="B1074" s="1022"/>
      <c r="C1074" s="1023"/>
      <c r="D1074" s="1071"/>
      <c r="E1074" s="1072"/>
      <c r="F1074" s="1072"/>
      <c r="G1074" s="1072"/>
      <c r="H1074" s="1072"/>
      <c r="I1074" s="1072"/>
      <c r="J1074" s="1072"/>
      <c r="K1074" s="1072"/>
      <c r="L1074" s="1072"/>
      <c r="M1074" s="1072"/>
      <c r="N1074" s="1072"/>
      <c r="O1074" s="1073"/>
    </row>
    <row r="1075" spans="2:15" s="102" customFormat="1" ht="18" customHeight="1">
      <c r="B1075" s="1022"/>
      <c r="C1075" s="1023"/>
      <c r="D1075" s="1079"/>
      <c r="E1075" s="1080"/>
      <c r="F1075" s="1080"/>
      <c r="G1075" s="1080"/>
      <c r="H1075" s="1080"/>
      <c r="I1075" s="1080"/>
      <c r="J1075" s="1080"/>
      <c r="K1075" s="1080"/>
      <c r="L1075" s="1080"/>
      <c r="M1075" s="1080"/>
      <c r="N1075" s="1080"/>
      <c r="O1075" s="1081"/>
    </row>
    <row r="1076" spans="2:15" s="102" customFormat="1" ht="18" customHeight="1">
      <c r="B1076" s="1022"/>
      <c r="C1076" s="1023"/>
      <c r="D1076" s="1082" t="s">
        <v>428</v>
      </c>
      <c r="E1076" s="1083"/>
      <c r="F1076" s="1083"/>
      <c r="G1076" s="1083"/>
      <c r="H1076" s="1083"/>
      <c r="I1076" s="1083"/>
      <c r="J1076" s="1083"/>
      <c r="K1076" s="1083"/>
      <c r="L1076" s="1083"/>
      <c r="M1076" s="1083"/>
      <c r="N1076" s="1083"/>
      <c r="O1076" s="1084"/>
    </row>
    <row r="1077" spans="2:15" s="102" customFormat="1" ht="18" customHeight="1">
      <c r="B1077" s="1022"/>
      <c r="C1077" s="1023"/>
      <c r="D1077" s="1028"/>
      <c r="E1077" s="1085"/>
      <c r="F1077" s="1085"/>
      <c r="G1077" s="1085"/>
      <c r="H1077" s="1085"/>
      <c r="I1077" s="1085"/>
      <c r="J1077" s="1085"/>
      <c r="K1077" s="1085"/>
      <c r="L1077" s="1085"/>
      <c r="M1077" s="1085"/>
      <c r="N1077" s="1085"/>
      <c r="O1077" s="1086"/>
    </row>
    <row r="1078" spans="2:15" s="102" customFormat="1" ht="18" customHeight="1">
      <c r="B1078" s="1022"/>
      <c r="C1078" s="1023"/>
      <c r="D1078" s="1087"/>
      <c r="E1078" s="1088"/>
      <c r="F1078" s="1088"/>
      <c r="G1078" s="1088"/>
      <c r="H1078" s="1088"/>
      <c r="I1078" s="1088"/>
      <c r="J1078" s="1088"/>
      <c r="K1078" s="1088"/>
      <c r="L1078" s="1088"/>
      <c r="M1078" s="1088"/>
      <c r="N1078" s="1088"/>
      <c r="O1078" s="1089"/>
    </row>
    <row r="1079" spans="2:15" s="102" customFormat="1" ht="18" customHeight="1">
      <c r="B1079" s="1022"/>
      <c r="C1079" s="1023"/>
      <c r="D1079" s="1087"/>
      <c r="E1079" s="1088"/>
      <c r="F1079" s="1088"/>
      <c r="G1079" s="1088"/>
      <c r="H1079" s="1088"/>
      <c r="I1079" s="1088"/>
      <c r="J1079" s="1088"/>
      <c r="K1079" s="1088"/>
      <c r="L1079" s="1088"/>
      <c r="M1079" s="1088"/>
      <c r="N1079" s="1088"/>
      <c r="O1079" s="1089"/>
    </row>
    <row r="1080" spans="2:15" s="102" customFormat="1" ht="18" customHeight="1">
      <c r="B1080" s="1022"/>
      <c r="C1080" s="1023"/>
      <c r="D1080" s="1087"/>
      <c r="E1080" s="1088"/>
      <c r="F1080" s="1088"/>
      <c r="G1080" s="1088"/>
      <c r="H1080" s="1088"/>
      <c r="I1080" s="1088"/>
      <c r="J1080" s="1088"/>
      <c r="K1080" s="1088"/>
      <c r="L1080" s="1088"/>
      <c r="M1080" s="1088"/>
      <c r="N1080" s="1088"/>
      <c r="O1080" s="1089"/>
    </row>
    <row r="1081" spans="2:15" s="102" customFormat="1" ht="18" customHeight="1">
      <c r="B1081" s="1022"/>
      <c r="C1081" s="1023"/>
      <c r="D1081" s="1087"/>
      <c r="E1081" s="1088"/>
      <c r="F1081" s="1088"/>
      <c r="G1081" s="1088"/>
      <c r="H1081" s="1088"/>
      <c r="I1081" s="1088"/>
      <c r="J1081" s="1088"/>
      <c r="K1081" s="1088"/>
      <c r="L1081" s="1088"/>
      <c r="M1081" s="1088"/>
      <c r="N1081" s="1088"/>
      <c r="O1081" s="1089"/>
    </row>
    <row r="1082" spans="2:15" s="102" customFormat="1" ht="18" customHeight="1">
      <c r="B1082" s="1022"/>
      <c r="C1082" s="1023"/>
      <c r="D1082" s="1087"/>
      <c r="E1082" s="1088"/>
      <c r="F1082" s="1088"/>
      <c r="G1082" s="1088"/>
      <c r="H1082" s="1088"/>
      <c r="I1082" s="1088"/>
      <c r="J1082" s="1088"/>
      <c r="K1082" s="1088"/>
      <c r="L1082" s="1088"/>
      <c r="M1082" s="1088"/>
      <c r="N1082" s="1088"/>
      <c r="O1082" s="1089"/>
    </row>
    <row r="1083" spans="2:15" s="102" customFormat="1" ht="18" customHeight="1">
      <c r="B1083" s="1024"/>
      <c r="C1083" s="1025"/>
      <c r="D1083" s="1090"/>
      <c r="E1083" s="1091"/>
      <c r="F1083" s="1091"/>
      <c r="G1083" s="1091"/>
      <c r="H1083" s="1091"/>
      <c r="I1083" s="1091"/>
      <c r="J1083" s="1091"/>
      <c r="K1083" s="1091"/>
      <c r="L1083" s="1091"/>
      <c r="M1083" s="1091"/>
      <c r="N1083" s="1091"/>
      <c r="O1083" s="1092"/>
    </row>
    <row r="1084" spans="2:15" s="102" customFormat="1" ht="18" customHeight="1">
      <c r="B1084" s="1020" t="s">
        <v>140</v>
      </c>
      <c r="C1084" s="1021"/>
      <c r="D1084" s="1026" t="s">
        <v>347</v>
      </c>
      <c r="E1084" s="1026"/>
      <c r="F1084" s="1026"/>
      <c r="G1084" s="1026"/>
      <c r="H1084" s="1026"/>
      <c r="I1084" s="1026"/>
      <c r="J1084" s="1026"/>
      <c r="K1084" s="1026"/>
      <c r="L1084" s="1026"/>
      <c r="M1084" s="1026"/>
      <c r="N1084" s="1026"/>
      <c r="O1084" s="1027"/>
    </row>
    <row r="1085" spans="2:15" s="102" customFormat="1" ht="18" customHeight="1">
      <c r="B1085" s="1022"/>
      <c r="C1085" s="1023"/>
      <c r="D1085" s="1028"/>
      <c r="E1085" s="1029"/>
      <c r="F1085" s="1029"/>
      <c r="G1085" s="1029"/>
      <c r="H1085" s="1029"/>
      <c r="I1085" s="1029"/>
      <c r="J1085" s="1029"/>
      <c r="K1085" s="1029"/>
      <c r="L1085" s="1029"/>
      <c r="M1085" s="1029"/>
      <c r="N1085" s="1029"/>
      <c r="O1085" s="1030"/>
    </row>
    <row r="1086" spans="2:15" s="102" customFormat="1" ht="18" customHeight="1">
      <c r="B1086" s="1022"/>
      <c r="C1086" s="1023"/>
      <c r="D1086" s="1031"/>
      <c r="E1086" s="1032"/>
      <c r="F1086" s="1032"/>
      <c r="G1086" s="1032"/>
      <c r="H1086" s="1032"/>
      <c r="I1086" s="1032"/>
      <c r="J1086" s="1032"/>
      <c r="K1086" s="1032"/>
      <c r="L1086" s="1032"/>
      <c r="M1086" s="1032"/>
      <c r="N1086" s="1032"/>
      <c r="O1086" s="1033"/>
    </row>
    <row r="1087" spans="2:15" s="102" customFormat="1" ht="18" customHeight="1">
      <c r="B1087" s="1022"/>
      <c r="C1087" s="1023"/>
      <c r="D1087" s="1034"/>
      <c r="E1087" s="1035"/>
      <c r="F1087" s="1035"/>
      <c r="G1087" s="1035"/>
      <c r="H1087" s="1035"/>
      <c r="I1087" s="1035"/>
      <c r="J1087" s="1035"/>
      <c r="K1087" s="1035"/>
      <c r="L1087" s="1035"/>
      <c r="M1087" s="1035"/>
      <c r="N1087" s="1035"/>
      <c r="O1087" s="1036"/>
    </row>
    <row r="1088" spans="2:15" s="102" customFormat="1" ht="17.100000000000001" customHeight="1">
      <c r="B1088" s="1022"/>
      <c r="C1088" s="1023"/>
      <c r="D1088" s="1026" t="s">
        <v>345</v>
      </c>
      <c r="E1088" s="1026"/>
      <c r="F1088" s="1026"/>
      <c r="G1088" s="1026"/>
      <c r="H1088" s="1026"/>
      <c r="I1088" s="1026"/>
      <c r="J1088" s="1026"/>
      <c r="K1088" s="1026"/>
      <c r="L1088" s="1026"/>
      <c r="M1088" s="1026"/>
      <c r="N1088" s="1026"/>
      <c r="O1088" s="1027"/>
    </row>
    <row r="1089" spans="2:21" s="102" customFormat="1" ht="17.100000000000001" customHeight="1">
      <c r="B1089" s="1022"/>
      <c r="C1089" s="1023"/>
      <c r="D1089" s="1037"/>
      <c r="E1089" s="1038"/>
      <c r="F1089" s="1038"/>
      <c r="G1089" s="1038"/>
      <c r="H1089" s="1038"/>
      <c r="I1089" s="1038"/>
      <c r="J1089" s="1038"/>
      <c r="K1089" s="1038"/>
      <c r="L1089" s="1038"/>
      <c r="M1089" s="1038"/>
      <c r="N1089" s="1038"/>
      <c r="O1089" s="1039"/>
    </row>
    <row r="1090" spans="2:21" s="102" customFormat="1" ht="17.100000000000001" customHeight="1">
      <c r="B1090" s="1022"/>
      <c r="C1090" s="1023"/>
      <c r="D1090" s="1040"/>
      <c r="E1090" s="1041"/>
      <c r="F1090" s="1041"/>
      <c r="G1090" s="1041"/>
      <c r="H1090" s="1041"/>
      <c r="I1090" s="1041"/>
      <c r="J1090" s="1041"/>
      <c r="K1090" s="1041"/>
      <c r="L1090" s="1041"/>
      <c r="M1090" s="1041"/>
      <c r="N1090" s="1041"/>
      <c r="O1090" s="1042"/>
    </row>
    <row r="1091" spans="2:21" s="102" customFormat="1" ht="17.100000000000001" customHeight="1">
      <c r="B1091" s="1022"/>
      <c r="C1091" s="1023"/>
      <c r="D1091" s="1043"/>
      <c r="E1091" s="1044"/>
      <c r="F1091" s="1044"/>
      <c r="G1091" s="1044"/>
      <c r="H1091" s="1044"/>
      <c r="I1091" s="1044"/>
      <c r="J1091" s="1044"/>
      <c r="K1091" s="1044"/>
      <c r="L1091" s="1044"/>
      <c r="M1091" s="1044"/>
      <c r="N1091" s="1044"/>
      <c r="O1091" s="1045"/>
    </row>
    <row r="1092" spans="2:21" s="102" customFormat="1" ht="17.100000000000001" customHeight="1">
      <c r="B1092" s="1022"/>
      <c r="C1092" s="1023"/>
      <c r="D1092" s="1026" t="s">
        <v>492</v>
      </c>
      <c r="E1092" s="1026"/>
      <c r="F1092" s="1026"/>
      <c r="G1092" s="1026"/>
      <c r="H1092" s="1026"/>
      <c r="I1092" s="1026"/>
      <c r="J1092" s="1026"/>
      <c r="K1092" s="1026"/>
      <c r="L1092" s="1026"/>
      <c r="M1092" s="1026"/>
      <c r="N1092" s="1026"/>
      <c r="O1092" s="1027"/>
    </row>
    <row r="1093" spans="2:21" s="102" customFormat="1" ht="17.100000000000001" customHeight="1">
      <c r="B1093" s="1022"/>
      <c r="C1093" s="1023"/>
      <c r="D1093" s="1046"/>
      <c r="E1093" s="1047"/>
      <c r="F1093" s="1047"/>
      <c r="G1093" s="1047"/>
      <c r="H1093" s="1047"/>
      <c r="I1093" s="1047"/>
      <c r="J1093" s="1047"/>
      <c r="K1093" s="1047"/>
      <c r="L1093" s="1047"/>
      <c r="M1093" s="1047"/>
      <c r="N1093" s="1047"/>
      <c r="O1093" s="1048"/>
    </row>
    <row r="1094" spans="2:21" s="102" customFormat="1" ht="17.100000000000001" customHeight="1">
      <c r="B1094" s="1022"/>
      <c r="C1094" s="1023"/>
      <c r="D1094" s="1049"/>
      <c r="E1094" s="797"/>
      <c r="F1094" s="797"/>
      <c r="G1094" s="797"/>
      <c r="H1094" s="797"/>
      <c r="I1094" s="797"/>
      <c r="J1094" s="797"/>
      <c r="K1094" s="797"/>
      <c r="L1094" s="797"/>
      <c r="M1094" s="797"/>
      <c r="N1094" s="797"/>
      <c r="O1094" s="1050"/>
    </row>
    <row r="1095" spans="2:21" s="102" customFormat="1" ht="17.100000000000001" customHeight="1">
      <c r="B1095" s="1022"/>
      <c r="C1095" s="1023"/>
      <c r="D1095" s="1051"/>
      <c r="E1095" s="1052"/>
      <c r="F1095" s="1052"/>
      <c r="G1095" s="1052"/>
      <c r="H1095" s="1052"/>
      <c r="I1095" s="1052"/>
      <c r="J1095" s="1052"/>
      <c r="K1095" s="1052"/>
      <c r="L1095" s="1052"/>
      <c r="M1095" s="1052"/>
      <c r="N1095" s="1052"/>
      <c r="O1095" s="1053"/>
    </row>
    <row r="1096" spans="2:21" s="102" customFormat="1" ht="17.100000000000001" customHeight="1">
      <c r="B1096" s="1022"/>
      <c r="C1096" s="1023"/>
      <c r="D1096" s="1026" t="s">
        <v>141</v>
      </c>
      <c r="E1096" s="1026"/>
      <c r="F1096" s="1026"/>
      <c r="G1096" s="1026"/>
      <c r="H1096" s="1026"/>
      <c r="I1096" s="1026"/>
      <c r="J1096" s="1026"/>
      <c r="K1096" s="1026"/>
      <c r="L1096" s="1026"/>
      <c r="M1096" s="1026"/>
      <c r="N1096" s="1026"/>
      <c r="O1096" s="1027"/>
    </row>
    <row r="1097" spans="2:21" s="102" customFormat="1" ht="17.100000000000001" customHeight="1">
      <c r="B1097" s="1022"/>
      <c r="C1097" s="1023"/>
      <c r="D1097" s="1028"/>
      <c r="E1097" s="1054"/>
      <c r="F1097" s="1054"/>
      <c r="G1097" s="1054"/>
      <c r="H1097" s="1054"/>
      <c r="I1097" s="1054"/>
      <c r="J1097" s="1054"/>
      <c r="K1097" s="1054"/>
      <c r="L1097" s="1054"/>
      <c r="M1097" s="1054"/>
      <c r="N1097" s="1054"/>
      <c r="O1097" s="1055"/>
    </row>
    <row r="1098" spans="2:21" ht="18" customHeight="1">
      <c r="B1098" s="1022"/>
      <c r="C1098" s="1023"/>
      <c r="D1098" s="1056"/>
      <c r="E1098" s="1057"/>
      <c r="F1098" s="1057"/>
      <c r="G1098" s="1057"/>
      <c r="H1098" s="1057"/>
      <c r="I1098" s="1057"/>
      <c r="J1098" s="1057"/>
      <c r="K1098" s="1057"/>
      <c r="L1098" s="1057"/>
      <c r="M1098" s="1057"/>
      <c r="N1098" s="1057"/>
      <c r="O1098" s="1058"/>
      <c r="R1098" s="329"/>
      <c r="S1098" s="329"/>
      <c r="T1098" s="329"/>
      <c r="U1098" s="329"/>
    </row>
    <row r="1099" spans="2:21" ht="18" customHeight="1">
      <c r="B1099" s="1022"/>
      <c r="C1099" s="1023"/>
      <c r="D1099" s="1059" t="s">
        <v>346</v>
      </c>
      <c r="E1099" s="1026"/>
      <c r="F1099" s="1026"/>
      <c r="G1099" s="1026"/>
      <c r="H1099" s="1026"/>
      <c r="I1099" s="1026"/>
      <c r="J1099" s="1026"/>
      <c r="K1099" s="1026"/>
      <c r="L1099" s="1026"/>
      <c r="M1099" s="1026"/>
      <c r="N1099" s="1026"/>
      <c r="O1099" s="1027"/>
      <c r="R1099" s="329"/>
      <c r="S1099" s="329"/>
      <c r="T1099" s="329"/>
      <c r="U1099" s="329"/>
    </row>
    <row r="1100" spans="2:21" ht="18" customHeight="1">
      <c r="B1100" s="1022"/>
      <c r="C1100" s="1023"/>
      <c r="D1100" s="1060"/>
      <c r="E1100" s="1061"/>
      <c r="F1100" s="1061"/>
      <c r="G1100" s="1061"/>
      <c r="H1100" s="1061"/>
      <c r="I1100" s="1061"/>
      <c r="J1100" s="1061"/>
      <c r="K1100" s="1061"/>
      <c r="L1100" s="1061"/>
      <c r="M1100" s="1061"/>
      <c r="N1100" s="1061"/>
      <c r="O1100" s="1062"/>
      <c r="R1100" s="329"/>
      <c r="S1100" s="329"/>
      <c r="T1100" s="329"/>
      <c r="U1100" s="329"/>
    </row>
    <row r="1101" spans="2:21" s="346" customFormat="1" ht="18" customHeight="1">
      <c r="B1101" s="1024"/>
      <c r="C1101" s="1025"/>
      <c r="D1101" s="1063"/>
      <c r="E1101" s="1064"/>
      <c r="F1101" s="1064"/>
      <c r="G1101" s="1064"/>
      <c r="H1101" s="1064"/>
      <c r="I1101" s="1064"/>
      <c r="J1101" s="1064"/>
      <c r="K1101" s="1064"/>
      <c r="L1101" s="1064"/>
      <c r="M1101" s="1064"/>
      <c r="N1101" s="1064"/>
      <c r="O1101" s="1065"/>
    </row>
    <row r="1102" spans="2:21" s="131" customFormat="1" ht="4.5" customHeight="1">
      <c r="B1102" s="347"/>
      <c r="C1102" s="347"/>
      <c r="D1102" s="348"/>
      <c r="E1102" s="348"/>
      <c r="F1102" s="348"/>
      <c r="G1102" s="348"/>
      <c r="H1102" s="348"/>
      <c r="I1102" s="348"/>
      <c r="J1102" s="348"/>
      <c r="K1102" s="348"/>
      <c r="L1102" s="348"/>
      <c r="M1102" s="348"/>
      <c r="N1102" s="348"/>
      <c r="O1102" s="348"/>
    </row>
    <row r="1103" spans="2:21" s="131" customFormat="1" ht="18.75" customHeight="1">
      <c r="B1103" s="527" t="s">
        <v>426</v>
      </c>
      <c r="C1103" s="347"/>
      <c r="D1103" s="348"/>
      <c r="E1103" s="348"/>
      <c r="F1103" s="348"/>
      <c r="G1103" s="348"/>
      <c r="H1103" s="348"/>
      <c r="I1103" s="348"/>
      <c r="J1103" s="348"/>
      <c r="K1103" s="348"/>
      <c r="L1103" s="348"/>
      <c r="M1103" s="348"/>
      <c r="N1103" s="348"/>
      <c r="O1103" s="348"/>
    </row>
    <row r="1104" spans="2:21" s="131" customFormat="1" ht="14.25" customHeight="1" thickBot="1">
      <c r="B1104" s="527" t="s">
        <v>424</v>
      </c>
      <c r="C1104" s="347"/>
      <c r="D1104" s="348"/>
      <c r="E1104" s="348"/>
      <c r="F1104" s="348"/>
      <c r="G1104" s="348"/>
      <c r="H1104" s="348"/>
      <c r="I1104" s="348"/>
      <c r="J1104" s="348"/>
      <c r="K1104" s="348"/>
      <c r="L1104" s="348"/>
      <c r="M1104" s="348"/>
      <c r="N1104" s="348"/>
      <c r="O1104" s="348"/>
    </row>
    <row r="1105" spans="1:15" s="131" customFormat="1" ht="18" customHeight="1" thickBot="1">
      <c r="B1105" s="998" t="s">
        <v>43</v>
      </c>
      <c r="C1105" s="979"/>
      <c r="D1105" s="980"/>
      <c r="E1105" s="349" t="s">
        <v>608</v>
      </c>
      <c r="F1105" s="350"/>
      <c r="G1105" s="350"/>
      <c r="H1105" s="350"/>
      <c r="I1105" s="350"/>
      <c r="J1105" s="350"/>
      <c r="K1105" s="350"/>
      <c r="L1105" s="232"/>
      <c r="M1105" s="232"/>
      <c r="N1105" s="232"/>
      <c r="O1105" s="232"/>
    </row>
    <row r="1106" spans="1:15" s="131" customFormat="1" ht="12">
      <c r="A1106" s="351"/>
      <c r="B1106" s="352" t="s">
        <v>59</v>
      </c>
      <c r="C1106" s="352"/>
      <c r="D1106" s="353"/>
      <c r="E1106" s="354"/>
      <c r="F1106" s="354"/>
      <c r="G1106" s="355" t="s">
        <v>60</v>
      </c>
      <c r="H1106" s="353"/>
      <c r="I1106" s="352" t="s">
        <v>61</v>
      </c>
      <c r="J1106" s="352"/>
      <c r="K1106" s="351"/>
      <c r="L1106" s="356"/>
      <c r="M1106" s="357"/>
      <c r="N1106" s="351"/>
      <c r="O1106" s="355" t="s">
        <v>60</v>
      </c>
    </row>
    <row r="1107" spans="1:15" s="131" customFormat="1" ht="12">
      <c r="A1107" s="358"/>
      <c r="B1107" s="359" t="s">
        <v>62</v>
      </c>
      <c r="C1107" s="360"/>
      <c r="D1107" s="360"/>
      <c r="E1107" s="361"/>
      <c r="F1107" s="361" t="s">
        <v>63</v>
      </c>
      <c r="G1107" s="362" t="s">
        <v>64</v>
      </c>
      <c r="H1107" s="363"/>
      <c r="I1107" s="359" t="s">
        <v>62</v>
      </c>
      <c r="J1107" s="360"/>
      <c r="K1107" s="360"/>
      <c r="L1107" s="360"/>
      <c r="M1107" s="361"/>
      <c r="N1107" s="361" t="s">
        <v>63</v>
      </c>
      <c r="O1107" s="362" t="s">
        <v>64</v>
      </c>
    </row>
    <row r="1108" spans="1:15" s="131" customFormat="1" ht="18" customHeight="1">
      <c r="A1108" s="351"/>
      <c r="B1108" s="83" t="s">
        <v>556</v>
      </c>
      <c r="C1108" s="84"/>
      <c r="D1108" s="84"/>
      <c r="E1108" s="85"/>
      <c r="F1108" s="86"/>
      <c r="G1108" s="87"/>
      <c r="H1108" s="88"/>
      <c r="I1108" s="83" t="s">
        <v>560</v>
      </c>
      <c r="J1108" s="84"/>
      <c r="K1108" s="84"/>
      <c r="L1108" s="84"/>
      <c r="M1108" s="85"/>
      <c r="N1108" s="89"/>
      <c r="O1108" s="90"/>
    </row>
    <row r="1109" spans="1:15" s="131" customFormat="1" ht="14.25" customHeight="1">
      <c r="A1109" s="351"/>
      <c r="B1109" s="91"/>
      <c r="C1109" s="92"/>
      <c r="D1109" s="93"/>
      <c r="E1109" s="94"/>
      <c r="F1109" s="95"/>
      <c r="G1109" s="96"/>
      <c r="H1109" s="88"/>
      <c r="I1109" s="97"/>
      <c r="J1109" s="98"/>
      <c r="K1109" s="93"/>
      <c r="L1109" s="93"/>
      <c r="M1109" s="94"/>
      <c r="N1109" s="95"/>
      <c r="O1109" s="99"/>
    </row>
    <row r="1110" spans="1:15" s="131" customFormat="1" ht="14.25" customHeight="1">
      <c r="A1110" s="351"/>
      <c r="B1110" s="100"/>
      <c r="C1110" s="101"/>
      <c r="D1110" s="102"/>
      <c r="E1110" s="103"/>
      <c r="F1110" s="95"/>
      <c r="G1110" s="104">
        <f>ROUNDDOWN(SUM(F1109:F1114)/1000,0)</f>
        <v>0</v>
      </c>
      <c r="H1110" s="105"/>
      <c r="I1110" s="97"/>
      <c r="J1110" s="598"/>
      <c r="K1110" s="598"/>
      <c r="L1110" s="598"/>
      <c r="M1110" s="103"/>
      <c r="N1110" s="95"/>
      <c r="O1110" s="106">
        <f>ROUNDDOWN(SUM(N1109:N1117)/1000,0)</f>
        <v>0</v>
      </c>
    </row>
    <row r="1111" spans="1:15" s="131" customFormat="1" ht="14.1" customHeight="1">
      <c r="A1111" s="351"/>
      <c r="B1111" s="100"/>
      <c r="C1111" s="101"/>
      <c r="D1111" s="102"/>
      <c r="E1111" s="103"/>
      <c r="F1111" s="95"/>
      <c r="G1111" s="104"/>
      <c r="H1111" s="105"/>
      <c r="I1111" s="97"/>
      <c r="J1111" s="598"/>
      <c r="K1111" s="598"/>
      <c r="L1111" s="598"/>
      <c r="M1111" s="103"/>
      <c r="N1111" s="95"/>
      <c r="O1111" s="99"/>
    </row>
    <row r="1112" spans="1:15" s="131" customFormat="1" ht="14.25" customHeight="1">
      <c r="A1112" s="351"/>
      <c r="B1112" s="100"/>
      <c r="C1112" s="101"/>
      <c r="D1112" s="102"/>
      <c r="E1112" s="103"/>
      <c r="F1112" s="95"/>
      <c r="G1112" s="104"/>
      <c r="H1112" s="105"/>
      <c r="I1112" s="97"/>
      <c r="J1112" s="598"/>
      <c r="K1112" s="598"/>
      <c r="L1112" s="598"/>
      <c r="M1112" s="103"/>
      <c r="N1112" s="95"/>
      <c r="O1112" s="99"/>
    </row>
    <row r="1113" spans="1:15" s="131" customFormat="1" ht="14.25" customHeight="1">
      <c r="A1113" s="351"/>
      <c r="B1113" s="100"/>
      <c r="C1113" s="101"/>
      <c r="D1113" s="102"/>
      <c r="E1113" s="103"/>
      <c r="F1113" s="95"/>
      <c r="G1113" s="107"/>
      <c r="H1113" s="108"/>
      <c r="I1113" s="97"/>
      <c r="J1113" s="598"/>
      <c r="K1113" s="598"/>
      <c r="L1113" s="598"/>
      <c r="M1113" s="103"/>
      <c r="N1113" s="95"/>
      <c r="O1113" s="99"/>
    </row>
    <row r="1114" spans="1:15" s="131" customFormat="1" ht="14.25" customHeight="1">
      <c r="A1114" s="351"/>
      <c r="B1114" s="100"/>
      <c r="C1114" s="101"/>
      <c r="D1114" s="102"/>
      <c r="E1114" s="103"/>
      <c r="F1114" s="95"/>
      <c r="G1114" s="107"/>
      <c r="H1114" s="108"/>
      <c r="I1114" s="97"/>
      <c r="J1114" s="598"/>
      <c r="K1114" s="598"/>
      <c r="L1114" s="598"/>
      <c r="M1114" s="103"/>
      <c r="N1114" s="95"/>
      <c r="O1114" s="99"/>
    </row>
    <row r="1115" spans="1:15" s="131" customFormat="1" ht="14.25" customHeight="1">
      <c r="A1115" s="351"/>
      <c r="B1115" s="83" t="s">
        <v>66</v>
      </c>
      <c r="C1115" s="84"/>
      <c r="D1115" s="84"/>
      <c r="E1115" s="85"/>
      <c r="F1115" s="86"/>
      <c r="G1115" s="87"/>
      <c r="H1115" s="111"/>
      <c r="I1115" s="97"/>
      <c r="J1115" s="598"/>
      <c r="K1115" s="598"/>
      <c r="L1115" s="598"/>
      <c r="M1115" s="103"/>
      <c r="N1115" s="95"/>
      <c r="O1115" s="99"/>
    </row>
    <row r="1116" spans="1:15" s="131" customFormat="1" ht="14.25" customHeight="1">
      <c r="A1116" s="351"/>
      <c r="B1116" s="100"/>
      <c r="C1116" s="101"/>
      <c r="D1116" s="102"/>
      <c r="E1116" s="103"/>
      <c r="F1116" s="95"/>
      <c r="G1116" s="96"/>
      <c r="H1116" s="111"/>
      <c r="I1116" s="97"/>
      <c r="J1116" s="598"/>
      <c r="K1116" s="598"/>
      <c r="L1116" s="598"/>
      <c r="M1116" s="103"/>
      <c r="N1116" s="95"/>
      <c r="O1116" s="99"/>
    </row>
    <row r="1117" spans="1:15" s="131" customFormat="1" ht="14.25" customHeight="1">
      <c r="A1117" s="351"/>
      <c r="B1117" s="100"/>
      <c r="C1117" s="101"/>
      <c r="D1117" s="102"/>
      <c r="E1117" s="103"/>
      <c r="F1117" s="95"/>
      <c r="G1117" s="104">
        <f>ROUNDDOWN(SUM(F1116:F1120)/1000,0)</f>
        <v>0</v>
      </c>
      <c r="H1117" s="105"/>
      <c r="I1117" s="113"/>
      <c r="J1117" s="599"/>
      <c r="K1117" s="599"/>
      <c r="L1117" s="599"/>
      <c r="M1117" s="103"/>
      <c r="N1117" s="95"/>
      <c r="O1117" s="112"/>
    </row>
    <row r="1118" spans="1:15" s="131" customFormat="1" ht="14.25" customHeight="1">
      <c r="A1118" s="351"/>
      <c r="B1118" s="100"/>
      <c r="C1118" s="101"/>
      <c r="D1118" s="102"/>
      <c r="E1118" s="103"/>
      <c r="F1118" s="95"/>
      <c r="G1118" s="104"/>
      <c r="H1118" s="105"/>
      <c r="I1118" s="83" t="s">
        <v>561</v>
      </c>
      <c r="J1118" s="84"/>
      <c r="K1118" s="84"/>
      <c r="L1118" s="84"/>
      <c r="M1118" s="85"/>
      <c r="N1118" s="86"/>
      <c r="O1118" s="119"/>
    </row>
    <row r="1119" spans="1:15" s="131" customFormat="1" ht="14.25" customHeight="1">
      <c r="A1119" s="351"/>
      <c r="B1119" s="100"/>
      <c r="C1119" s="101"/>
      <c r="D1119" s="102"/>
      <c r="E1119" s="103"/>
      <c r="F1119" s="95"/>
      <c r="G1119" s="104"/>
      <c r="H1119" s="111"/>
      <c r="I1119" s="97"/>
      <c r="J1119" s="598"/>
      <c r="K1119" s="598"/>
      <c r="L1119" s="598"/>
      <c r="M1119" s="103"/>
      <c r="N1119" s="95"/>
      <c r="O1119" s="99"/>
    </row>
    <row r="1120" spans="1:15" s="131" customFormat="1" ht="14.25" customHeight="1">
      <c r="A1120" s="351"/>
      <c r="B1120" s="100"/>
      <c r="C1120" s="101"/>
      <c r="D1120" s="102"/>
      <c r="E1120" s="103"/>
      <c r="F1120" s="95"/>
      <c r="G1120" s="104"/>
      <c r="H1120" s="105"/>
      <c r="I1120" s="97"/>
      <c r="J1120" s="598"/>
      <c r="K1120" s="598"/>
      <c r="L1120" s="598"/>
      <c r="M1120" s="103"/>
      <c r="N1120" s="95"/>
      <c r="O1120" s="106">
        <f>ROUNDDOWN(SUM(N1119:N1126)/1000,0)</f>
        <v>0</v>
      </c>
    </row>
    <row r="1121" spans="1:15" s="131" customFormat="1" ht="14.25" customHeight="1">
      <c r="A1121" s="351"/>
      <c r="B1121" s="83" t="s">
        <v>557</v>
      </c>
      <c r="C1121" s="84"/>
      <c r="D1121" s="84"/>
      <c r="E1121" s="85"/>
      <c r="F1121" s="86"/>
      <c r="G1121" s="87"/>
      <c r="H1121" s="105"/>
      <c r="I1121" s="97"/>
      <c r="J1121" s="598"/>
      <c r="K1121" s="598"/>
      <c r="L1121" s="598"/>
      <c r="M1121" s="103"/>
      <c r="N1121" s="95"/>
      <c r="O1121" s="99"/>
    </row>
    <row r="1122" spans="1:15" s="131" customFormat="1" ht="14.25" customHeight="1">
      <c r="A1122" s="351"/>
      <c r="B1122" s="100"/>
      <c r="C1122" s="101"/>
      <c r="D1122" s="102"/>
      <c r="E1122" s="103"/>
      <c r="F1122" s="95"/>
      <c r="G1122" s="96"/>
      <c r="H1122" s="111"/>
      <c r="I1122" s="97"/>
      <c r="J1122" s="598"/>
      <c r="K1122" s="598"/>
      <c r="L1122" s="598"/>
      <c r="M1122" s="103"/>
      <c r="N1122" s="95"/>
      <c r="O1122" s="99"/>
    </row>
    <row r="1123" spans="1:15" s="131" customFormat="1" ht="14.25" customHeight="1">
      <c r="A1123" s="351"/>
      <c r="B1123" s="100"/>
      <c r="C1123" s="101"/>
      <c r="D1123" s="102"/>
      <c r="E1123" s="103"/>
      <c r="F1123" s="95"/>
      <c r="G1123" s="104">
        <f>ROUNDDOWN(SUM(F1122:F1124)/1000,0)</f>
        <v>0</v>
      </c>
      <c r="H1123" s="111"/>
      <c r="I1123" s="97"/>
      <c r="J1123" s="598"/>
      <c r="K1123" s="598"/>
      <c r="L1123" s="598"/>
      <c r="M1123" s="103"/>
      <c r="N1123" s="95"/>
      <c r="O1123" s="99"/>
    </row>
    <row r="1124" spans="1:15" s="131" customFormat="1" ht="14.25" customHeight="1">
      <c r="A1124" s="351"/>
      <c r="B1124" s="100"/>
      <c r="C1124" s="101"/>
      <c r="D1124" s="102"/>
      <c r="E1124" s="103"/>
      <c r="F1124" s="95"/>
      <c r="G1124" s="104"/>
      <c r="H1124" s="105"/>
      <c r="I1124" s="97"/>
      <c r="J1124" s="598"/>
      <c r="K1124" s="598"/>
      <c r="L1124" s="598"/>
      <c r="M1124" s="103"/>
      <c r="N1124" s="95"/>
      <c r="O1124" s="99"/>
    </row>
    <row r="1125" spans="1:15" s="131" customFormat="1" ht="14.25" customHeight="1">
      <c r="A1125" s="351"/>
      <c r="B1125" s="83" t="s">
        <v>558</v>
      </c>
      <c r="C1125" s="84"/>
      <c r="D1125" s="84"/>
      <c r="E1125" s="85"/>
      <c r="F1125" s="86"/>
      <c r="G1125" s="87"/>
      <c r="H1125" s="105"/>
      <c r="I1125" s="97"/>
      <c r="J1125" s="598"/>
      <c r="K1125" s="598"/>
      <c r="L1125" s="598"/>
      <c r="M1125" s="103"/>
      <c r="N1125" s="95"/>
      <c r="O1125" s="99"/>
    </row>
    <row r="1126" spans="1:15" s="131" customFormat="1" ht="14.25" customHeight="1">
      <c r="A1126" s="351"/>
      <c r="B1126" s="100"/>
      <c r="C1126" s="101"/>
      <c r="D1126" s="102"/>
      <c r="E1126" s="103"/>
      <c r="F1126" s="95"/>
      <c r="G1126" s="96"/>
      <c r="H1126" s="111"/>
      <c r="I1126" s="97"/>
      <c r="J1126" s="598"/>
      <c r="K1126" s="598"/>
      <c r="L1126" s="598"/>
      <c r="M1126" s="103"/>
      <c r="N1126" s="95"/>
      <c r="O1126" s="112"/>
    </row>
    <row r="1127" spans="1:15" s="131" customFormat="1" ht="14.25" customHeight="1">
      <c r="A1127" s="351"/>
      <c r="B1127" s="100"/>
      <c r="C1127" s="101"/>
      <c r="D1127" s="102"/>
      <c r="E1127" s="103"/>
      <c r="F1127" s="95"/>
      <c r="G1127" s="104">
        <f>ROUNDDOWN(SUM(F1126:F1130)/1000,0)</f>
        <v>0</v>
      </c>
      <c r="H1127" s="111"/>
      <c r="I1127" s="204" t="s">
        <v>562</v>
      </c>
      <c r="J1127" s="180"/>
      <c r="K1127" s="116"/>
      <c r="L1127" s="116"/>
      <c r="M1127" s="117"/>
      <c r="N1127" s="118"/>
      <c r="O1127" s="119"/>
    </row>
    <row r="1128" spans="1:15" s="131" customFormat="1" ht="14.25" customHeight="1">
      <c r="A1128" s="351"/>
      <c r="B1128" s="100"/>
      <c r="C1128" s="101"/>
      <c r="D1128" s="102"/>
      <c r="E1128" s="103"/>
      <c r="F1128" s="95"/>
      <c r="G1128" s="104"/>
      <c r="H1128" s="111"/>
      <c r="I1128" s="97"/>
      <c r="J1128" s="598"/>
      <c r="K1128" s="598"/>
      <c r="L1128" s="598"/>
      <c r="M1128" s="103"/>
      <c r="N1128" s="95"/>
      <c r="O1128" s="99"/>
    </row>
    <row r="1129" spans="1:15" s="131" customFormat="1" ht="14.25" customHeight="1">
      <c r="A1129" s="351"/>
      <c r="B1129" s="100"/>
      <c r="C1129" s="101"/>
      <c r="D1129" s="102"/>
      <c r="E1129" s="103"/>
      <c r="F1129" s="95"/>
      <c r="G1129" s="104"/>
      <c r="H1129" s="105"/>
      <c r="I1129" s="97"/>
      <c r="J1129" s="598"/>
      <c r="K1129" s="598"/>
      <c r="L1129" s="598"/>
      <c r="M1129" s="103"/>
      <c r="N1129" s="95"/>
      <c r="O1129" s="106">
        <f>ROUNDDOWN(SUM(N1128:N1133)/1000,0)</f>
        <v>0</v>
      </c>
    </row>
    <row r="1130" spans="1:15" s="131" customFormat="1" ht="14.25" customHeight="1">
      <c r="A1130" s="351"/>
      <c r="B1130" s="100"/>
      <c r="C1130" s="101"/>
      <c r="D1130" s="102"/>
      <c r="E1130" s="103"/>
      <c r="F1130" s="95"/>
      <c r="G1130" s="104"/>
      <c r="H1130" s="105"/>
      <c r="I1130" s="97"/>
      <c r="J1130" s="598"/>
      <c r="K1130" s="598"/>
      <c r="L1130" s="598"/>
      <c r="M1130" s="103"/>
      <c r="N1130" s="95"/>
      <c r="O1130" s="99"/>
    </row>
    <row r="1131" spans="1:15" s="131" customFormat="1" ht="14.25" customHeight="1">
      <c r="A1131" s="351"/>
      <c r="B1131" s="83" t="s">
        <v>559</v>
      </c>
      <c r="C1131" s="84"/>
      <c r="D1131" s="84"/>
      <c r="E1131" s="85"/>
      <c r="F1131" s="86"/>
      <c r="G1131" s="87"/>
      <c r="H1131" s="105"/>
      <c r="I1131" s="97"/>
      <c r="J1131" s="598"/>
      <c r="K1131" s="598"/>
      <c r="L1131" s="598"/>
      <c r="M1131" s="103"/>
      <c r="N1131" s="95"/>
      <c r="O1131" s="99"/>
    </row>
    <row r="1132" spans="1:15" s="131" customFormat="1" ht="14.25" customHeight="1">
      <c r="A1132" s="351"/>
      <c r="B1132" s="100"/>
      <c r="C1132" s="101"/>
      <c r="D1132" s="102"/>
      <c r="E1132" s="103"/>
      <c r="F1132" s="95"/>
      <c r="G1132" s="96"/>
      <c r="H1132" s="105"/>
      <c r="I1132" s="97"/>
      <c r="J1132" s="598"/>
      <c r="K1132" s="598"/>
      <c r="L1132" s="598"/>
      <c r="M1132" s="103"/>
      <c r="N1132" s="95"/>
      <c r="O1132" s="99"/>
    </row>
    <row r="1133" spans="1:15" s="131" customFormat="1" ht="14.25" customHeight="1">
      <c r="A1133" s="351"/>
      <c r="B1133" s="100"/>
      <c r="C1133" s="101"/>
      <c r="D1133" s="102"/>
      <c r="E1133" s="103"/>
      <c r="F1133" s="95"/>
      <c r="G1133" s="96">
        <f>ROUNDDOWN(SUM(F1132:F1140)/1000,0)</f>
        <v>0</v>
      </c>
      <c r="H1133" s="105"/>
      <c r="I1133" s="97"/>
      <c r="J1133" s="598"/>
      <c r="K1133" s="598"/>
      <c r="L1133" s="598"/>
      <c r="M1133" s="103"/>
      <c r="N1133" s="95"/>
      <c r="O1133" s="99"/>
    </row>
    <row r="1134" spans="1:15" s="131" customFormat="1" ht="14.25" customHeight="1">
      <c r="A1134" s="351"/>
      <c r="B1134" s="100"/>
      <c r="C1134" s="101"/>
      <c r="D1134" s="102"/>
      <c r="E1134" s="103"/>
      <c r="F1134" s="95"/>
      <c r="G1134" s="96"/>
      <c r="H1134" s="111"/>
      <c r="I1134" s="205" t="s">
        <v>563</v>
      </c>
      <c r="J1134" s="181"/>
      <c r="K1134" s="182"/>
      <c r="L1134" s="182"/>
      <c r="M1134" s="183"/>
      <c r="N1134" s="185"/>
      <c r="O1134" s="184"/>
    </row>
    <row r="1135" spans="1:15" s="131" customFormat="1" ht="14.25" customHeight="1">
      <c r="A1135" s="351"/>
      <c r="B1135" s="100"/>
      <c r="C1135" s="101"/>
      <c r="D1135" s="102"/>
      <c r="E1135" s="103"/>
      <c r="F1135" s="95"/>
      <c r="G1135" s="96"/>
      <c r="H1135" s="111"/>
      <c r="I1135" s="97"/>
      <c r="J1135" s="598"/>
      <c r="K1135" s="598"/>
      <c r="L1135" s="598"/>
      <c r="M1135" s="103"/>
      <c r="N1135" s="95"/>
      <c r="O1135" s="186"/>
    </row>
    <row r="1136" spans="1:15" s="131" customFormat="1" ht="14.25" customHeight="1">
      <c r="A1136" s="351"/>
      <c r="B1136" s="100"/>
      <c r="C1136" s="101"/>
      <c r="D1136" s="102"/>
      <c r="E1136" s="103"/>
      <c r="F1136" s="95"/>
      <c r="G1136" s="96"/>
      <c r="H1136" s="111"/>
      <c r="I1136" s="97"/>
      <c r="J1136" s="598"/>
      <c r="K1136" s="598"/>
      <c r="L1136" s="598"/>
      <c r="M1136" s="103"/>
      <c r="N1136" s="95"/>
      <c r="O1136" s="106">
        <f>ROUNDDOWN(SUM(N1135:N1140)/1000,0)</f>
        <v>0</v>
      </c>
    </row>
    <row r="1137" spans="1:15" s="131" customFormat="1" ht="14.25" customHeight="1">
      <c r="A1137" s="351"/>
      <c r="B1137" s="100"/>
      <c r="C1137" s="101"/>
      <c r="D1137" s="102"/>
      <c r="E1137" s="103"/>
      <c r="F1137" s="95"/>
      <c r="G1137" s="96"/>
      <c r="H1137" s="111"/>
      <c r="I1137" s="97"/>
      <c r="J1137" s="598"/>
      <c r="K1137" s="598"/>
      <c r="L1137" s="598"/>
      <c r="M1137" s="103"/>
      <c r="N1137" s="95"/>
      <c r="O1137" s="99"/>
    </row>
    <row r="1138" spans="1:15" s="131" customFormat="1" ht="14.25" customHeight="1">
      <c r="A1138" s="351"/>
      <c r="B1138" s="100"/>
      <c r="C1138" s="101"/>
      <c r="D1138" s="102"/>
      <c r="E1138" s="103"/>
      <c r="F1138" s="95"/>
      <c r="G1138" s="96"/>
      <c r="H1138" s="111"/>
      <c r="I1138" s="97"/>
      <c r="J1138" s="598"/>
      <c r="K1138" s="598"/>
      <c r="L1138" s="598"/>
      <c r="M1138" s="103"/>
      <c r="N1138" s="95"/>
      <c r="O1138" s="99"/>
    </row>
    <row r="1139" spans="1:15" s="131" customFormat="1" ht="14.25" customHeight="1">
      <c r="A1139" s="351"/>
      <c r="B1139" s="100"/>
      <c r="C1139" s="101"/>
      <c r="D1139" s="102"/>
      <c r="E1139" s="103"/>
      <c r="F1139" s="95"/>
      <c r="G1139" s="96"/>
      <c r="H1139" s="105"/>
      <c r="I1139" s="97"/>
      <c r="J1139" s="598"/>
      <c r="K1139" s="598"/>
      <c r="L1139" s="598"/>
      <c r="M1139" s="103"/>
      <c r="N1139" s="95"/>
      <c r="O1139" s="99"/>
    </row>
    <row r="1140" spans="1:15" s="131" customFormat="1" ht="14.25" customHeight="1">
      <c r="A1140" s="351"/>
      <c r="B1140" s="100"/>
      <c r="C1140" s="101"/>
      <c r="D1140" s="102"/>
      <c r="E1140" s="103"/>
      <c r="F1140" s="95"/>
      <c r="G1140" s="104"/>
      <c r="H1140" s="111"/>
      <c r="I1140" s="97"/>
      <c r="J1140" s="598"/>
      <c r="K1140" s="598"/>
      <c r="L1140" s="598"/>
      <c r="M1140" s="103"/>
      <c r="N1140" s="95"/>
      <c r="O1140" s="112"/>
    </row>
    <row r="1141" spans="1:15" s="131" customFormat="1" ht="14.25" customHeight="1">
      <c r="A1141" s="351"/>
      <c r="B1141" s="83" t="s">
        <v>67</v>
      </c>
      <c r="C1141" s="84"/>
      <c r="D1141" s="84"/>
      <c r="E1141" s="85"/>
      <c r="F1141" s="86"/>
      <c r="G1141" s="87"/>
      <c r="H1141" s="111"/>
      <c r="I1141" s="204" t="s">
        <v>564</v>
      </c>
      <c r="J1141" s="115"/>
      <c r="K1141" s="116"/>
      <c r="L1141" s="116"/>
      <c r="M1141" s="117"/>
      <c r="N1141" s="120"/>
      <c r="O1141" s="121"/>
    </row>
    <row r="1142" spans="1:15" s="131" customFormat="1" ht="14.25" customHeight="1">
      <c r="A1142" s="351"/>
      <c r="B1142" s="100"/>
      <c r="C1142" s="101"/>
      <c r="D1142" s="102"/>
      <c r="E1142" s="103"/>
      <c r="F1142" s="95"/>
      <c r="G1142" s="96"/>
      <c r="H1142" s="111"/>
      <c r="I1142" s="97"/>
      <c r="J1142" s="598"/>
      <c r="K1142" s="598"/>
      <c r="L1142" s="598"/>
      <c r="M1142" s="103"/>
      <c r="N1142" s="95"/>
      <c r="O1142" s="99"/>
    </row>
    <row r="1143" spans="1:15" s="131" customFormat="1" ht="14.25" customHeight="1">
      <c r="A1143" s="351"/>
      <c r="B1143" s="100"/>
      <c r="C1143" s="101"/>
      <c r="D1143" s="102"/>
      <c r="E1143" s="103"/>
      <c r="F1143" s="95"/>
      <c r="G1143" s="104">
        <f>ROUNDDOWN(SUM(F1142:F1144)/1000,0)</f>
        <v>0</v>
      </c>
      <c r="H1143" s="105"/>
      <c r="I1143" s="97"/>
      <c r="J1143" s="598"/>
      <c r="K1143" s="598"/>
      <c r="L1143" s="598"/>
      <c r="M1143" s="103"/>
      <c r="N1143" s="95"/>
      <c r="O1143" s="106">
        <f>ROUNDDOWN(SUM(N1142:N1151)/1000,0)</f>
        <v>0</v>
      </c>
    </row>
    <row r="1144" spans="1:15" s="131" customFormat="1" ht="14.1" customHeight="1">
      <c r="A1144" s="351"/>
      <c r="B1144" s="100"/>
      <c r="C1144" s="101"/>
      <c r="D1144" s="102"/>
      <c r="E1144" s="103"/>
      <c r="F1144" s="95"/>
      <c r="G1144" s="104"/>
      <c r="H1144" s="111"/>
      <c r="I1144" s="97"/>
      <c r="J1144" s="598"/>
      <c r="K1144" s="598"/>
      <c r="L1144" s="598"/>
      <c r="M1144" s="103"/>
      <c r="N1144" s="95"/>
      <c r="O1144" s="99"/>
    </row>
    <row r="1145" spans="1:15" s="131" customFormat="1" ht="14.25" customHeight="1" thickBot="1">
      <c r="A1145" s="351"/>
      <c r="B1145" s="122" t="s">
        <v>68</v>
      </c>
      <c r="C1145" s="123"/>
      <c r="D1145" s="123"/>
      <c r="E1145" s="124"/>
      <c r="F1145" s="125"/>
      <c r="G1145" s="126">
        <f>G1146-G1110-G1117-G1123-G1127-G1133-G1143</f>
        <v>0</v>
      </c>
      <c r="H1145" s="105"/>
      <c r="I1145" s="97"/>
      <c r="J1145" s="598"/>
      <c r="K1145" s="598"/>
      <c r="L1145" s="598"/>
      <c r="M1145" s="103"/>
      <c r="N1145" s="95"/>
      <c r="O1145" s="99"/>
    </row>
    <row r="1146" spans="1:15" s="131" customFormat="1" ht="20.100000000000001" customHeight="1" thickTop="1">
      <c r="A1146" s="351"/>
      <c r="B1146" s="1015" t="s">
        <v>69</v>
      </c>
      <c r="C1146" s="1016"/>
      <c r="D1146" s="1016"/>
      <c r="E1146" s="1016"/>
      <c r="F1146" s="1017"/>
      <c r="G1146" s="127">
        <f>O1154</f>
        <v>0</v>
      </c>
      <c r="H1146" s="105"/>
      <c r="I1146" s="97"/>
      <c r="J1146" s="598"/>
      <c r="K1146" s="598"/>
      <c r="L1146" s="598"/>
      <c r="M1146" s="103"/>
      <c r="N1146" s="95"/>
      <c r="O1146" s="99"/>
    </row>
    <row r="1147" spans="1:15" s="131" customFormat="1" ht="14.25" customHeight="1">
      <c r="A1147" s="351"/>
      <c r="B1147" s="128" t="s">
        <v>70</v>
      </c>
      <c r="C1147" s="129"/>
      <c r="D1147" s="129"/>
      <c r="E1147" s="129"/>
      <c r="F1147" s="129"/>
      <c r="G1147" s="130"/>
      <c r="H1147" s="130"/>
      <c r="I1147" s="97"/>
      <c r="J1147" s="598"/>
      <c r="K1147" s="598"/>
      <c r="L1147" s="598"/>
      <c r="M1147" s="103"/>
      <c r="N1147" s="95"/>
      <c r="O1147" s="99"/>
    </row>
    <row r="1148" spans="1:15" s="131" customFormat="1" ht="14.25" customHeight="1">
      <c r="A1148" s="351"/>
      <c r="B1148" s="131" t="s">
        <v>71</v>
      </c>
      <c r="C1148" s="129"/>
      <c r="D1148" s="129"/>
      <c r="E1148" s="129"/>
      <c r="F1148" s="129"/>
      <c r="G1148" s="132" t="s">
        <v>72</v>
      </c>
      <c r="H1148" s="133"/>
      <c r="I1148" s="97"/>
      <c r="J1148" s="598"/>
      <c r="K1148" s="598"/>
      <c r="L1148" s="598"/>
      <c r="M1148" s="103"/>
      <c r="N1148" s="95"/>
      <c r="O1148" s="99"/>
    </row>
    <row r="1149" spans="1:15" s="131" customFormat="1" ht="14.25" customHeight="1">
      <c r="A1149" s="351"/>
      <c r="B1149" s="919" t="s">
        <v>73</v>
      </c>
      <c r="C1149" s="1018"/>
      <c r="D1149" s="1018"/>
      <c r="E1149" s="1018"/>
      <c r="F1149" s="1019"/>
      <c r="G1149" s="134" t="s">
        <v>74</v>
      </c>
      <c r="H1149" s="133"/>
      <c r="I1149" s="97"/>
      <c r="J1149" s="598"/>
      <c r="K1149" s="598"/>
      <c r="L1149" s="598"/>
      <c r="M1149" s="103"/>
      <c r="N1149" s="95"/>
      <c r="O1149" s="99"/>
    </row>
    <row r="1150" spans="1:15" s="131" customFormat="1" ht="20.100000000000001" customHeight="1">
      <c r="A1150" s="351"/>
      <c r="B1150" s="1003" t="s">
        <v>567</v>
      </c>
      <c r="C1150" s="1018"/>
      <c r="D1150" s="1018"/>
      <c r="E1150" s="1018"/>
      <c r="F1150" s="1019"/>
      <c r="G1150" s="135"/>
      <c r="H1150" s="136"/>
      <c r="I1150" s="97"/>
      <c r="J1150" s="598"/>
      <c r="K1150" s="598"/>
      <c r="L1150" s="598"/>
      <c r="M1150" s="103"/>
      <c r="N1150" s="95"/>
      <c r="O1150" s="99"/>
    </row>
    <row r="1151" spans="1:15" s="131" customFormat="1" ht="21.95" customHeight="1" thickBot="1">
      <c r="A1151" s="351"/>
      <c r="B1151" s="1003" t="s">
        <v>568</v>
      </c>
      <c r="C1151" s="1004"/>
      <c r="D1151" s="1004"/>
      <c r="E1151" s="1004"/>
      <c r="F1151" s="1005"/>
      <c r="G1151" s="135"/>
      <c r="H1151" s="111"/>
      <c r="I1151" s="97"/>
      <c r="J1151" s="598"/>
      <c r="K1151" s="598"/>
      <c r="L1151" s="598"/>
      <c r="M1151" s="103"/>
      <c r="N1151" s="95"/>
      <c r="O1151" s="137"/>
    </row>
    <row r="1152" spans="1:15" s="131" customFormat="1" ht="35.450000000000003" customHeight="1" thickTop="1">
      <c r="A1152" s="351"/>
      <c r="B1152" s="1003" t="s">
        <v>132</v>
      </c>
      <c r="C1152" s="1004"/>
      <c r="D1152" s="1004"/>
      <c r="E1152" s="1004"/>
      <c r="F1152" s="1005"/>
      <c r="G1152" s="135"/>
      <c r="H1152" s="111"/>
      <c r="I1152" s="1006" t="s">
        <v>565</v>
      </c>
      <c r="J1152" s="1007"/>
      <c r="K1152" s="1007"/>
      <c r="L1152" s="1007"/>
      <c r="M1152" s="1007"/>
      <c r="N1152" s="1008"/>
      <c r="O1152" s="138">
        <f>SUM(O1110,O1120,O1129,O1136,O1143,)</f>
        <v>0</v>
      </c>
    </row>
    <row r="1153" spans="1:21" s="131" customFormat="1" ht="35.450000000000003" customHeight="1">
      <c r="A1153" s="351"/>
      <c r="B1153" s="1003" t="s">
        <v>138</v>
      </c>
      <c r="C1153" s="1004"/>
      <c r="D1153" s="1004"/>
      <c r="E1153" s="1004"/>
      <c r="F1153" s="1005"/>
      <c r="G1153" s="135"/>
      <c r="H1153" s="130"/>
      <c r="I1153" s="1009" t="s">
        <v>340</v>
      </c>
      <c r="J1153" s="1010"/>
      <c r="K1153" s="1010"/>
      <c r="L1153" s="1010"/>
      <c r="M1153" s="1010"/>
      <c r="N1153" s="1011"/>
      <c r="O1153" s="146">
        <f>IF(共通入力シート!$B$18="課税事業者",ROUNDDOWN((O1152-G1155)*10/110,0),0)</f>
        <v>0</v>
      </c>
    </row>
    <row r="1154" spans="1:21" s="131" customFormat="1" ht="26.1" customHeight="1" thickBot="1">
      <c r="A1154" s="351"/>
      <c r="B1154" s="1012" t="s">
        <v>569</v>
      </c>
      <c r="C1154" s="1013"/>
      <c r="D1154" s="1013"/>
      <c r="E1154" s="1013"/>
      <c r="F1154" s="1014"/>
      <c r="G1154" s="135"/>
      <c r="H1154" s="130"/>
      <c r="I1154" s="995" t="s">
        <v>566</v>
      </c>
      <c r="J1154" s="996"/>
      <c r="K1154" s="996"/>
      <c r="L1154" s="996"/>
      <c r="M1154" s="996"/>
      <c r="N1154" s="997"/>
      <c r="O1154" s="141">
        <f>O1152-O1153</f>
        <v>0</v>
      </c>
    </row>
    <row r="1155" spans="1:21" s="131" customFormat="1" ht="25.35" customHeight="1" thickTop="1">
      <c r="A1155" s="351"/>
      <c r="B1155" s="992" t="s">
        <v>75</v>
      </c>
      <c r="C1155" s="993"/>
      <c r="D1155" s="993"/>
      <c r="E1155" s="993"/>
      <c r="F1155" s="994"/>
      <c r="G1155" s="140">
        <f>SUM(G1150:G1154)</f>
        <v>0</v>
      </c>
      <c r="H1155" s="364"/>
      <c r="I1155" s="995" t="s">
        <v>342</v>
      </c>
      <c r="J1155" s="996"/>
      <c r="K1155" s="996"/>
      <c r="L1155" s="996"/>
      <c r="M1155" s="996"/>
      <c r="N1155" s="997"/>
      <c r="O1155" s="144"/>
    </row>
    <row r="1156" spans="1:21" s="131" customFormat="1" ht="26.25" customHeight="1">
      <c r="A1156" s="351"/>
      <c r="B1156" s="131" t="s">
        <v>76</v>
      </c>
      <c r="C1156" s="365"/>
      <c r="D1156" s="365"/>
      <c r="E1156" s="365"/>
      <c r="F1156" s="365"/>
      <c r="G1156" s="143"/>
      <c r="H1156" s="364"/>
      <c r="O1156" s="145"/>
    </row>
    <row r="1157" spans="1:21" s="131" customFormat="1" ht="10.5" customHeight="1" thickBot="1">
      <c r="A1157" s="351"/>
      <c r="C1157" s="365"/>
      <c r="D1157" s="365"/>
      <c r="E1157" s="365"/>
      <c r="F1157" s="365"/>
      <c r="G1157" s="143"/>
      <c r="H1157" s="364"/>
      <c r="I1157" s="366"/>
    </row>
    <row r="1158" spans="1:21" s="131" customFormat="1" ht="25.35" customHeight="1" thickBot="1">
      <c r="A1158" s="351"/>
      <c r="B1158" s="998" t="s">
        <v>77</v>
      </c>
      <c r="C1158" s="980"/>
      <c r="D1158" s="999" t="str">
        <f>IF(共通入力シート!$B$2="","",共通入力シート!$B$2)</f>
        <v/>
      </c>
      <c r="E1158" s="999"/>
      <c r="F1158" s="999"/>
      <c r="G1158" s="1000"/>
      <c r="H1158" s="1001" t="str">
        <f>IF(共通入力シート!$B$18="※選択してください。","★「共通入力シート」の消費税等仕入控除税額の取扱を選択してください。","")</f>
        <v/>
      </c>
      <c r="I1158" s="1002"/>
      <c r="J1158" s="1002"/>
      <c r="K1158" s="1002"/>
      <c r="L1158" s="1002"/>
      <c r="M1158" s="1002"/>
      <c r="N1158" s="1002"/>
      <c r="O1158" s="1002"/>
    </row>
    <row r="1159" spans="1:21" s="131" customFormat="1" ht="46.5" customHeight="1" thickBot="1">
      <c r="A1159" s="351"/>
      <c r="B1159" s="987" t="s">
        <v>343</v>
      </c>
      <c r="C1159" s="988"/>
      <c r="D1159" s="989" t="str">
        <f>IF(O1154=0,"",MAX(0,MIN(INT(O1154/2),G1145)))</f>
        <v/>
      </c>
      <c r="E1159" s="989"/>
      <c r="F1159" s="989"/>
      <c r="G1159" s="367" t="s">
        <v>29</v>
      </c>
      <c r="H1159" s="990" t="s">
        <v>78</v>
      </c>
      <c r="I1159" s="991"/>
      <c r="J1159" s="991"/>
      <c r="K1159" s="991"/>
      <c r="L1159" s="991"/>
      <c r="M1159" s="991"/>
      <c r="N1159" s="991"/>
      <c r="O1159" s="991"/>
    </row>
    <row r="1160" spans="1:21" ht="4.5" customHeight="1"/>
    <row r="1161" spans="1:21" ht="15.6" customHeight="1">
      <c r="B1161" s="131" t="s">
        <v>425</v>
      </c>
      <c r="C1161" s="218"/>
      <c r="D1161" s="329"/>
      <c r="E1161" s="218"/>
      <c r="F1161" s="218"/>
      <c r="G1161" s="218"/>
      <c r="H1161" s="218"/>
      <c r="I1161" s="218"/>
      <c r="J1161" s="218"/>
      <c r="K1161" s="218"/>
      <c r="L1161" s="218"/>
      <c r="M1161" s="218"/>
      <c r="N1161" s="218"/>
      <c r="O1161" s="218"/>
      <c r="R1161" s="329"/>
      <c r="S1161" s="329"/>
      <c r="T1161" s="329"/>
      <c r="U1161" s="329"/>
    </row>
    <row r="1162" spans="1:21" ht="15.6" customHeight="1">
      <c r="B1162" s="218" t="s">
        <v>509</v>
      </c>
      <c r="C1162" s="218"/>
      <c r="D1162" s="218"/>
      <c r="E1162" s="218"/>
      <c r="F1162" s="218"/>
      <c r="G1162" s="218"/>
      <c r="H1162" s="218"/>
      <c r="I1162" s="218"/>
      <c r="J1162" s="218"/>
      <c r="K1162" s="218"/>
      <c r="L1162" s="218"/>
      <c r="M1162" s="218"/>
      <c r="N1162" s="218"/>
      <c r="O1162" s="218"/>
      <c r="R1162" s="329"/>
      <c r="S1162" s="329"/>
      <c r="T1162" s="329"/>
      <c r="U1162" s="329"/>
    </row>
    <row r="1163" spans="1:21" ht="15.6" customHeight="1" thickBot="1">
      <c r="B1163" s="1120" t="s">
        <v>429</v>
      </c>
      <c r="C1163" s="1120"/>
      <c r="D1163" s="1120"/>
      <c r="E1163" s="1120"/>
      <c r="F1163" s="1120"/>
      <c r="G1163" s="1120"/>
      <c r="H1163" s="1120"/>
      <c r="I1163" s="1120"/>
      <c r="J1163" s="1120"/>
      <c r="K1163" s="1120"/>
      <c r="L1163" s="1120"/>
      <c r="M1163" s="1120"/>
      <c r="N1163" s="1120"/>
      <c r="O1163" s="1120"/>
      <c r="R1163" s="329"/>
      <c r="S1163" s="329"/>
      <c r="T1163" s="329"/>
      <c r="U1163" s="329"/>
    </row>
    <row r="1164" spans="1:21" ht="15" customHeight="1">
      <c r="B1164" s="1121" t="s">
        <v>43</v>
      </c>
      <c r="C1164" s="1122"/>
      <c r="D1164" s="1125" t="s">
        <v>609</v>
      </c>
      <c r="E1164" s="1126"/>
      <c r="F1164" s="1129" t="s">
        <v>657</v>
      </c>
      <c r="G1164" s="1130"/>
      <c r="H1164" s="1131"/>
      <c r="I1164" s="1131"/>
      <c r="J1164" s="1131"/>
      <c r="K1164" s="1131"/>
      <c r="L1164" s="1131"/>
      <c r="M1164" s="1131"/>
      <c r="N1164" s="1131"/>
      <c r="O1164" s="1132"/>
      <c r="Q1164" s="618" t="s">
        <v>667</v>
      </c>
      <c r="R1164" s="329"/>
      <c r="S1164" s="329"/>
      <c r="T1164" s="329"/>
      <c r="U1164" s="329"/>
    </row>
    <row r="1165" spans="1:21" ht="15" customHeight="1" thickBot="1">
      <c r="B1165" s="1123"/>
      <c r="C1165" s="1124"/>
      <c r="D1165" s="1127"/>
      <c r="E1165" s="1128"/>
      <c r="F1165" s="1133"/>
      <c r="G1165" s="1134"/>
      <c r="H1165" s="1135"/>
      <c r="I1165" s="1135"/>
      <c r="J1165" s="1135"/>
      <c r="K1165" s="1135"/>
      <c r="L1165" s="1135"/>
      <c r="M1165" s="1135"/>
      <c r="N1165" s="1135"/>
      <c r="O1165" s="1136"/>
      <c r="Q1165" s="617" t="s">
        <v>668</v>
      </c>
      <c r="R1165" s="329"/>
      <c r="S1165" s="329"/>
      <c r="T1165" s="329"/>
      <c r="U1165" s="329"/>
    </row>
    <row r="1166" spans="1:21" ht="16.5" customHeight="1">
      <c r="B1166" s="330" t="s">
        <v>142</v>
      </c>
      <c r="C1166" s="331"/>
      <c r="D1166" s="331"/>
      <c r="E1166" s="332"/>
      <c r="F1166" s="331"/>
      <c r="G1166" s="331"/>
      <c r="H1166" s="331"/>
      <c r="I1166" s="331"/>
      <c r="J1166" s="331"/>
      <c r="K1166" s="331"/>
      <c r="L1166" s="331"/>
      <c r="M1166" s="331"/>
      <c r="N1166" s="331"/>
      <c r="O1166" s="619"/>
      <c r="R1166" s="329"/>
      <c r="S1166" s="329"/>
      <c r="T1166" s="329"/>
      <c r="U1166" s="329"/>
    </row>
    <row r="1167" spans="1:21" ht="18.75" customHeight="1">
      <c r="B1167" s="1109"/>
      <c r="C1167" s="1110"/>
      <c r="D1167" s="1110"/>
      <c r="E1167" s="1110"/>
      <c r="F1167" s="1110"/>
      <c r="G1167" s="1110"/>
      <c r="H1167" s="1110"/>
      <c r="I1167" s="1110"/>
      <c r="J1167" s="1110"/>
      <c r="K1167" s="1110"/>
      <c r="L1167" s="335" t="s">
        <v>48</v>
      </c>
      <c r="M1167" s="1113"/>
      <c r="N1167" s="1113"/>
      <c r="O1167" s="1114"/>
      <c r="Q1167" s="569" t="str">
        <f>IF(M1167="", "←選択してください。", "")</f>
        <v>←選択してください。</v>
      </c>
      <c r="R1167" s="329"/>
      <c r="S1167" s="329"/>
      <c r="T1167" s="329"/>
      <c r="U1167" s="329"/>
    </row>
    <row r="1168" spans="1:21" ht="17.25" customHeight="1">
      <c r="B1168" s="1111"/>
      <c r="C1168" s="1112"/>
      <c r="D1168" s="1112"/>
      <c r="E1168" s="1112"/>
      <c r="F1168" s="1112"/>
      <c r="G1168" s="1112"/>
      <c r="H1168" s="1112"/>
      <c r="I1168" s="1112"/>
      <c r="J1168" s="1112"/>
      <c r="K1168" s="1112"/>
      <c r="L1168" s="337" t="s">
        <v>49</v>
      </c>
      <c r="M1168" s="1115"/>
      <c r="N1168" s="1115"/>
      <c r="O1168" s="1116"/>
      <c r="Q1168" s="569" t="str">
        <f>IF(M1168="", "←選択してください。", "")</f>
        <v>←選択してください。</v>
      </c>
      <c r="R1168" s="329"/>
      <c r="S1168" s="329"/>
      <c r="T1168" s="329"/>
      <c r="U1168" s="329"/>
    </row>
    <row r="1169" spans="2:21" ht="4.5" customHeight="1">
      <c r="B1169" s="338"/>
      <c r="C1169" s="338"/>
      <c r="D1169" s="338"/>
      <c r="E1169" s="338"/>
      <c r="F1169" s="338"/>
      <c r="G1169" s="338"/>
      <c r="H1169" s="338"/>
      <c r="I1169" s="338"/>
      <c r="J1169" s="338"/>
      <c r="K1169" s="338"/>
      <c r="L1169" s="338"/>
      <c r="M1169" s="338"/>
      <c r="N1169" s="338"/>
      <c r="O1169" s="611"/>
      <c r="R1169" s="329"/>
      <c r="S1169" s="329"/>
      <c r="T1169" s="329"/>
      <c r="U1169" s="329"/>
    </row>
    <row r="1170" spans="2:21" ht="24" customHeight="1">
      <c r="B1170" s="340" t="s">
        <v>143</v>
      </c>
      <c r="C1170" s="341"/>
      <c r="D1170" s="341"/>
      <c r="E1170" s="341"/>
      <c r="F1170" s="1117" t="s">
        <v>50</v>
      </c>
      <c r="G1170" s="1118"/>
      <c r="H1170" s="342"/>
      <c r="I1170" s="1117" t="s">
        <v>51</v>
      </c>
      <c r="J1170" s="1119"/>
      <c r="K1170" s="1118"/>
      <c r="L1170" s="343" t="str">
        <f>IF(OR($H1172=0,$K1172=0),"",$H1170/($H1172*$K1172))</f>
        <v/>
      </c>
      <c r="M1170" s="1117" t="s">
        <v>52</v>
      </c>
      <c r="N1170" s="1118"/>
      <c r="O1170" s="565" t="str">
        <f>IF($O1268+$O1271=0,"",($G1262-$G1261)/($O1268+$O1271))</f>
        <v/>
      </c>
      <c r="Q1170" s="336" t="str">
        <f>IF(OR(F1164="人材養成事業",F1164= "普及啓発事業"), "←斜線部は記入する必要はありません。", "")</f>
        <v/>
      </c>
      <c r="R1170" s="329"/>
      <c r="S1170" s="329"/>
      <c r="T1170" s="329"/>
      <c r="U1170" s="329"/>
    </row>
    <row r="1171" spans="2:21" s="131" customFormat="1" ht="21.75" customHeight="1">
      <c r="B1171" s="1020" t="s">
        <v>53</v>
      </c>
      <c r="C1171" s="1093"/>
      <c r="D1171" s="1096" t="s">
        <v>54</v>
      </c>
      <c r="E1171" s="1097"/>
      <c r="F1171" s="1098" t="s">
        <v>55</v>
      </c>
      <c r="G1171" s="1098"/>
      <c r="H1171" s="1099" t="s">
        <v>56</v>
      </c>
      <c r="I1171" s="1099"/>
      <c r="J1171" s="1099"/>
      <c r="K1171" s="344" t="s">
        <v>57</v>
      </c>
      <c r="L1171" s="1100" t="s">
        <v>58</v>
      </c>
      <c r="M1171" s="1100"/>
      <c r="N1171" s="1100"/>
      <c r="O1171" s="1101"/>
    </row>
    <row r="1172" spans="2:21" s="131" customFormat="1" ht="21.75" customHeight="1">
      <c r="B1172" s="1094"/>
      <c r="C1172" s="1095"/>
      <c r="D1172" s="1102"/>
      <c r="E1172" s="1103"/>
      <c r="F1172" s="1104"/>
      <c r="G1172" s="1105"/>
      <c r="H1172" s="1106"/>
      <c r="I1172" s="1106"/>
      <c r="J1172" s="1106"/>
      <c r="K1172" s="78"/>
      <c r="L1172" s="1107"/>
      <c r="M1172" s="1107"/>
      <c r="N1172" s="1107"/>
      <c r="O1172" s="1108"/>
      <c r="Q1172" s="345"/>
    </row>
    <row r="1173" spans="2:21" ht="9.75" customHeight="1">
      <c r="B1173" s="131"/>
      <c r="C1173" s="131"/>
      <c r="D1173" s="338"/>
      <c r="E1173" s="338"/>
      <c r="F1173" s="338"/>
      <c r="G1173" s="338"/>
      <c r="H1173" s="338"/>
      <c r="I1173" s="338"/>
      <c r="J1173" s="338"/>
      <c r="K1173" s="338"/>
      <c r="L1173" s="338"/>
      <c r="M1173" s="338"/>
      <c r="N1173" s="338"/>
      <c r="O1173" s="338"/>
      <c r="Q1173" s="336"/>
      <c r="R1173" s="329"/>
      <c r="S1173" s="329"/>
      <c r="T1173" s="329"/>
      <c r="U1173" s="329"/>
    </row>
    <row r="1174" spans="2:21" s="102" customFormat="1" ht="18" customHeight="1">
      <c r="B1174" s="1020" t="s">
        <v>344</v>
      </c>
      <c r="C1174" s="1066"/>
      <c r="D1174" s="925" t="s">
        <v>413</v>
      </c>
      <c r="E1174" s="926"/>
      <c r="F1174" s="926"/>
      <c r="G1174" s="926"/>
      <c r="H1174" s="926"/>
      <c r="I1174" s="926"/>
      <c r="J1174" s="926"/>
      <c r="K1174" s="926"/>
      <c r="L1174" s="926"/>
      <c r="M1174" s="926"/>
      <c r="N1174" s="926"/>
      <c r="O1174" s="927"/>
      <c r="Q1174" s="568" t="s">
        <v>139</v>
      </c>
    </row>
    <row r="1175" spans="2:21" s="102" customFormat="1" ht="19.350000000000001" customHeight="1">
      <c r="B1175" s="1067"/>
      <c r="C1175" s="1068"/>
      <c r="D1175" s="1071"/>
      <c r="E1175" s="1072"/>
      <c r="F1175" s="1072"/>
      <c r="G1175" s="1072"/>
      <c r="H1175" s="1072"/>
      <c r="I1175" s="1072"/>
      <c r="J1175" s="1072"/>
      <c r="K1175" s="1072"/>
      <c r="L1175" s="1072"/>
      <c r="M1175" s="1072"/>
      <c r="N1175" s="1072"/>
      <c r="O1175" s="1073"/>
    </row>
    <row r="1176" spans="2:21" s="102" customFormat="1" ht="19.350000000000001" customHeight="1">
      <c r="B1176" s="1067"/>
      <c r="C1176" s="1068"/>
      <c r="D1176" s="1071"/>
      <c r="E1176" s="1072"/>
      <c r="F1176" s="1072"/>
      <c r="G1176" s="1072"/>
      <c r="H1176" s="1072"/>
      <c r="I1176" s="1072"/>
      <c r="J1176" s="1072"/>
      <c r="K1176" s="1072"/>
      <c r="L1176" s="1072"/>
      <c r="M1176" s="1072"/>
      <c r="N1176" s="1072"/>
      <c r="O1176" s="1073"/>
    </row>
    <row r="1177" spans="2:21" s="102" customFormat="1" ht="19.350000000000001" customHeight="1">
      <c r="B1177" s="1067"/>
      <c r="C1177" s="1068"/>
      <c r="D1177" s="1071"/>
      <c r="E1177" s="1072"/>
      <c r="F1177" s="1072"/>
      <c r="G1177" s="1072"/>
      <c r="H1177" s="1072"/>
      <c r="I1177" s="1072"/>
      <c r="J1177" s="1072"/>
      <c r="K1177" s="1072"/>
      <c r="L1177" s="1072"/>
      <c r="M1177" s="1072"/>
      <c r="N1177" s="1072"/>
      <c r="O1177" s="1073"/>
    </row>
    <row r="1178" spans="2:21" s="102" customFormat="1" ht="19.350000000000001" customHeight="1">
      <c r="B1178" s="1067"/>
      <c r="C1178" s="1068"/>
      <c r="D1178" s="1071"/>
      <c r="E1178" s="1072"/>
      <c r="F1178" s="1072"/>
      <c r="G1178" s="1072"/>
      <c r="H1178" s="1072"/>
      <c r="I1178" s="1072"/>
      <c r="J1178" s="1072"/>
      <c r="K1178" s="1072"/>
      <c r="L1178" s="1072"/>
      <c r="M1178" s="1072"/>
      <c r="N1178" s="1072"/>
      <c r="O1178" s="1073"/>
    </row>
    <row r="1179" spans="2:21" s="102" customFormat="1" ht="19.350000000000001" customHeight="1">
      <c r="B1179" s="1067"/>
      <c r="C1179" s="1068"/>
      <c r="D1179" s="1071"/>
      <c r="E1179" s="1072"/>
      <c r="F1179" s="1072"/>
      <c r="G1179" s="1072"/>
      <c r="H1179" s="1072"/>
      <c r="I1179" s="1072"/>
      <c r="J1179" s="1072"/>
      <c r="K1179" s="1072"/>
      <c r="L1179" s="1072"/>
      <c r="M1179" s="1072"/>
      <c r="N1179" s="1072"/>
      <c r="O1179" s="1073"/>
    </row>
    <row r="1180" spans="2:21" s="102" customFormat="1" ht="19.350000000000001" customHeight="1">
      <c r="B1180" s="1067"/>
      <c r="C1180" s="1068"/>
      <c r="D1180" s="1071"/>
      <c r="E1180" s="1072"/>
      <c r="F1180" s="1072"/>
      <c r="G1180" s="1072"/>
      <c r="H1180" s="1072"/>
      <c r="I1180" s="1072"/>
      <c r="J1180" s="1072"/>
      <c r="K1180" s="1072"/>
      <c r="L1180" s="1072"/>
      <c r="M1180" s="1072"/>
      <c r="N1180" s="1072"/>
      <c r="O1180" s="1073"/>
    </row>
    <row r="1181" spans="2:21" s="102" customFormat="1" ht="19.350000000000001" customHeight="1">
      <c r="B1181" s="1067"/>
      <c r="C1181" s="1068"/>
      <c r="D1181" s="1071"/>
      <c r="E1181" s="1072"/>
      <c r="F1181" s="1072"/>
      <c r="G1181" s="1072"/>
      <c r="H1181" s="1072"/>
      <c r="I1181" s="1072"/>
      <c r="J1181" s="1072"/>
      <c r="K1181" s="1072"/>
      <c r="L1181" s="1072"/>
      <c r="M1181" s="1072"/>
      <c r="N1181" s="1072"/>
      <c r="O1181" s="1073"/>
    </row>
    <row r="1182" spans="2:21" s="102" customFormat="1" ht="19.350000000000001" customHeight="1">
      <c r="B1182" s="1067"/>
      <c r="C1182" s="1068"/>
      <c r="D1182" s="1071"/>
      <c r="E1182" s="1072"/>
      <c r="F1182" s="1072"/>
      <c r="G1182" s="1072"/>
      <c r="H1182" s="1072"/>
      <c r="I1182" s="1072"/>
      <c r="J1182" s="1072"/>
      <c r="K1182" s="1072"/>
      <c r="L1182" s="1072"/>
      <c r="M1182" s="1072"/>
      <c r="N1182" s="1072"/>
      <c r="O1182" s="1073"/>
    </row>
    <row r="1183" spans="2:21" s="102" customFormat="1" ht="19.350000000000001" customHeight="1">
      <c r="B1183" s="1067"/>
      <c r="C1183" s="1068"/>
      <c r="D1183" s="1071"/>
      <c r="E1183" s="1072"/>
      <c r="F1183" s="1072"/>
      <c r="G1183" s="1072"/>
      <c r="H1183" s="1072"/>
      <c r="I1183" s="1072"/>
      <c r="J1183" s="1072"/>
      <c r="K1183" s="1072"/>
      <c r="L1183" s="1072"/>
      <c r="M1183" s="1072"/>
      <c r="N1183" s="1072"/>
      <c r="O1183" s="1073"/>
    </row>
    <row r="1184" spans="2:21" s="102" customFormat="1" ht="19.350000000000001" customHeight="1">
      <c r="B1184" s="1069"/>
      <c r="C1184" s="1070"/>
      <c r="D1184" s="1074"/>
      <c r="E1184" s="1075"/>
      <c r="F1184" s="1075"/>
      <c r="G1184" s="1075"/>
      <c r="H1184" s="1075"/>
      <c r="I1184" s="1075"/>
      <c r="J1184" s="1075"/>
      <c r="K1184" s="1075"/>
      <c r="L1184" s="1075"/>
      <c r="M1184" s="1075"/>
      <c r="N1184" s="1075"/>
      <c r="O1184" s="1076"/>
    </row>
    <row r="1185" spans="2:15" s="102" customFormat="1" ht="18" customHeight="1">
      <c r="B1185" s="1020" t="s">
        <v>148</v>
      </c>
      <c r="C1185" s="1021"/>
      <c r="D1185" s="1059" t="s">
        <v>427</v>
      </c>
      <c r="E1185" s="1026"/>
      <c r="F1185" s="1026"/>
      <c r="G1185" s="1026"/>
      <c r="H1185" s="1026"/>
      <c r="I1185" s="1026"/>
      <c r="J1185" s="1026"/>
      <c r="K1185" s="1026"/>
      <c r="L1185" s="1026"/>
      <c r="M1185" s="1026"/>
      <c r="N1185" s="1026"/>
      <c r="O1185" s="1027"/>
    </row>
    <row r="1186" spans="2:15" s="102" customFormat="1" ht="18" customHeight="1">
      <c r="B1186" s="1022"/>
      <c r="C1186" s="1023"/>
      <c r="D1186" s="1028"/>
      <c r="E1186" s="1077"/>
      <c r="F1186" s="1077"/>
      <c r="G1186" s="1077"/>
      <c r="H1186" s="1077"/>
      <c r="I1186" s="1077"/>
      <c r="J1186" s="1077"/>
      <c r="K1186" s="1077"/>
      <c r="L1186" s="1077"/>
      <c r="M1186" s="1077"/>
      <c r="N1186" s="1077"/>
      <c r="O1186" s="1078"/>
    </row>
    <row r="1187" spans="2:15" s="102" customFormat="1" ht="18" customHeight="1">
      <c r="B1187" s="1022"/>
      <c r="C1187" s="1023"/>
      <c r="D1187" s="1071"/>
      <c r="E1187" s="1072"/>
      <c r="F1187" s="1072"/>
      <c r="G1187" s="1072"/>
      <c r="H1187" s="1072"/>
      <c r="I1187" s="1072"/>
      <c r="J1187" s="1072"/>
      <c r="K1187" s="1072"/>
      <c r="L1187" s="1072"/>
      <c r="M1187" s="1072"/>
      <c r="N1187" s="1072"/>
      <c r="O1187" s="1073"/>
    </row>
    <row r="1188" spans="2:15" s="102" customFormat="1" ht="18" customHeight="1">
      <c r="B1188" s="1022"/>
      <c r="C1188" s="1023"/>
      <c r="D1188" s="1071"/>
      <c r="E1188" s="1072"/>
      <c r="F1188" s="1072"/>
      <c r="G1188" s="1072"/>
      <c r="H1188" s="1072"/>
      <c r="I1188" s="1072"/>
      <c r="J1188" s="1072"/>
      <c r="K1188" s="1072"/>
      <c r="L1188" s="1072"/>
      <c r="M1188" s="1072"/>
      <c r="N1188" s="1072"/>
      <c r="O1188" s="1073"/>
    </row>
    <row r="1189" spans="2:15" s="102" customFormat="1" ht="18" customHeight="1">
      <c r="B1189" s="1022"/>
      <c r="C1189" s="1023"/>
      <c r="D1189" s="1071"/>
      <c r="E1189" s="1072"/>
      <c r="F1189" s="1072"/>
      <c r="G1189" s="1072"/>
      <c r="H1189" s="1072"/>
      <c r="I1189" s="1072"/>
      <c r="J1189" s="1072"/>
      <c r="K1189" s="1072"/>
      <c r="L1189" s="1072"/>
      <c r="M1189" s="1072"/>
      <c r="N1189" s="1072"/>
      <c r="O1189" s="1073"/>
    </row>
    <row r="1190" spans="2:15" s="102" customFormat="1" ht="18" customHeight="1">
      <c r="B1190" s="1022"/>
      <c r="C1190" s="1023"/>
      <c r="D1190" s="1071"/>
      <c r="E1190" s="1072"/>
      <c r="F1190" s="1072"/>
      <c r="G1190" s="1072"/>
      <c r="H1190" s="1072"/>
      <c r="I1190" s="1072"/>
      <c r="J1190" s="1072"/>
      <c r="K1190" s="1072"/>
      <c r="L1190" s="1072"/>
      <c r="M1190" s="1072"/>
      <c r="N1190" s="1072"/>
      <c r="O1190" s="1073"/>
    </row>
    <row r="1191" spans="2:15" s="102" customFormat="1" ht="18" customHeight="1">
      <c r="B1191" s="1022"/>
      <c r="C1191" s="1023"/>
      <c r="D1191" s="1079"/>
      <c r="E1191" s="1080"/>
      <c r="F1191" s="1080"/>
      <c r="G1191" s="1080"/>
      <c r="H1191" s="1080"/>
      <c r="I1191" s="1080"/>
      <c r="J1191" s="1080"/>
      <c r="K1191" s="1080"/>
      <c r="L1191" s="1080"/>
      <c r="M1191" s="1080"/>
      <c r="N1191" s="1080"/>
      <c r="O1191" s="1081"/>
    </row>
    <row r="1192" spans="2:15" s="102" customFormat="1" ht="18" customHeight="1">
      <c r="B1192" s="1022"/>
      <c r="C1192" s="1023"/>
      <c r="D1192" s="1082" t="s">
        <v>428</v>
      </c>
      <c r="E1192" s="1083"/>
      <c r="F1192" s="1083"/>
      <c r="G1192" s="1083"/>
      <c r="H1192" s="1083"/>
      <c r="I1192" s="1083"/>
      <c r="J1192" s="1083"/>
      <c r="K1192" s="1083"/>
      <c r="L1192" s="1083"/>
      <c r="M1192" s="1083"/>
      <c r="N1192" s="1083"/>
      <c r="O1192" s="1084"/>
    </row>
    <row r="1193" spans="2:15" s="102" customFormat="1" ht="18" customHeight="1">
      <c r="B1193" s="1022"/>
      <c r="C1193" s="1023"/>
      <c r="D1193" s="1028"/>
      <c r="E1193" s="1085"/>
      <c r="F1193" s="1085"/>
      <c r="G1193" s="1085"/>
      <c r="H1193" s="1085"/>
      <c r="I1193" s="1085"/>
      <c r="J1193" s="1085"/>
      <c r="K1193" s="1085"/>
      <c r="L1193" s="1085"/>
      <c r="M1193" s="1085"/>
      <c r="N1193" s="1085"/>
      <c r="O1193" s="1086"/>
    </row>
    <row r="1194" spans="2:15" s="102" customFormat="1" ht="18" customHeight="1">
      <c r="B1194" s="1022"/>
      <c r="C1194" s="1023"/>
      <c r="D1194" s="1087"/>
      <c r="E1194" s="1088"/>
      <c r="F1194" s="1088"/>
      <c r="G1194" s="1088"/>
      <c r="H1194" s="1088"/>
      <c r="I1194" s="1088"/>
      <c r="J1194" s="1088"/>
      <c r="K1194" s="1088"/>
      <c r="L1194" s="1088"/>
      <c r="M1194" s="1088"/>
      <c r="N1194" s="1088"/>
      <c r="O1194" s="1089"/>
    </row>
    <row r="1195" spans="2:15" s="102" customFormat="1" ht="18" customHeight="1">
      <c r="B1195" s="1022"/>
      <c r="C1195" s="1023"/>
      <c r="D1195" s="1087"/>
      <c r="E1195" s="1088"/>
      <c r="F1195" s="1088"/>
      <c r="G1195" s="1088"/>
      <c r="H1195" s="1088"/>
      <c r="I1195" s="1088"/>
      <c r="J1195" s="1088"/>
      <c r="K1195" s="1088"/>
      <c r="L1195" s="1088"/>
      <c r="M1195" s="1088"/>
      <c r="N1195" s="1088"/>
      <c r="O1195" s="1089"/>
    </row>
    <row r="1196" spans="2:15" s="102" customFormat="1" ht="18" customHeight="1">
      <c r="B1196" s="1022"/>
      <c r="C1196" s="1023"/>
      <c r="D1196" s="1087"/>
      <c r="E1196" s="1088"/>
      <c r="F1196" s="1088"/>
      <c r="G1196" s="1088"/>
      <c r="H1196" s="1088"/>
      <c r="I1196" s="1088"/>
      <c r="J1196" s="1088"/>
      <c r="K1196" s="1088"/>
      <c r="L1196" s="1088"/>
      <c r="M1196" s="1088"/>
      <c r="N1196" s="1088"/>
      <c r="O1196" s="1089"/>
    </row>
    <row r="1197" spans="2:15" s="102" customFormat="1" ht="18" customHeight="1">
      <c r="B1197" s="1022"/>
      <c r="C1197" s="1023"/>
      <c r="D1197" s="1087"/>
      <c r="E1197" s="1088"/>
      <c r="F1197" s="1088"/>
      <c r="G1197" s="1088"/>
      <c r="H1197" s="1088"/>
      <c r="I1197" s="1088"/>
      <c r="J1197" s="1088"/>
      <c r="K1197" s="1088"/>
      <c r="L1197" s="1088"/>
      <c r="M1197" s="1088"/>
      <c r="N1197" s="1088"/>
      <c r="O1197" s="1089"/>
    </row>
    <row r="1198" spans="2:15" s="102" customFormat="1" ht="18" customHeight="1">
      <c r="B1198" s="1022"/>
      <c r="C1198" s="1023"/>
      <c r="D1198" s="1087"/>
      <c r="E1198" s="1088"/>
      <c r="F1198" s="1088"/>
      <c r="G1198" s="1088"/>
      <c r="H1198" s="1088"/>
      <c r="I1198" s="1088"/>
      <c r="J1198" s="1088"/>
      <c r="K1198" s="1088"/>
      <c r="L1198" s="1088"/>
      <c r="M1198" s="1088"/>
      <c r="N1198" s="1088"/>
      <c r="O1198" s="1089"/>
    </row>
    <row r="1199" spans="2:15" s="102" customFormat="1" ht="18" customHeight="1">
      <c r="B1199" s="1024"/>
      <c r="C1199" s="1025"/>
      <c r="D1199" s="1090"/>
      <c r="E1199" s="1091"/>
      <c r="F1199" s="1091"/>
      <c r="G1199" s="1091"/>
      <c r="H1199" s="1091"/>
      <c r="I1199" s="1091"/>
      <c r="J1199" s="1091"/>
      <c r="K1199" s="1091"/>
      <c r="L1199" s="1091"/>
      <c r="M1199" s="1091"/>
      <c r="N1199" s="1091"/>
      <c r="O1199" s="1092"/>
    </row>
    <row r="1200" spans="2:15" s="102" customFormat="1" ht="18" customHeight="1">
      <c r="B1200" s="1020" t="s">
        <v>140</v>
      </c>
      <c r="C1200" s="1021"/>
      <c r="D1200" s="1026" t="s">
        <v>347</v>
      </c>
      <c r="E1200" s="1026"/>
      <c r="F1200" s="1026"/>
      <c r="G1200" s="1026"/>
      <c r="H1200" s="1026"/>
      <c r="I1200" s="1026"/>
      <c r="J1200" s="1026"/>
      <c r="K1200" s="1026"/>
      <c r="L1200" s="1026"/>
      <c r="M1200" s="1026"/>
      <c r="N1200" s="1026"/>
      <c r="O1200" s="1027"/>
    </row>
    <row r="1201" spans="2:21" s="102" customFormat="1" ht="18" customHeight="1">
      <c r="B1201" s="1022"/>
      <c r="C1201" s="1023"/>
      <c r="D1201" s="1028"/>
      <c r="E1201" s="1029"/>
      <c r="F1201" s="1029"/>
      <c r="G1201" s="1029"/>
      <c r="H1201" s="1029"/>
      <c r="I1201" s="1029"/>
      <c r="J1201" s="1029"/>
      <c r="K1201" s="1029"/>
      <c r="L1201" s="1029"/>
      <c r="M1201" s="1029"/>
      <c r="N1201" s="1029"/>
      <c r="O1201" s="1030"/>
    </row>
    <row r="1202" spans="2:21" s="102" customFormat="1" ht="18" customHeight="1">
      <c r="B1202" s="1022"/>
      <c r="C1202" s="1023"/>
      <c r="D1202" s="1031"/>
      <c r="E1202" s="1032"/>
      <c r="F1202" s="1032"/>
      <c r="G1202" s="1032"/>
      <c r="H1202" s="1032"/>
      <c r="I1202" s="1032"/>
      <c r="J1202" s="1032"/>
      <c r="K1202" s="1032"/>
      <c r="L1202" s="1032"/>
      <c r="M1202" s="1032"/>
      <c r="N1202" s="1032"/>
      <c r="O1202" s="1033"/>
    </row>
    <row r="1203" spans="2:21" s="102" customFormat="1" ht="18" customHeight="1">
      <c r="B1203" s="1022"/>
      <c r="C1203" s="1023"/>
      <c r="D1203" s="1034"/>
      <c r="E1203" s="1035"/>
      <c r="F1203" s="1035"/>
      <c r="G1203" s="1035"/>
      <c r="H1203" s="1035"/>
      <c r="I1203" s="1035"/>
      <c r="J1203" s="1035"/>
      <c r="K1203" s="1035"/>
      <c r="L1203" s="1035"/>
      <c r="M1203" s="1035"/>
      <c r="N1203" s="1035"/>
      <c r="O1203" s="1036"/>
    </row>
    <row r="1204" spans="2:21" s="102" customFormat="1" ht="17.100000000000001" customHeight="1">
      <c r="B1204" s="1022"/>
      <c r="C1204" s="1023"/>
      <c r="D1204" s="1026" t="s">
        <v>345</v>
      </c>
      <c r="E1204" s="1026"/>
      <c r="F1204" s="1026"/>
      <c r="G1204" s="1026"/>
      <c r="H1204" s="1026"/>
      <c r="I1204" s="1026"/>
      <c r="J1204" s="1026"/>
      <c r="K1204" s="1026"/>
      <c r="L1204" s="1026"/>
      <c r="M1204" s="1026"/>
      <c r="N1204" s="1026"/>
      <c r="O1204" s="1027"/>
    </row>
    <row r="1205" spans="2:21" s="102" customFormat="1" ht="17.100000000000001" customHeight="1">
      <c r="B1205" s="1022"/>
      <c r="C1205" s="1023"/>
      <c r="D1205" s="1037"/>
      <c r="E1205" s="1038"/>
      <c r="F1205" s="1038"/>
      <c r="G1205" s="1038"/>
      <c r="H1205" s="1038"/>
      <c r="I1205" s="1038"/>
      <c r="J1205" s="1038"/>
      <c r="K1205" s="1038"/>
      <c r="L1205" s="1038"/>
      <c r="M1205" s="1038"/>
      <c r="N1205" s="1038"/>
      <c r="O1205" s="1039"/>
    </row>
    <row r="1206" spans="2:21" s="102" customFormat="1" ht="17.100000000000001" customHeight="1">
      <c r="B1206" s="1022"/>
      <c r="C1206" s="1023"/>
      <c r="D1206" s="1040"/>
      <c r="E1206" s="1041"/>
      <c r="F1206" s="1041"/>
      <c r="G1206" s="1041"/>
      <c r="H1206" s="1041"/>
      <c r="I1206" s="1041"/>
      <c r="J1206" s="1041"/>
      <c r="K1206" s="1041"/>
      <c r="L1206" s="1041"/>
      <c r="M1206" s="1041"/>
      <c r="N1206" s="1041"/>
      <c r="O1206" s="1042"/>
    </row>
    <row r="1207" spans="2:21" s="102" customFormat="1" ht="17.100000000000001" customHeight="1">
      <c r="B1207" s="1022"/>
      <c r="C1207" s="1023"/>
      <c r="D1207" s="1043"/>
      <c r="E1207" s="1044"/>
      <c r="F1207" s="1044"/>
      <c r="G1207" s="1044"/>
      <c r="H1207" s="1044"/>
      <c r="I1207" s="1044"/>
      <c r="J1207" s="1044"/>
      <c r="K1207" s="1044"/>
      <c r="L1207" s="1044"/>
      <c r="M1207" s="1044"/>
      <c r="N1207" s="1044"/>
      <c r="O1207" s="1045"/>
    </row>
    <row r="1208" spans="2:21" s="102" customFormat="1" ht="17.100000000000001" customHeight="1">
      <c r="B1208" s="1022"/>
      <c r="C1208" s="1023"/>
      <c r="D1208" s="1026" t="s">
        <v>492</v>
      </c>
      <c r="E1208" s="1026"/>
      <c r="F1208" s="1026"/>
      <c r="G1208" s="1026"/>
      <c r="H1208" s="1026"/>
      <c r="I1208" s="1026"/>
      <c r="J1208" s="1026"/>
      <c r="K1208" s="1026"/>
      <c r="L1208" s="1026"/>
      <c r="M1208" s="1026"/>
      <c r="N1208" s="1026"/>
      <c r="O1208" s="1027"/>
    </row>
    <row r="1209" spans="2:21" s="102" customFormat="1" ht="17.100000000000001" customHeight="1">
      <c r="B1209" s="1022"/>
      <c r="C1209" s="1023"/>
      <c r="D1209" s="1046"/>
      <c r="E1209" s="1047"/>
      <c r="F1209" s="1047"/>
      <c r="G1209" s="1047"/>
      <c r="H1209" s="1047"/>
      <c r="I1209" s="1047"/>
      <c r="J1209" s="1047"/>
      <c r="K1209" s="1047"/>
      <c r="L1209" s="1047"/>
      <c r="M1209" s="1047"/>
      <c r="N1209" s="1047"/>
      <c r="O1209" s="1048"/>
    </row>
    <row r="1210" spans="2:21" s="102" customFormat="1" ht="17.100000000000001" customHeight="1">
      <c r="B1210" s="1022"/>
      <c r="C1210" s="1023"/>
      <c r="D1210" s="1049"/>
      <c r="E1210" s="797"/>
      <c r="F1210" s="797"/>
      <c r="G1210" s="797"/>
      <c r="H1210" s="797"/>
      <c r="I1210" s="797"/>
      <c r="J1210" s="797"/>
      <c r="K1210" s="797"/>
      <c r="L1210" s="797"/>
      <c r="M1210" s="797"/>
      <c r="N1210" s="797"/>
      <c r="O1210" s="1050"/>
    </row>
    <row r="1211" spans="2:21" s="102" customFormat="1" ht="17.100000000000001" customHeight="1">
      <c r="B1211" s="1022"/>
      <c r="C1211" s="1023"/>
      <c r="D1211" s="1051"/>
      <c r="E1211" s="1052"/>
      <c r="F1211" s="1052"/>
      <c r="G1211" s="1052"/>
      <c r="H1211" s="1052"/>
      <c r="I1211" s="1052"/>
      <c r="J1211" s="1052"/>
      <c r="K1211" s="1052"/>
      <c r="L1211" s="1052"/>
      <c r="M1211" s="1052"/>
      <c r="N1211" s="1052"/>
      <c r="O1211" s="1053"/>
    </row>
    <row r="1212" spans="2:21" s="102" customFormat="1" ht="17.100000000000001" customHeight="1">
      <c r="B1212" s="1022"/>
      <c r="C1212" s="1023"/>
      <c r="D1212" s="1026" t="s">
        <v>141</v>
      </c>
      <c r="E1212" s="1026"/>
      <c r="F1212" s="1026"/>
      <c r="G1212" s="1026"/>
      <c r="H1212" s="1026"/>
      <c r="I1212" s="1026"/>
      <c r="J1212" s="1026"/>
      <c r="K1212" s="1026"/>
      <c r="L1212" s="1026"/>
      <c r="M1212" s="1026"/>
      <c r="N1212" s="1026"/>
      <c r="O1212" s="1027"/>
    </row>
    <row r="1213" spans="2:21" s="102" customFormat="1" ht="17.100000000000001" customHeight="1">
      <c r="B1213" s="1022"/>
      <c r="C1213" s="1023"/>
      <c r="D1213" s="1028"/>
      <c r="E1213" s="1054"/>
      <c r="F1213" s="1054"/>
      <c r="G1213" s="1054"/>
      <c r="H1213" s="1054"/>
      <c r="I1213" s="1054"/>
      <c r="J1213" s="1054"/>
      <c r="K1213" s="1054"/>
      <c r="L1213" s="1054"/>
      <c r="M1213" s="1054"/>
      <c r="N1213" s="1054"/>
      <c r="O1213" s="1055"/>
    </row>
    <row r="1214" spans="2:21" ht="18" customHeight="1">
      <c r="B1214" s="1022"/>
      <c r="C1214" s="1023"/>
      <c r="D1214" s="1056"/>
      <c r="E1214" s="1057"/>
      <c r="F1214" s="1057"/>
      <c r="G1214" s="1057"/>
      <c r="H1214" s="1057"/>
      <c r="I1214" s="1057"/>
      <c r="J1214" s="1057"/>
      <c r="K1214" s="1057"/>
      <c r="L1214" s="1057"/>
      <c r="M1214" s="1057"/>
      <c r="N1214" s="1057"/>
      <c r="O1214" s="1058"/>
      <c r="R1214" s="329"/>
      <c r="S1214" s="329"/>
      <c r="T1214" s="329"/>
      <c r="U1214" s="329"/>
    </row>
    <row r="1215" spans="2:21" ht="18" customHeight="1">
      <c r="B1215" s="1022"/>
      <c r="C1215" s="1023"/>
      <c r="D1215" s="1059" t="s">
        <v>346</v>
      </c>
      <c r="E1215" s="1026"/>
      <c r="F1215" s="1026"/>
      <c r="G1215" s="1026"/>
      <c r="H1215" s="1026"/>
      <c r="I1215" s="1026"/>
      <c r="J1215" s="1026"/>
      <c r="K1215" s="1026"/>
      <c r="L1215" s="1026"/>
      <c r="M1215" s="1026"/>
      <c r="N1215" s="1026"/>
      <c r="O1215" s="1027"/>
      <c r="R1215" s="329"/>
      <c r="S1215" s="329"/>
      <c r="T1215" s="329"/>
      <c r="U1215" s="329"/>
    </row>
    <row r="1216" spans="2:21" ht="18" customHeight="1">
      <c r="B1216" s="1022"/>
      <c r="C1216" s="1023"/>
      <c r="D1216" s="1060"/>
      <c r="E1216" s="1061"/>
      <c r="F1216" s="1061"/>
      <c r="G1216" s="1061"/>
      <c r="H1216" s="1061"/>
      <c r="I1216" s="1061"/>
      <c r="J1216" s="1061"/>
      <c r="K1216" s="1061"/>
      <c r="L1216" s="1061"/>
      <c r="M1216" s="1061"/>
      <c r="N1216" s="1061"/>
      <c r="O1216" s="1062"/>
      <c r="R1216" s="329"/>
      <c r="S1216" s="329"/>
      <c r="T1216" s="329"/>
      <c r="U1216" s="329"/>
    </row>
    <row r="1217" spans="1:15" s="346" customFormat="1" ht="18" customHeight="1">
      <c r="B1217" s="1024"/>
      <c r="C1217" s="1025"/>
      <c r="D1217" s="1063"/>
      <c r="E1217" s="1064"/>
      <c r="F1217" s="1064"/>
      <c r="G1217" s="1064"/>
      <c r="H1217" s="1064"/>
      <c r="I1217" s="1064"/>
      <c r="J1217" s="1064"/>
      <c r="K1217" s="1064"/>
      <c r="L1217" s="1064"/>
      <c r="M1217" s="1064"/>
      <c r="N1217" s="1064"/>
      <c r="O1217" s="1065"/>
    </row>
    <row r="1218" spans="1:15" s="131" customFormat="1" ht="4.5" customHeight="1">
      <c r="B1218" s="347"/>
      <c r="C1218" s="347"/>
      <c r="D1218" s="348"/>
      <c r="E1218" s="348"/>
      <c r="F1218" s="348"/>
      <c r="G1218" s="348"/>
      <c r="H1218" s="348"/>
      <c r="I1218" s="348"/>
      <c r="J1218" s="348"/>
      <c r="K1218" s="348"/>
      <c r="L1218" s="348"/>
      <c r="M1218" s="348"/>
      <c r="N1218" s="348"/>
      <c r="O1218" s="348"/>
    </row>
    <row r="1219" spans="1:15" s="131" customFormat="1" ht="18.75" customHeight="1">
      <c r="B1219" s="527" t="s">
        <v>426</v>
      </c>
      <c r="C1219" s="347"/>
      <c r="D1219" s="348"/>
      <c r="E1219" s="348"/>
      <c r="F1219" s="348"/>
      <c r="G1219" s="348"/>
      <c r="H1219" s="348"/>
      <c r="I1219" s="348"/>
      <c r="J1219" s="348"/>
      <c r="K1219" s="348"/>
      <c r="L1219" s="348"/>
      <c r="M1219" s="348"/>
      <c r="N1219" s="348"/>
      <c r="O1219" s="348"/>
    </row>
    <row r="1220" spans="1:15" s="131" customFormat="1" ht="14.25" customHeight="1" thickBot="1">
      <c r="B1220" s="527" t="s">
        <v>424</v>
      </c>
      <c r="C1220" s="347"/>
      <c r="D1220" s="348"/>
      <c r="E1220" s="348"/>
      <c r="F1220" s="348"/>
      <c r="G1220" s="348"/>
      <c r="H1220" s="348"/>
      <c r="I1220" s="348"/>
      <c r="J1220" s="348"/>
      <c r="K1220" s="348"/>
      <c r="L1220" s="348"/>
      <c r="M1220" s="348"/>
      <c r="N1220" s="348"/>
      <c r="O1220" s="348"/>
    </row>
    <row r="1221" spans="1:15" s="131" customFormat="1" ht="18" customHeight="1" thickBot="1">
      <c r="B1221" s="998" t="s">
        <v>43</v>
      </c>
      <c r="C1221" s="979"/>
      <c r="D1221" s="980"/>
      <c r="E1221" s="349" t="s">
        <v>609</v>
      </c>
      <c r="F1221" s="350"/>
      <c r="G1221" s="350"/>
      <c r="H1221" s="350"/>
      <c r="I1221" s="350"/>
      <c r="J1221" s="350"/>
      <c r="K1221" s="350"/>
      <c r="L1221" s="232"/>
      <c r="M1221" s="232"/>
      <c r="N1221" s="232"/>
      <c r="O1221" s="232"/>
    </row>
    <row r="1222" spans="1:15" s="131" customFormat="1" ht="12">
      <c r="A1222" s="351"/>
      <c r="B1222" s="352" t="s">
        <v>59</v>
      </c>
      <c r="C1222" s="352"/>
      <c r="D1222" s="353"/>
      <c r="E1222" s="354"/>
      <c r="F1222" s="354"/>
      <c r="G1222" s="355" t="s">
        <v>60</v>
      </c>
      <c r="H1222" s="353"/>
      <c r="I1222" s="352" t="s">
        <v>61</v>
      </c>
      <c r="J1222" s="352"/>
      <c r="K1222" s="351"/>
      <c r="L1222" s="356"/>
      <c r="M1222" s="357"/>
      <c r="N1222" s="351"/>
      <c r="O1222" s="355" t="s">
        <v>60</v>
      </c>
    </row>
    <row r="1223" spans="1:15" s="131" customFormat="1" ht="12">
      <c r="A1223" s="358"/>
      <c r="B1223" s="359" t="s">
        <v>62</v>
      </c>
      <c r="C1223" s="360"/>
      <c r="D1223" s="360"/>
      <c r="E1223" s="361"/>
      <c r="F1223" s="361" t="s">
        <v>63</v>
      </c>
      <c r="G1223" s="362" t="s">
        <v>64</v>
      </c>
      <c r="H1223" s="363"/>
      <c r="I1223" s="359" t="s">
        <v>62</v>
      </c>
      <c r="J1223" s="360"/>
      <c r="K1223" s="360"/>
      <c r="L1223" s="360"/>
      <c r="M1223" s="361"/>
      <c r="N1223" s="361" t="s">
        <v>63</v>
      </c>
      <c r="O1223" s="362" t="s">
        <v>64</v>
      </c>
    </row>
    <row r="1224" spans="1:15" s="131" customFormat="1" ht="18" customHeight="1">
      <c r="A1224" s="351"/>
      <c r="B1224" s="83" t="s">
        <v>556</v>
      </c>
      <c r="C1224" s="84"/>
      <c r="D1224" s="84"/>
      <c r="E1224" s="85"/>
      <c r="F1224" s="86"/>
      <c r="G1224" s="87"/>
      <c r="H1224" s="88"/>
      <c r="I1224" s="83" t="s">
        <v>560</v>
      </c>
      <c r="J1224" s="84"/>
      <c r="K1224" s="84"/>
      <c r="L1224" s="84"/>
      <c r="M1224" s="85"/>
      <c r="N1224" s="89"/>
      <c r="O1224" s="90"/>
    </row>
    <row r="1225" spans="1:15" s="131" customFormat="1" ht="14.25" customHeight="1">
      <c r="A1225" s="351"/>
      <c r="B1225" s="91"/>
      <c r="C1225" s="92"/>
      <c r="D1225" s="93"/>
      <c r="E1225" s="94"/>
      <c r="F1225" s="95"/>
      <c r="G1225" s="96"/>
      <c r="H1225" s="88"/>
      <c r="I1225" s="97"/>
      <c r="J1225" s="98"/>
      <c r="K1225" s="93"/>
      <c r="L1225" s="93"/>
      <c r="M1225" s="94"/>
      <c r="N1225" s="95"/>
      <c r="O1225" s="99"/>
    </row>
    <row r="1226" spans="1:15" s="131" customFormat="1" ht="14.25" customHeight="1">
      <c r="A1226" s="351"/>
      <c r="B1226" s="100"/>
      <c r="C1226" s="101"/>
      <c r="D1226" s="102"/>
      <c r="E1226" s="103"/>
      <c r="F1226" s="95"/>
      <c r="G1226" s="104">
        <f>ROUNDDOWN(SUM(F1225:F1230)/1000,0)</f>
        <v>0</v>
      </c>
      <c r="H1226" s="105"/>
      <c r="I1226" s="97"/>
      <c r="J1226" s="598"/>
      <c r="K1226" s="598"/>
      <c r="L1226" s="598"/>
      <c r="M1226" s="103"/>
      <c r="N1226" s="95"/>
      <c r="O1226" s="106">
        <f>ROUNDDOWN(SUM(N1225:N1233)/1000,0)</f>
        <v>0</v>
      </c>
    </row>
    <row r="1227" spans="1:15" s="131" customFormat="1" ht="14.1" customHeight="1">
      <c r="A1227" s="351"/>
      <c r="B1227" s="100"/>
      <c r="C1227" s="101"/>
      <c r="D1227" s="102"/>
      <c r="E1227" s="103"/>
      <c r="F1227" s="95"/>
      <c r="G1227" s="104"/>
      <c r="H1227" s="105"/>
      <c r="I1227" s="97"/>
      <c r="J1227" s="598"/>
      <c r="K1227" s="598"/>
      <c r="L1227" s="598"/>
      <c r="M1227" s="103"/>
      <c r="N1227" s="95"/>
      <c r="O1227" s="99"/>
    </row>
    <row r="1228" spans="1:15" s="131" customFormat="1" ht="14.25" customHeight="1">
      <c r="A1228" s="351"/>
      <c r="B1228" s="100"/>
      <c r="C1228" s="101"/>
      <c r="D1228" s="102"/>
      <c r="E1228" s="103"/>
      <c r="F1228" s="95"/>
      <c r="G1228" s="104"/>
      <c r="H1228" s="105"/>
      <c r="I1228" s="97"/>
      <c r="J1228" s="598"/>
      <c r="K1228" s="598"/>
      <c r="L1228" s="598"/>
      <c r="M1228" s="103"/>
      <c r="N1228" s="95"/>
      <c r="O1228" s="99"/>
    </row>
    <row r="1229" spans="1:15" s="131" customFormat="1" ht="14.25" customHeight="1">
      <c r="A1229" s="351"/>
      <c r="B1229" s="100"/>
      <c r="C1229" s="101"/>
      <c r="D1229" s="102"/>
      <c r="E1229" s="103"/>
      <c r="F1229" s="95"/>
      <c r="G1229" s="107"/>
      <c r="H1229" s="108"/>
      <c r="I1229" s="97"/>
      <c r="J1229" s="598"/>
      <c r="K1229" s="598"/>
      <c r="L1229" s="598"/>
      <c r="M1229" s="103"/>
      <c r="N1229" s="95"/>
      <c r="O1229" s="99"/>
    </row>
    <row r="1230" spans="1:15" s="131" customFormat="1" ht="14.25" customHeight="1">
      <c r="A1230" s="351"/>
      <c r="B1230" s="100"/>
      <c r="C1230" s="101"/>
      <c r="D1230" s="102"/>
      <c r="E1230" s="103"/>
      <c r="F1230" s="95"/>
      <c r="G1230" s="107"/>
      <c r="H1230" s="108"/>
      <c r="I1230" s="97"/>
      <c r="J1230" s="598"/>
      <c r="K1230" s="598"/>
      <c r="L1230" s="598"/>
      <c r="M1230" s="103"/>
      <c r="N1230" s="95"/>
      <c r="O1230" s="99"/>
    </row>
    <row r="1231" spans="1:15" s="131" customFormat="1" ht="14.25" customHeight="1">
      <c r="A1231" s="351"/>
      <c r="B1231" s="83" t="s">
        <v>66</v>
      </c>
      <c r="C1231" s="84"/>
      <c r="D1231" s="84"/>
      <c r="E1231" s="85"/>
      <c r="F1231" s="86"/>
      <c r="G1231" s="87"/>
      <c r="H1231" s="111"/>
      <c r="I1231" s="97"/>
      <c r="J1231" s="598"/>
      <c r="K1231" s="598"/>
      <c r="L1231" s="598"/>
      <c r="M1231" s="103"/>
      <c r="N1231" s="95"/>
      <c r="O1231" s="99"/>
    </row>
    <row r="1232" spans="1:15" s="131" customFormat="1" ht="14.25" customHeight="1">
      <c r="A1232" s="351"/>
      <c r="B1232" s="100"/>
      <c r="C1232" s="101"/>
      <c r="D1232" s="102"/>
      <c r="E1232" s="103"/>
      <c r="F1232" s="95"/>
      <c r="G1232" s="96"/>
      <c r="H1232" s="111"/>
      <c r="I1232" s="97"/>
      <c r="J1232" s="598"/>
      <c r="K1232" s="598"/>
      <c r="L1232" s="598"/>
      <c r="M1232" s="103"/>
      <c r="N1232" s="95"/>
      <c r="O1232" s="99"/>
    </row>
    <row r="1233" spans="1:15" s="131" customFormat="1" ht="14.25" customHeight="1">
      <c r="A1233" s="351"/>
      <c r="B1233" s="100"/>
      <c r="C1233" s="101"/>
      <c r="D1233" s="102"/>
      <c r="E1233" s="103"/>
      <c r="F1233" s="95"/>
      <c r="G1233" s="104">
        <f>ROUNDDOWN(SUM(F1232:F1236)/1000,0)</f>
        <v>0</v>
      </c>
      <c r="H1233" s="105"/>
      <c r="I1233" s="113"/>
      <c r="J1233" s="599"/>
      <c r="K1233" s="599"/>
      <c r="L1233" s="599"/>
      <c r="M1233" s="103"/>
      <c r="N1233" s="95"/>
      <c r="O1233" s="112"/>
    </row>
    <row r="1234" spans="1:15" s="131" customFormat="1" ht="14.25" customHeight="1">
      <c r="A1234" s="351"/>
      <c r="B1234" s="100"/>
      <c r="C1234" s="101"/>
      <c r="D1234" s="102"/>
      <c r="E1234" s="103"/>
      <c r="F1234" s="95"/>
      <c r="G1234" s="104"/>
      <c r="H1234" s="105"/>
      <c r="I1234" s="83" t="s">
        <v>561</v>
      </c>
      <c r="J1234" s="84"/>
      <c r="K1234" s="84"/>
      <c r="L1234" s="84"/>
      <c r="M1234" s="85"/>
      <c r="N1234" s="86"/>
      <c r="O1234" s="119"/>
    </row>
    <row r="1235" spans="1:15" s="131" customFormat="1" ht="14.25" customHeight="1">
      <c r="A1235" s="351"/>
      <c r="B1235" s="100"/>
      <c r="C1235" s="101"/>
      <c r="D1235" s="102"/>
      <c r="E1235" s="103"/>
      <c r="F1235" s="95"/>
      <c r="G1235" s="104"/>
      <c r="H1235" s="111"/>
      <c r="I1235" s="97"/>
      <c r="J1235" s="598"/>
      <c r="K1235" s="598"/>
      <c r="L1235" s="598"/>
      <c r="M1235" s="103"/>
      <c r="N1235" s="95"/>
      <c r="O1235" s="99"/>
    </row>
    <row r="1236" spans="1:15" s="131" customFormat="1" ht="14.25" customHeight="1">
      <c r="A1236" s="351"/>
      <c r="B1236" s="100"/>
      <c r="C1236" s="101"/>
      <c r="D1236" s="102"/>
      <c r="E1236" s="103"/>
      <c r="F1236" s="95"/>
      <c r="G1236" s="104"/>
      <c r="H1236" s="105"/>
      <c r="I1236" s="97"/>
      <c r="J1236" s="598"/>
      <c r="K1236" s="598"/>
      <c r="L1236" s="598"/>
      <c r="M1236" s="103"/>
      <c r="N1236" s="95"/>
      <c r="O1236" s="106">
        <f>ROUNDDOWN(SUM(N1235:N1242)/1000,0)</f>
        <v>0</v>
      </c>
    </row>
    <row r="1237" spans="1:15" s="131" customFormat="1" ht="14.25" customHeight="1">
      <c r="A1237" s="351"/>
      <c r="B1237" s="83" t="s">
        <v>557</v>
      </c>
      <c r="C1237" s="84"/>
      <c r="D1237" s="84"/>
      <c r="E1237" s="85"/>
      <c r="F1237" s="86"/>
      <c r="G1237" s="87"/>
      <c r="H1237" s="105"/>
      <c r="I1237" s="97"/>
      <c r="J1237" s="598"/>
      <c r="K1237" s="598"/>
      <c r="L1237" s="598"/>
      <c r="M1237" s="103"/>
      <c r="N1237" s="95"/>
      <c r="O1237" s="99"/>
    </row>
    <row r="1238" spans="1:15" s="131" customFormat="1" ht="14.25" customHeight="1">
      <c r="A1238" s="351"/>
      <c r="B1238" s="100"/>
      <c r="C1238" s="101"/>
      <c r="D1238" s="102"/>
      <c r="E1238" s="103"/>
      <c r="F1238" s="95"/>
      <c r="G1238" s="96"/>
      <c r="H1238" s="111"/>
      <c r="I1238" s="97"/>
      <c r="J1238" s="598"/>
      <c r="K1238" s="598"/>
      <c r="L1238" s="598"/>
      <c r="M1238" s="103"/>
      <c r="N1238" s="95"/>
      <c r="O1238" s="99"/>
    </row>
    <row r="1239" spans="1:15" s="131" customFormat="1" ht="14.25" customHeight="1">
      <c r="A1239" s="351"/>
      <c r="B1239" s="100"/>
      <c r="C1239" s="101"/>
      <c r="D1239" s="102"/>
      <c r="E1239" s="103"/>
      <c r="F1239" s="95"/>
      <c r="G1239" s="104">
        <f>ROUNDDOWN(SUM(F1238:F1240)/1000,0)</f>
        <v>0</v>
      </c>
      <c r="H1239" s="111"/>
      <c r="I1239" s="97"/>
      <c r="J1239" s="598"/>
      <c r="K1239" s="598"/>
      <c r="L1239" s="598"/>
      <c r="M1239" s="103"/>
      <c r="N1239" s="95"/>
      <c r="O1239" s="99"/>
    </row>
    <row r="1240" spans="1:15" s="131" customFormat="1" ht="14.25" customHeight="1">
      <c r="A1240" s="351"/>
      <c r="B1240" s="100"/>
      <c r="C1240" s="101"/>
      <c r="D1240" s="102"/>
      <c r="E1240" s="103"/>
      <c r="F1240" s="95"/>
      <c r="G1240" s="104"/>
      <c r="H1240" s="105"/>
      <c r="I1240" s="97"/>
      <c r="J1240" s="598"/>
      <c r="K1240" s="598"/>
      <c r="L1240" s="598"/>
      <c r="M1240" s="103"/>
      <c r="N1240" s="95"/>
      <c r="O1240" s="99"/>
    </row>
    <row r="1241" spans="1:15" s="131" customFormat="1" ht="14.25" customHeight="1">
      <c r="A1241" s="351"/>
      <c r="B1241" s="83" t="s">
        <v>558</v>
      </c>
      <c r="C1241" s="84"/>
      <c r="D1241" s="84"/>
      <c r="E1241" s="85"/>
      <c r="F1241" s="86"/>
      <c r="G1241" s="87"/>
      <c r="H1241" s="105"/>
      <c r="I1241" s="97"/>
      <c r="J1241" s="598"/>
      <c r="K1241" s="598"/>
      <c r="L1241" s="598"/>
      <c r="M1241" s="103"/>
      <c r="N1241" s="95"/>
      <c r="O1241" s="99"/>
    </row>
    <row r="1242" spans="1:15" s="131" customFormat="1" ht="14.25" customHeight="1">
      <c r="A1242" s="351"/>
      <c r="B1242" s="100"/>
      <c r="C1242" s="101"/>
      <c r="D1242" s="102"/>
      <c r="E1242" s="103"/>
      <c r="F1242" s="95"/>
      <c r="G1242" s="96"/>
      <c r="H1242" s="111"/>
      <c r="I1242" s="97"/>
      <c r="J1242" s="598"/>
      <c r="K1242" s="598"/>
      <c r="L1242" s="598"/>
      <c r="M1242" s="103"/>
      <c r="N1242" s="95"/>
      <c r="O1242" s="112"/>
    </row>
    <row r="1243" spans="1:15" s="131" customFormat="1" ht="14.25" customHeight="1">
      <c r="A1243" s="351"/>
      <c r="B1243" s="100"/>
      <c r="C1243" s="101"/>
      <c r="D1243" s="102"/>
      <c r="E1243" s="103"/>
      <c r="F1243" s="95"/>
      <c r="G1243" s="104">
        <f>ROUNDDOWN(SUM(F1242:F1246)/1000,0)</f>
        <v>0</v>
      </c>
      <c r="H1243" s="111"/>
      <c r="I1243" s="204" t="s">
        <v>562</v>
      </c>
      <c r="J1243" s="180"/>
      <c r="K1243" s="116"/>
      <c r="L1243" s="116"/>
      <c r="M1243" s="117"/>
      <c r="N1243" s="118"/>
      <c r="O1243" s="119"/>
    </row>
    <row r="1244" spans="1:15" s="131" customFormat="1" ht="14.25" customHeight="1">
      <c r="A1244" s="351"/>
      <c r="B1244" s="100"/>
      <c r="C1244" s="101"/>
      <c r="D1244" s="102"/>
      <c r="E1244" s="103"/>
      <c r="F1244" s="95"/>
      <c r="G1244" s="104"/>
      <c r="H1244" s="111"/>
      <c r="I1244" s="97"/>
      <c r="J1244" s="598"/>
      <c r="K1244" s="598"/>
      <c r="L1244" s="598"/>
      <c r="M1244" s="103"/>
      <c r="N1244" s="95"/>
      <c r="O1244" s="99"/>
    </row>
    <row r="1245" spans="1:15" s="131" customFormat="1" ht="14.25" customHeight="1">
      <c r="A1245" s="351"/>
      <c r="B1245" s="100"/>
      <c r="C1245" s="101"/>
      <c r="D1245" s="102"/>
      <c r="E1245" s="103"/>
      <c r="F1245" s="95"/>
      <c r="G1245" s="104"/>
      <c r="H1245" s="105"/>
      <c r="I1245" s="97"/>
      <c r="J1245" s="598"/>
      <c r="K1245" s="598"/>
      <c r="L1245" s="598"/>
      <c r="M1245" s="103"/>
      <c r="N1245" s="95"/>
      <c r="O1245" s="106">
        <f>ROUNDDOWN(SUM(N1244:N1249)/1000,0)</f>
        <v>0</v>
      </c>
    </row>
    <row r="1246" spans="1:15" s="131" customFormat="1" ht="14.25" customHeight="1">
      <c r="A1246" s="351"/>
      <c r="B1246" s="100"/>
      <c r="C1246" s="101"/>
      <c r="D1246" s="102"/>
      <c r="E1246" s="103"/>
      <c r="F1246" s="95"/>
      <c r="G1246" s="104"/>
      <c r="H1246" s="105"/>
      <c r="I1246" s="97"/>
      <c r="J1246" s="598"/>
      <c r="K1246" s="598"/>
      <c r="L1246" s="598"/>
      <c r="M1246" s="103"/>
      <c r="N1246" s="95"/>
      <c r="O1246" s="99"/>
    </row>
    <row r="1247" spans="1:15" s="131" customFormat="1" ht="14.25" customHeight="1">
      <c r="A1247" s="351"/>
      <c r="B1247" s="83" t="s">
        <v>559</v>
      </c>
      <c r="C1247" s="84"/>
      <c r="D1247" s="84"/>
      <c r="E1247" s="85"/>
      <c r="F1247" s="86"/>
      <c r="G1247" s="87"/>
      <c r="H1247" s="105"/>
      <c r="I1247" s="97"/>
      <c r="J1247" s="598"/>
      <c r="K1247" s="598"/>
      <c r="L1247" s="598"/>
      <c r="M1247" s="103"/>
      <c r="N1247" s="95"/>
      <c r="O1247" s="99"/>
    </row>
    <row r="1248" spans="1:15" s="131" customFormat="1" ht="14.25" customHeight="1">
      <c r="A1248" s="351"/>
      <c r="B1248" s="100"/>
      <c r="C1248" s="101"/>
      <c r="D1248" s="102"/>
      <c r="E1248" s="103"/>
      <c r="F1248" s="95"/>
      <c r="G1248" s="96"/>
      <c r="H1248" s="105"/>
      <c r="I1248" s="97"/>
      <c r="J1248" s="598"/>
      <c r="K1248" s="598"/>
      <c r="L1248" s="598"/>
      <c r="M1248" s="103"/>
      <c r="N1248" s="95"/>
      <c r="O1248" s="99"/>
    </row>
    <row r="1249" spans="1:15" s="131" customFormat="1" ht="14.25" customHeight="1">
      <c r="A1249" s="351"/>
      <c r="B1249" s="100"/>
      <c r="C1249" s="101"/>
      <c r="D1249" s="102"/>
      <c r="E1249" s="103"/>
      <c r="F1249" s="95"/>
      <c r="G1249" s="96">
        <f>ROUNDDOWN(SUM(F1248:F1256)/1000,0)</f>
        <v>0</v>
      </c>
      <c r="H1249" s="105"/>
      <c r="I1249" s="97"/>
      <c r="J1249" s="598"/>
      <c r="K1249" s="598"/>
      <c r="L1249" s="598"/>
      <c r="M1249" s="103"/>
      <c r="N1249" s="95"/>
      <c r="O1249" s="99"/>
    </row>
    <row r="1250" spans="1:15" s="131" customFormat="1" ht="14.25" customHeight="1">
      <c r="A1250" s="351"/>
      <c r="B1250" s="100"/>
      <c r="C1250" s="101"/>
      <c r="D1250" s="102"/>
      <c r="E1250" s="103"/>
      <c r="F1250" s="95"/>
      <c r="G1250" s="96"/>
      <c r="H1250" s="111"/>
      <c r="I1250" s="205" t="s">
        <v>563</v>
      </c>
      <c r="J1250" s="181"/>
      <c r="K1250" s="182"/>
      <c r="L1250" s="182"/>
      <c r="M1250" s="183"/>
      <c r="N1250" s="185"/>
      <c r="O1250" s="184"/>
    </row>
    <row r="1251" spans="1:15" s="131" customFormat="1" ht="14.25" customHeight="1">
      <c r="A1251" s="351"/>
      <c r="B1251" s="100"/>
      <c r="C1251" s="101"/>
      <c r="D1251" s="102"/>
      <c r="E1251" s="103"/>
      <c r="F1251" s="95"/>
      <c r="G1251" s="96"/>
      <c r="H1251" s="111"/>
      <c r="I1251" s="97"/>
      <c r="J1251" s="598"/>
      <c r="K1251" s="598"/>
      <c r="L1251" s="598"/>
      <c r="M1251" s="103"/>
      <c r="N1251" s="95"/>
      <c r="O1251" s="186"/>
    </row>
    <row r="1252" spans="1:15" s="131" customFormat="1" ht="14.25" customHeight="1">
      <c r="A1252" s="351"/>
      <c r="B1252" s="100"/>
      <c r="C1252" s="101"/>
      <c r="D1252" s="102"/>
      <c r="E1252" s="103"/>
      <c r="F1252" s="95"/>
      <c r="G1252" s="96"/>
      <c r="H1252" s="111"/>
      <c r="I1252" s="97"/>
      <c r="J1252" s="598"/>
      <c r="K1252" s="598"/>
      <c r="L1252" s="598"/>
      <c r="M1252" s="103"/>
      <c r="N1252" s="95"/>
      <c r="O1252" s="106">
        <f>ROUNDDOWN(SUM(N1251:N1256)/1000,0)</f>
        <v>0</v>
      </c>
    </row>
    <row r="1253" spans="1:15" s="131" customFormat="1" ht="14.25" customHeight="1">
      <c r="A1253" s="351"/>
      <c r="B1253" s="100"/>
      <c r="C1253" s="101"/>
      <c r="D1253" s="102"/>
      <c r="E1253" s="103"/>
      <c r="F1253" s="95"/>
      <c r="G1253" s="96"/>
      <c r="H1253" s="111"/>
      <c r="I1253" s="97"/>
      <c r="J1253" s="598"/>
      <c r="K1253" s="598"/>
      <c r="L1253" s="598"/>
      <c r="M1253" s="103"/>
      <c r="N1253" s="95"/>
      <c r="O1253" s="99"/>
    </row>
    <row r="1254" spans="1:15" s="131" customFormat="1" ht="14.25" customHeight="1">
      <c r="A1254" s="351"/>
      <c r="B1254" s="100"/>
      <c r="C1254" s="101"/>
      <c r="D1254" s="102"/>
      <c r="E1254" s="103"/>
      <c r="F1254" s="95"/>
      <c r="G1254" s="96"/>
      <c r="H1254" s="111"/>
      <c r="I1254" s="97"/>
      <c r="J1254" s="598"/>
      <c r="K1254" s="598"/>
      <c r="L1254" s="598"/>
      <c r="M1254" s="103"/>
      <c r="N1254" s="95"/>
      <c r="O1254" s="99"/>
    </row>
    <row r="1255" spans="1:15" s="131" customFormat="1" ht="14.25" customHeight="1">
      <c r="A1255" s="351"/>
      <c r="B1255" s="100"/>
      <c r="C1255" s="101"/>
      <c r="D1255" s="102"/>
      <c r="E1255" s="103"/>
      <c r="F1255" s="95"/>
      <c r="G1255" s="96"/>
      <c r="H1255" s="105"/>
      <c r="I1255" s="97"/>
      <c r="J1255" s="598"/>
      <c r="K1255" s="598"/>
      <c r="L1255" s="598"/>
      <c r="M1255" s="103"/>
      <c r="N1255" s="95"/>
      <c r="O1255" s="99"/>
    </row>
    <row r="1256" spans="1:15" s="131" customFormat="1" ht="14.25" customHeight="1">
      <c r="A1256" s="351"/>
      <c r="B1256" s="100"/>
      <c r="C1256" s="101"/>
      <c r="D1256" s="102"/>
      <c r="E1256" s="103"/>
      <c r="F1256" s="95"/>
      <c r="G1256" s="104"/>
      <c r="H1256" s="111"/>
      <c r="I1256" s="97"/>
      <c r="J1256" s="598"/>
      <c r="K1256" s="598"/>
      <c r="L1256" s="598"/>
      <c r="M1256" s="103"/>
      <c r="N1256" s="95"/>
      <c r="O1256" s="112"/>
    </row>
    <row r="1257" spans="1:15" s="131" customFormat="1" ht="14.25" customHeight="1">
      <c r="A1257" s="351"/>
      <c r="B1257" s="83" t="s">
        <v>67</v>
      </c>
      <c r="C1257" s="84"/>
      <c r="D1257" s="84"/>
      <c r="E1257" s="85"/>
      <c r="F1257" s="86"/>
      <c r="G1257" s="87"/>
      <c r="H1257" s="111"/>
      <c r="I1257" s="204" t="s">
        <v>564</v>
      </c>
      <c r="J1257" s="115"/>
      <c r="K1257" s="116"/>
      <c r="L1257" s="116"/>
      <c r="M1257" s="117"/>
      <c r="N1257" s="120"/>
      <c r="O1257" s="121"/>
    </row>
    <row r="1258" spans="1:15" s="131" customFormat="1" ht="14.25" customHeight="1">
      <c r="A1258" s="351"/>
      <c r="B1258" s="100"/>
      <c r="C1258" s="101"/>
      <c r="D1258" s="102"/>
      <c r="E1258" s="103"/>
      <c r="F1258" s="95"/>
      <c r="G1258" s="96"/>
      <c r="H1258" s="111"/>
      <c r="I1258" s="97"/>
      <c r="J1258" s="598"/>
      <c r="K1258" s="598"/>
      <c r="L1258" s="598"/>
      <c r="M1258" s="103"/>
      <c r="N1258" s="95"/>
      <c r="O1258" s="99"/>
    </row>
    <row r="1259" spans="1:15" s="131" customFormat="1" ht="14.25" customHeight="1">
      <c r="A1259" s="351"/>
      <c r="B1259" s="100"/>
      <c r="C1259" s="101"/>
      <c r="D1259" s="102"/>
      <c r="E1259" s="103"/>
      <c r="F1259" s="95"/>
      <c r="G1259" s="104">
        <f>ROUNDDOWN(SUM(F1258:F1260)/1000,0)</f>
        <v>0</v>
      </c>
      <c r="H1259" s="105"/>
      <c r="I1259" s="97"/>
      <c r="J1259" s="598"/>
      <c r="K1259" s="598"/>
      <c r="L1259" s="598"/>
      <c r="M1259" s="103"/>
      <c r="N1259" s="95"/>
      <c r="O1259" s="106">
        <f>ROUNDDOWN(SUM(N1258:N1267)/1000,0)</f>
        <v>0</v>
      </c>
    </row>
    <row r="1260" spans="1:15" s="131" customFormat="1" ht="14.1" customHeight="1">
      <c r="A1260" s="351"/>
      <c r="B1260" s="100"/>
      <c r="C1260" s="101"/>
      <c r="D1260" s="102"/>
      <c r="E1260" s="103"/>
      <c r="F1260" s="95"/>
      <c r="G1260" s="104"/>
      <c r="H1260" s="111"/>
      <c r="I1260" s="97"/>
      <c r="J1260" s="598"/>
      <c r="K1260" s="598"/>
      <c r="L1260" s="598"/>
      <c r="M1260" s="103"/>
      <c r="N1260" s="95"/>
      <c r="O1260" s="99"/>
    </row>
    <row r="1261" spans="1:15" s="131" customFormat="1" ht="14.25" customHeight="1" thickBot="1">
      <c r="A1261" s="351"/>
      <c r="B1261" s="122" t="s">
        <v>68</v>
      </c>
      <c r="C1261" s="123"/>
      <c r="D1261" s="123"/>
      <c r="E1261" s="124"/>
      <c r="F1261" s="125"/>
      <c r="G1261" s="126">
        <f>G1262-G1226-G1233-G1239-G1243-G1249-G1259</f>
        <v>0</v>
      </c>
      <c r="H1261" s="105"/>
      <c r="I1261" s="97"/>
      <c r="J1261" s="598"/>
      <c r="K1261" s="598"/>
      <c r="L1261" s="598"/>
      <c r="M1261" s="103"/>
      <c r="N1261" s="95"/>
      <c r="O1261" s="99"/>
    </row>
    <row r="1262" spans="1:15" s="131" customFormat="1" ht="20.100000000000001" customHeight="1" thickTop="1">
      <c r="A1262" s="351"/>
      <c r="B1262" s="1015" t="s">
        <v>69</v>
      </c>
      <c r="C1262" s="1016"/>
      <c r="D1262" s="1016"/>
      <c r="E1262" s="1016"/>
      <c r="F1262" s="1017"/>
      <c r="G1262" s="127">
        <f>O1270</f>
        <v>0</v>
      </c>
      <c r="H1262" s="105"/>
      <c r="I1262" s="97"/>
      <c r="J1262" s="598"/>
      <c r="K1262" s="598"/>
      <c r="L1262" s="598"/>
      <c r="M1262" s="103"/>
      <c r="N1262" s="95"/>
      <c r="O1262" s="99"/>
    </row>
    <row r="1263" spans="1:15" s="131" customFormat="1" ht="14.25" customHeight="1">
      <c r="A1263" s="351"/>
      <c r="B1263" s="128" t="s">
        <v>70</v>
      </c>
      <c r="C1263" s="129"/>
      <c r="D1263" s="129"/>
      <c r="E1263" s="129"/>
      <c r="F1263" s="129"/>
      <c r="G1263" s="130"/>
      <c r="H1263" s="130"/>
      <c r="I1263" s="97"/>
      <c r="J1263" s="598"/>
      <c r="K1263" s="598"/>
      <c r="L1263" s="598"/>
      <c r="M1263" s="103"/>
      <c r="N1263" s="95"/>
      <c r="O1263" s="99"/>
    </row>
    <row r="1264" spans="1:15" s="131" customFormat="1" ht="14.25" customHeight="1">
      <c r="A1264" s="351"/>
      <c r="B1264" s="131" t="s">
        <v>71</v>
      </c>
      <c r="C1264" s="129"/>
      <c r="D1264" s="129"/>
      <c r="E1264" s="129"/>
      <c r="F1264" s="129"/>
      <c r="G1264" s="132" t="s">
        <v>72</v>
      </c>
      <c r="H1264" s="133"/>
      <c r="I1264" s="97"/>
      <c r="J1264" s="598"/>
      <c r="K1264" s="598"/>
      <c r="L1264" s="598"/>
      <c r="M1264" s="103"/>
      <c r="N1264" s="95"/>
      <c r="O1264" s="99"/>
    </row>
    <row r="1265" spans="1:21" s="131" customFormat="1" ht="14.25" customHeight="1">
      <c r="A1265" s="351"/>
      <c r="B1265" s="919" t="s">
        <v>73</v>
      </c>
      <c r="C1265" s="1018"/>
      <c r="D1265" s="1018"/>
      <c r="E1265" s="1018"/>
      <c r="F1265" s="1019"/>
      <c r="G1265" s="134" t="s">
        <v>74</v>
      </c>
      <c r="H1265" s="133"/>
      <c r="I1265" s="97"/>
      <c r="J1265" s="598"/>
      <c r="K1265" s="598"/>
      <c r="L1265" s="598"/>
      <c r="M1265" s="103"/>
      <c r="N1265" s="95"/>
      <c r="O1265" s="99"/>
    </row>
    <row r="1266" spans="1:21" s="131" customFormat="1" ht="20.100000000000001" customHeight="1">
      <c r="A1266" s="351"/>
      <c r="B1266" s="1003" t="s">
        <v>567</v>
      </c>
      <c r="C1266" s="1018"/>
      <c r="D1266" s="1018"/>
      <c r="E1266" s="1018"/>
      <c r="F1266" s="1019"/>
      <c r="G1266" s="135"/>
      <c r="H1266" s="136"/>
      <c r="I1266" s="97"/>
      <c r="J1266" s="598"/>
      <c r="K1266" s="598"/>
      <c r="L1266" s="598"/>
      <c r="M1266" s="103"/>
      <c r="N1266" s="95"/>
      <c r="O1266" s="99"/>
    </row>
    <row r="1267" spans="1:21" s="131" customFormat="1" ht="21.95" customHeight="1" thickBot="1">
      <c r="A1267" s="351"/>
      <c r="B1267" s="1003" t="s">
        <v>568</v>
      </c>
      <c r="C1267" s="1004"/>
      <c r="D1267" s="1004"/>
      <c r="E1267" s="1004"/>
      <c r="F1267" s="1005"/>
      <c r="G1267" s="135"/>
      <c r="H1267" s="111"/>
      <c r="I1267" s="97"/>
      <c r="J1267" s="598"/>
      <c r="K1267" s="598"/>
      <c r="L1267" s="598"/>
      <c r="M1267" s="103"/>
      <c r="N1267" s="95"/>
      <c r="O1267" s="137"/>
    </row>
    <row r="1268" spans="1:21" s="131" customFormat="1" ht="35.450000000000003" customHeight="1" thickTop="1">
      <c r="A1268" s="351"/>
      <c r="B1268" s="1003" t="s">
        <v>132</v>
      </c>
      <c r="C1268" s="1004"/>
      <c r="D1268" s="1004"/>
      <c r="E1268" s="1004"/>
      <c r="F1268" s="1005"/>
      <c r="G1268" s="135"/>
      <c r="H1268" s="111"/>
      <c r="I1268" s="1006" t="s">
        <v>565</v>
      </c>
      <c r="J1268" s="1007"/>
      <c r="K1268" s="1007"/>
      <c r="L1268" s="1007"/>
      <c r="M1268" s="1007"/>
      <c r="N1268" s="1008"/>
      <c r="O1268" s="138">
        <f>SUM(O1226,O1236,O1245,O1252,O1259,)</f>
        <v>0</v>
      </c>
    </row>
    <row r="1269" spans="1:21" s="131" customFormat="1" ht="35.450000000000003" customHeight="1">
      <c r="A1269" s="351"/>
      <c r="B1269" s="1003" t="s">
        <v>138</v>
      </c>
      <c r="C1269" s="1004"/>
      <c r="D1269" s="1004"/>
      <c r="E1269" s="1004"/>
      <c r="F1269" s="1005"/>
      <c r="G1269" s="135"/>
      <c r="H1269" s="130"/>
      <c r="I1269" s="1009" t="s">
        <v>340</v>
      </c>
      <c r="J1269" s="1010"/>
      <c r="K1269" s="1010"/>
      <c r="L1269" s="1010"/>
      <c r="M1269" s="1010"/>
      <c r="N1269" s="1011"/>
      <c r="O1269" s="146">
        <f>IF(共通入力シート!$B$18="課税事業者",ROUNDDOWN((O1268-G1271)*10/110,0),0)</f>
        <v>0</v>
      </c>
    </row>
    <row r="1270" spans="1:21" s="131" customFormat="1" ht="26.1" customHeight="1" thickBot="1">
      <c r="A1270" s="351"/>
      <c r="B1270" s="1012" t="s">
        <v>569</v>
      </c>
      <c r="C1270" s="1013"/>
      <c r="D1270" s="1013"/>
      <c r="E1270" s="1013"/>
      <c r="F1270" s="1014"/>
      <c r="G1270" s="135"/>
      <c r="H1270" s="130"/>
      <c r="I1270" s="995" t="s">
        <v>566</v>
      </c>
      <c r="J1270" s="996"/>
      <c r="K1270" s="996"/>
      <c r="L1270" s="996"/>
      <c r="M1270" s="996"/>
      <c r="N1270" s="997"/>
      <c r="O1270" s="141">
        <f>O1268-O1269</f>
        <v>0</v>
      </c>
    </row>
    <row r="1271" spans="1:21" s="131" customFormat="1" ht="25.35" customHeight="1" thickTop="1">
      <c r="A1271" s="351"/>
      <c r="B1271" s="992" t="s">
        <v>75</v>
      </c>
      <c r="C1271" s="993"/>
      <c r="D1271" s="993"/>
      <c r="E1271" s="993"/>
      <c r="F1271" s="994"/>
      <c r="G1271" s="140">
        <f>SUM(G1266:G1270)</f>
        <v>0</v>
      </c>
      <c r="H1271" s="364"/>
      <c r="I1271" s="995" t="s">
        <v>342</v>
      </c>
      <c r="J1271" s="996"/>
      <c r="K1271" s="996"/>
      <c r="L1271" s="996"/>
      <c r="M1271" s="996"/>
      <c r="N1271" s="997"/>
      <c r="O1271" s="144"/>
    </row>
    <row r="1272" spans="1:21" s="131" customFormat="1" ht="26.25" customHeight="1">
      <c r="A1272" s="351"/>
      <c r="B1272" s="131" t="s">
        <v>76</v>
      </c>
      <c r="C1272" s="365"/>
      <c r="D1272" s="365"/>
      <c r="E1272" s="365"/>
      <c r="F1272" s="365"/>
      <c r="G1272" s="143"/>
      <c r="H1272" s="364"/>
      <c r="O1272" s="145"/>
    </row>
    <row r="1273" spans="1:21" s="131" customFormat="1" ht="10.5" customHeight="1" thickBot="1">
      <c r="A1273" s="351"/>
      <c r="C1273" s="365"/>
      <c r="D1273" s="365"/>
      <c r="E1273" s="365"/>
      <c r="F1273" s="365"/>
      <c r="G1273" s="143"/>
      <c r="H1273" s="364"/>
      <c r="I1273" s="366"/>
    </row>
    <row r="1274" spans="1:21" s="131" customFormat="1" ht="25.35" customHeight="1" thickBot="1">
      <c r="A1274" s="351"/>
      <c r="B1274" s="998" t="s">
        <v>77</v>
      </c>
      <c r="C1274" s="980"/>
      <c r="D1274" s="999" t="str">
        <f>IF(共通入力シート!$B$2="","",共通入力シート!$B$2)</f>
        <v/>
      </c>
      <c r="E1274" s="999"/>
      <c r="F1274" s="999"/>
      <c r="G1274" s="1000"/>
      <c r="H1274" s="1001" t="str">
        <f>IF(共通入力シート!$B$18="※選択してください。","★「共通入力シート」の消費税等仕入控除税額の取扱を選択してください。","")</f>
        <v/>
      </c>
      <c r="I1274" s="1002"/>
      <c r="J1274" s="1002"/>
      <c r="K1274" s="1002"/>
      <c r="L1274" s="1002"/>
      <c r="M1274" s="1002"/>
      <c r="N1274" s="1002"/>
      <c r="O1274" s="1002"/>
    </row>
    <row r="1275" spans="1:21" s="131" customFormat="1" ht="46.5" customHeight="1" thickBot="1">
      <c r="A1275" s="351"/>
      <c r="B1275" s="987" t="s">
        <v>343</v>
      </c>
      <c r="C1275" s="988"/>
      <c r="D1275" s="989" t="str">
        <f>IF(O1270=0,"",MAX(0,MIN(INT(O1270/2),G1261)))</f>
        <v/>
      </c>
      <c r="E1275" s="989"/>
      <c r="F1275" s="989"/>
      <c r="G1275" s="367" t="s">
        <v>29</v>
      </c>
      <c r="H1275" s="990" t="s">
        <v>78</v>
      </c>
      <c r="I1275" s="991"/>
      <c r="J1275" s="991"/>
      <c r="K1275" s="991"/>
      <c r="L1275" s="991"/>
      <c r="M1275" s="991"/>
      <c r="N1275" s="991"/>
      <c r="O1275" s="991"/>
    </row>
    <row r="1276" spans="1:21" ht="4.5" customHeight="1"/>
    <row r="1277" spans="1:21" ht="15.6" customHeight="1">
      <c r="B1277" s="131" t="s">
        <v>425</v>
      </c>
      <c r="C1277" s="218"/>
      <c r="D1277" s="329"/>
      <c r="E1277" s="218"/>
      <c r="F1277" s="218"/>
      <c r="G1277" s="218"/>
      <c r="H1277" s="218"/>
      <c r="I1277" s="218"/>
      <c r="J1277" s="218"/>
      <c r="K1277" s="218"/>
      <c r="L1277" s="218"/>
      <c r="M1277" s="218"/>
      <c r="N1277" s="218"/>
      <c r="O1277" s="218"/>
      <c r="R1277" s="329"/>
      <c r="S1277" s="329"/>
      <c r="T1277" s="329"/>
      <c r="U1277" s="329"/>
    </row>
    <row r="1278" spans="1:21" ht="15.6" customHeight="1">
      <c r="B1278" s="218" t="s">
        <v>509</v>
      </c>
      <c r="C1278" s="218"/>
      <c r="D1278" s="218"/>
      <c r="E1278" s="218"/>
      <c r="F1278" s="218"/>
      <c r="G1278" s="218"/>
      <c r="H1278" s="218"/>
      <c r="I1278" s="218"/>
      <c r="J1278" s="218"/>
      <c r="K1278" s="218"/>
      <c r="L1278" s="218"/>
      <c r="M1278" s="218"/>
      <c r="N1278" s="218"/>
      <c r="O1278" s="218"/>
      <c r="R1278" s="329"/>
      <c r="S1278" s="329"/>
      <c r="T1278" s="329"/>
      <c r="U1278" s="329"/>
    </row>
    <row r="1279" spans="1:21" ht="15.6" customHeight="1" thickBot="1">
      <c r="B1279" s="1120" t="s">
        <v>429</v>
      </c>
      <c r="C1279" s="1120"/>
      <c r="D1279" s="1120"/>
      <c r="E1279" s="1120"/>
      <c r="F1279" s="1120"/>
      <c r="G1279" s="1120"/>
      <c r="H1279" s="1120"/>
      <c r="I1279" s="1120"/>
      <c r="J1279" s="1120"/>
      <c r="K1279" s="1120"/>
      <c r="L1279" s="1120"/>
      <c r="M1279" s="1120"/>
      <c r="N1279" s="1120"/>
      <c r="O1279" s="1120"/>
      <c r="R1279" s="329"/>
      <c r="S1279" s="329"/>
      <c r="T1279" s="329"/>
      <c r="U1279" s="329"/>
    </row>
    <row r="1280" spans="1:21" ht="15" customHeight="1">
      <c r="B1280" s="1121" t="s">
        <v>43</v>
      </c>
      <c r="C1280" s="1122"/>
      <c r="D1280" s="1125" t="s">
        <v>610</v>
      </c>
      <c r="E1280" s="1126"/>
      <c r="F1280" s="1129" t="s">
        <v>657</v>
      </c>
      <c r="G1280" s="1130"/>
      <c r="H1280" s="1131"/>
      <c r="I1280" s="1131"/>
      <c r="J1280" s="1131"/>
      <c r="K1280" s="1131"/>
      <c r="L1280" s="1131"/>
      <c r="M1280" s="1131"/>
      <c r="N1280" s="1131"/>
      <c r="O1280" s="1132"/>
      <c r="Q1280" s="618" t="s">
        <v>667</v>
      </c>
      <c r="R1280" s="329"/>
      <c r="S1280" s="329"/>
      <c r="T1280" s="329"/>
      <c r="U1280" s="329"/>
    </row>
    <row r="1281" spans="2:21" ht="15" customHeight="1" thickBot="1">
      <c r="B1281" s="1123"/>
      <c r="C1281" s="1124"/>
      <c r="D1281" s="1127"/>
      <c r="E1281" s="1128"/>
      <c r="F1281" s="1133"/>
      <c r="G1281" s="1134"/>
      <c r="H1281" s="1135"/>
      <c r="I1281" s="1135"/>
      <c r="J1281" s="1135"/>
      <c r="K1281" s="1135"/>
      <c r="L1281" s="1135"/>
      <c r="M1281" s="1135"/>
      <c r="N1281" s="1135"/>
      <c r="O1281" s="1136"/>
      <c r="Q1281" s="617" t="s">
        <v>668</v>
      </c>
      <c r="R1281" s="329"/>
      <c r="S1281" s="329"/>
      <c r="T1281" s="329"/>
      <c r="U1281" s="329"/>
    </row>
    <row r="1282" spans="2:21" ht="16.5" customHeight="1">
      <c r="B1282" s="330" t="s">
        <v>142</v>
      </c>
      <c r="C1282" s="331"/>
      <c r="D1282" s="331"/>
      <c r="E1282" s="332"/>
      <c r="F1282" s="331"/>
      <c r="G1282" s="331"/>
      <c r="H1282" s="331"/>
      <c r="I1282" s="331"/>
      <c r="J1282" s="331"/>
      <c r="K1282" s="331"/>
      <c r="L1282" s="331"/>
      <c r="M1282" s="331"/>
      <c r="N1282" s="331"/>
      <c r="O1282" s="619"/>
      <c r="R1282" s="329"/>
      <c r="S1282" s="329"/>
      <c r="T1282" s="329"/>
      <c r="U1282" s="329"/>
    </row>
    <row r="1283" spans="2:21" ht="18.75" customHeight="1">
      <c r="B1283" s="1109"/>
      <c r="C1283" s="1110"/>
      <c r="D1283" s="1110"/>
      <c r="E1283" s="1110"/>
      <c r="F1283" s="1110"/>
      <c r="G1283" s="1110"/>
      <c r="H1283" s="1110"/>
      <c r="I1283" s="1110"/>
      <c r="J1283" s="1110"/>
      <c r="K1283" s="1110"/>
      <c r="L1283" s="335" t="s">
        <v>48</v>
      </c>
      <c r="M1283" s="1113"/>
      <c r="N1283" s="1113"/>
      <c r="O1283" s="1114"/>
      <c r="Q1283" s="569" t="str">
        <f>IF(M1283="", "←選択してください。", "")</f>
        <v>←選択してください。</v>
      </c>
      <c r="R1283" s="329"/>
      <c r="S1283" s="329"/>
      <c r="T1283" s="329"/>
      <c r="U1283" s="329"/>
    </row>
    <row r="1284" spans="2:21" ht="17.25" customHeight="1">
      <c r="B1284" s="1111"/>
      <c r="C1284" s="1112"/>
      <c r="D1284" s="1112"/>
      <c r="E1284" s="1112"/>
      <c r="F1284" s="1112"/>
      <c r="G1284" s="1112"/>
      <c r="H1284" s="1112"/>
      <c r="I1284" s="1112"/>
      <c r="J1284" s="1112"/>
      <c r="K1284" s="1112"/>
      <c r="L1284" s="337" t="s">
        <v>49</v>
      </c>
      <c r="M1284" s="1115"/>
      <c r="N1284" s="1115"/>
      <c r="O1284" s="1116"/>
      <c r="Q1284" s="569" t="str">
        <f>IF(M1284="", "←選択してください。", "")</f>
        <v>←選択してください。</v>
      </c>
      <c r="R1284" s="329"/>
      <c r="S1284" s="329"/>
      <c r="T1284" s="329"/>
      <c r="U1284" s="329"/>
    </row>
    <row r="1285" spans="2:21" ht="4.5" customHeight="1">
      <c r="B1285" s="338"/>
      <c r="C1285" s="338"/>
      <c r="D1285" s="338"/>
      <c r="E1285" s="338"/>
      <c r="F1285" s="338"/>
      <c r="G1285" s="338"/>
      <c r="H1285" s="338"/>
      <c r="I1285" s="338"/>
      <c r="J1285" s="338"/>
      <c r="K1285" s="338"/>
      <c r="L1285" s="338"/>
      <c r="M1285" s="338"/>
      <c r="N1285" s="338"/>
      <c r="O1285" s="611"/>
      <c r="R1285" s="329"/>
      <c r="S1285" s="329"/>
      <c r="T1285" s="329"/>
      <c r="U1285" s="329"/>
    </row>
    <row r="1286" spans="2:21" ht="24" customHeight="1">
      <c r="B1286" s="340" t="s">
        <v>143</v>
      </c>
      <c r="C1286" s="341"/>
      <c r="D1286" s="341"/>
      <c r="E1286" s="341"/>
      <c r="F1286" s="1117" t="s">
        <v>50</v>
      </c>
      <c r="G1286" s="1118"/>
      <c r="H1286" s="342"/>
      <c r="I1286" s="1117" t="s">
        <v>51</v>
      </c>
      <c r="J1286" s="1119"/>
      <c r="K1286" s="1118"/>
      <c r="L1286" s="343" t="str">
        <f>IF(OR($H1288=0,$K1288=0),"",$H1286/($H1288*$K1288))</f>
        <v/>
      </c>
      <c r="M1286" s="1117" t="s">
        <v>52</v>
      </c>
      <c r="N1286" s="1118"/>
      <c r="O1286" s="565" t="str">
        <f>IF($O1384+$O1387=0,"",($G1378-$G1377)/($O1384+$O1387))</f>
        <v/>
      </c>
      <c r="Q1286" s="336" t="str">
        <f>IF(OR(F1280="人材養成事業",F1280= "普及啓発事業"), "←斜線部は記入する必要はありません。", "")</f>
        <v/>
      </c>
      <c r="R1286" s="329"/>
      <c r="S1286" s="329"/>
      <c r="T1286" s="329"/>
      <c r="U1286" s="329"/>
    </row>
    <row r="1287" spans="2:21" s="131" customFormat="1" ht="21.75" customHeight="1">
      <c r="B1287" s="1020" t="s">
        <v>53</v>
      </c>
      <c r="C1287" s="1093"/>
      <c r="D1287" s="1096" t="s">
        <v>54</v>
      </c>
      <c r="E1287" s="1097"/>
      <c r="F1287" s="1098" t="s">
        <v>55</v>
      </c>
      <c r="G1287" s="1098"/>
      <c r="H1287" s="1099" t="s">
        <v>56</v>
      </c>
      <c r="I1287" s="1099"/>
      <c r="J1287" s="1099"/>
      <c r="K1287" s="344" t="s">
        <v>57</v>
      </c>
      <c r="L1287" s="1100" t="s">
        <v>58</v>
      </c>
      <c r="M1287" s="1100"/>
      <c r="N1287" s="1100"/>
      <c r="O1287" s="1101"/>
    </row>
    <row r="1288" spans="2:21" s="131" customFormat="1" ht="21.75" customHeight="1">
      <c r="B1288" s="1094"/>
      <c r="C1288" s="1095"/>
      <c r="D1288" s="1102"/>
      <c r="E1288" s="1103"/>
      <c r="F1288" s="1104"/>
      <c r="G1288" s="1105"/>
      <c r="H1288" s="1106"/>
      <c r="I1288" s="1106"/>
      <c r="J1288" s="1106"/>
      <c r="K1288" s="78"/>
      <c r="L1288" s="1107"/>
      <c r="M1288" s="1107"/>
      <c r="N1288" s="1107"/>
      <c r="O1288" s="1108"/>
      <c r="Q1288" s="345"/>
    </row>
    <row r="1289" spans="2:21" ht="9.75" customHeight="1">
      <c r="B1289" s="131"/>
      <c r="C1289" s="131"/>
      <c r="D1289" s="338"/>
      <c r="E1289" s="338"/>
      <c r="F1289" s="338"/>
      <c r="G1289" s="338"/>
      <c r="H1289" s="338"/>
      <c r="I1289" s="338"/>
      <c r="J1289" s="338"/>
      <c r="K1289" s="338"/>
      <c r="L1289" s="338"/>
      <c r="M1289" s="338"/>
      <c r="N1289" s="338"/>
      <c r="O1289" s="338"/>
      <c r="Q1289" s="336"/>
      <c r="R1289" s="329"/>
      <c r="S1289" s="329"/>
      <c r="T1289" s="329"/>
      <c r="U1289" s="329"/>
    </row>
    <row r="1290" spans="2:21" s="102" customFormat="1" ht="18" customHeight="1">
      <c r="B1290" s="1020" t="s">
        <v>344</v>
      </c>
      <c r="C1290" s="1066"/>
      <c r="D1290" s="925" t="s">
        <v>413</v>
      </c>
      <c r="E1290" s="926"/>
      <c r="F1290" s="926"/>
      <c r="G1290" s="926"/>
      <c r="H1290" s="926"/>
      <c r="I1290" s="926"/>
      <c r="J1290" s="926"/>
      <c r="K1290" s="926"/>
      <c r="L1290" s="926"/>
      <c r="M1290" s="926"/>
      <c r="N1290" s="926"/>
      <c r="O1290" s="927"/>
      <c r="Q1290" s="568" t="s">
        <v>139</v>
      </c>
    </row>
    <row r="1291" spans="2:21" s="102" customFormat="1" ht="19.350000000000001" customHeight="1">
      <c r="B1291" s="1067"/>
      <c r="C1291" s="1068"/>
      <c r="D1291" s="1071"/>
      <c r="E1291" s="1072"/>
      <c r="F1291" s="1072"/>
      <c r="G1291" s="1072"/>
      <c r="H1291" s="1072"/>
      <c r="I1291" s="1072"/>
      <c r="J1291" s="1072"/>
      <c r="K1291" s="1072"/>
      <c r="L1291" s="1072"/>
      <c r="M1291" s="1072"/>
      <c r="N1291" s="1072"/>
      <c r="O1291" s="1073"/>
    </row>
    <row r="1292" spans="2:21" s="102" customFormat="1" ht="19.350000000000001" customHeight="1">
      <c r="B1292" s="1067"/>
      <c r="C1292" s="1068"/>
      <c r="D1292" s="1071"/>
      <c r="E1292" s="1072"/>
      <c r="F1292" s="1072"/>
      <c r="G1292" s="1072"/>
      <c r="H1292" s="1072"/>
      <c r="I1292" s="1072"/>
      <c r="J1292" s="1072"/>
      <c r="K1292" s="1072"/>
      <c r="L1292" s="1072"/>
      <c r="M1292" s="1072"/>
      <c r="N1292" s="1072"/>
      <c r="O1292" s="1073"/>
    </row>
    <row r="1293" spans="2:21" s="102" customFormat="1" ht="19.350000000000001" customHeight="1">
      <c r="B1293" s="1067"/>
      <c r="C1293" s="1068"/>
      <c r="D1293" s="1071"/>
      <c r="E1293" s="1072"/>
      <c r="F1293" s="1072"/>
      <c r="G1293" s="1072"/>
      <c r="H1293" s="1072"/>
      <c r="I1293" s="1072"/>
      <c r="J1293" s="1072"/>
      <c r="K1293" s="1072"/>
      <c r="L1293" s="1072"/>
      <c r="M1293" s="1072"/>
      <c r="N1293" s="1072"/>
      <c r="O1293" s="1073"/>
    </row>
    <row r="1294" spans="2:21" s="102" customFormat="1" ht="19.350000000000001" customHeight="1">
      <c r="B1294" s="1067"/>
      <c r="C1294" s="1068"/>
      <c r="D1294" s="1071"/>
      <c r="E1294" s="1072"/>
      <c r="F1294" s="1072"/>
      <c r="G1294" s="1072"/>
      <c r="H1294" s="1072"/>
      <c r="I1294" s="1072"/>
      <c r="J1294" s="1072"/>
      <c r="K1294" s="1072"/>
      <c r="L1294" s="1072"/>
      <c r="M1294" s="1072"/>
      <c r="N1294" s="1072"/>
      <c r="O1294" s="1073"/>
    </row>
    <row r="1295" spans="2:21" s="102" customFormat="1" ht="19.350000000000001" customHeight="1">
      <c r="B1295" s="1067"/>
      <c r="C1295" s="1068"/>
      <c r="D1295" s="1071"/>
      <c r="E1295" s="1072"/>
      <c r="F1295" s="1072"/>
      <c r="G1295" s="1072"/>
      <c r="H1295" s="1072"/>
      <c r="I1295" s="1072"/>
      <c r="J1295" s="1072"/>
      <c r="K1295" s="1072"/>
      <c r="L1295" s="1072"/>
      <c r="M1295" s="1072"/>
      <c r="N1295" s="1072"/>
      <c r="O1295" s="1073"/>
    </row>
    <row r="1296" spans="2:21" s="102" customFormat="1" ht="19.350000000000001" customHeight="1">
      <c r="B1296" s="1067"/>
      <c r="C1296" s="1068"/>
      <c r="D1296" s="1071"/>
      <c r="E1296" s="1072"/>
      <c r="F1296" s="1072"/>
      <c r="G1296" s="1072"/>
      <c r="H1296" s="1072"/>
      <c r="I1296" s="1072"/>
      <c r="J1296" s="1072"/>
      <c r="K1296" s="1072"/>
      <c r="L1296" s="1072"/>
      <c r="M1296" s="1072"/>
      <c r="N1296" s="1072"/>
      <c r="O1296" s="1073"/>
    </row>
    <row r="1297" spans="2:15" s="102" customFormat="1" ht="19.350000000000001" customHeight="1">
      <c r="B1297" s="1067"/>
      <c r="C1297" s="1068"/>
      <c r="D1297" s="1071"/>
      <c r="E1297" s="1072"/>
      <c r="F1297" s="1072"/>
      <c r="G1297" s="1072"/>
      <c r="H1297" s="1072"/>
      <c r="I1297" s="1072"/>
      <c r="J1297" s="1072"/>
      <c r="K1297" s="1072"/>
      <c r="L1297" s="1072"/>
      <c r="M1297" s="1072"/>
      <c r="N1297" s="1072"/>
      <c r="O1297" s="1073"/>
    </row>
    <row r="1298" spans="2:15" s="102" customFormat="1" ht="19.350000000000001" customHeight="1">
      <c r="B1298" s="1067"/>
      <c r="C1298" s="1068"/>
      <c r="D1298" s="1071"/>
      <c r="E1298" s="1072"/>
      <c r="F1298" s="1072"/>
      <c r="G1298" s="1072"/>
      <c r="H1298" s="1072"/>
      <c r="I1298" s="1072"/>
      <c r="J1298" s="1072"/>
      <c r="K1298" s="1072"/>
      <c r="L1298" s="1072"/>
      <c r="M1298" s="1072"/>
      <c r="N1298" s="1072"/>
      <c r="O1298" s="1073"/>
    </row>
    <row r="1299" spans="2:15" s="102" customFormat="1" ht="19.350000000000001" customHeight="1">
      <c r="B1299" s="1067"/>
      <c r="C1299" s="1068"/>
      <c r="D1299" s="1071"/>
      <c r="E1299" s="1072"/>
      <c r="F1299" s="1072"/>
      <c r="G1299" s="1072"/>
      <c r="H1299" s="1072"/>
      <c r="I1299" s="1072"/>
      <c r="J1299" s="1072"/>
      <c r="K1299" s="1072"/>
      <c r="L1299" s="1072"/>
      <c r="M1299" s="1072"/>
      <c r="N1299" s="1072"/>
      <c r="O1299" s="1073"/>
    </row>
    <row r="1300" spans="2:15" s="102" customFormat="1" ht="19.350000000000001" customHeight="1">
      <c r="B1300" s="1069"/>
      <c r="C1300" s="1070"/>
      <c r="D1300" s="1074"/>
      <c r="E1300" s="1075"/>
      <c r="F1300" s="1075"/>
      <c r="G1300" s="1075"/>
      <c r="H1300" s="1075"/>
      <c r="I1300" s="1075"/>
      <c r="J1300" s="1075"/>
      <c r="K1300" s="1075"/>
      <c r="L1300" s="1075"/>
      <c r="M1300" s="1075"/>
      <c r="N1300" s="1075"/>
      <c r="O1300" s="1076"/>
    </row>
    <row r="1301" spans="2:15" s="102" customFormat="1" ht="18" customHeight="1">
      <c r="B1301" s="1020" t="s">
        <v>148</v>
      </c>
      <c r="C1301" s="1021"/>
      <c r="D1301" s="1059" t="s">
        <v>427</v>
      </c>
      <c r="E1301" s="1026"/>
      <c r="F1301" s="1026"/>
      <c r="G1301" s="1026"/>
      <c r="H1301" s="1026"/>
      <c r="I1301" s="1026"/>
      <c r="J1301" s="1026"/>
      <c r="K1301" s="1026"/>
      <c r="L1301" s="1026"/>
      <c r="M1301" s="1026"/>
      <c r="N1301" s="1026"/>
      <c r="O1301" s="1027"/>
    </row>
    <row r="1302" spans="2:15" s="102" customFormat="1" ht="18" customHeight="1">
      <c r="B1302" s="1022"/>
      <c r="C1302" s="1023"/>
      <c r="D1302" s="1028"/>
      <c r="E1302" s="1077"/>
      <c r="F1302" s="1077"/>
      <c r="G1302" s="1077"/>
      <c r="H1302" s="1077"/>
      <c r="I1302" s="1077"/>
      <c r="J1302" s="1077"/>
      <c r="K1302" s="1077"/>
      <c r="L1302" s="1077"/>
      <c r="M1302" s="1077"/>
      <c r="N1302" s="1077"/>
      <c r="O1302" s="1078"/>
    </row>
    <row r="1303" spans="2:15" s="102" customFormat="1" ht="18" customHeight="1">
      <c r="B1303" s="1022"/>
      <c r="C1303" s="1023"/>
      <c r="D1303" s="1071"/>
      <c r="E1303" s="1072"/>
      <c r="F1303" s="1072"/>
      <c r="G1303" s="1072"/>
      <c r="H1303" s="1072"/>
      <c r="I1303" s="1072"/>
      <c r="J1303" s="1072"/>
      <c r="K1303" s="1072"/>
      <c r="L1303" s="1072"/>
      <c r="M1303" s="1072"/>
      <c r="N1303" s="1072"/>
      <c r="O1303" s="1073"/>
    </row>
    <row r="1304" spans="2:15" s="102" customFormat="1" ht="18" customHeight="1">
      <c r="B1304" s="1022"/>
      <c r="C1304" s="1023"/>
      <c r="D1304" s="1071"/>
      <c r="E1304" s="1072"/>
      <c r="F1304" s="1072"/>
      <c r="G1304" s="1072"/>
      <c r="H1304" s="1072"/>
      <c r="I1304" s="1072"/>
      <c r="J1304" s="1072"/>
      <c r="K1304" s="1072"/>
      <c r="L1304" s="1072"/>
      <c r="M1304" s="1072"/>
      <c r="N1304" s="1072"/>
      <c r="O1304" s="1073"/>
    </row>
    <row r="1305" spans="2:15" s="102" customFormat="1" ht="18" customHeight="1">
      <c r="B1305" s="1022"/>
      <c r="C1305" s="1023"/>
      <c r="D1305" s="1071"/>
      <c r="E1305" s="1072"/>
      <c r="F1305" s="1072"/>
      <c r="G1305" s="1072"/>
      <c r="H1305" s="1072"/>
      <c r="I1305" s="1072"/>
      <c r="J1305" s="1072"/>
      <c r="K1305" s="1072"/>
      <c r="L1305" s="1072"/>
      <c r="M1305" s="1072"/>
      <c r="N1305" s="1072"/>
      <c r="O1305" s="1073"/>
    </row>
    <row r="1306" spans="2:15" s="102" customFormat="1" ht="18" customHeight="1">
      <c r="B1306" s="1022"/>
      <c r="C1306" s="1023"/>
      <c r="D1306" s="1071"/>
      <c r="E1306" s="1072"/>
      <c r="F1306" s="1072"/>
      <c r="G1306" s="1072"/>
      <c r="H1306" s="1072"/>
      <c r="I1306" s="1072"/>
      <c r="J1306" s="1072"/>
      <c r="K1306" s="1072"/>
      <c r="L1306" s="1072"/>
      <c r="M1306" s="1072"/>
      <c r="N1306" s="1072"/>
      <c r="O1306" s="1073"/>
    </row>
    <row r="1307" spans="2:15" s="102" customFormat="1" ht="18" customHeight="1">
      <c r="B1307" s="1022"/>
      <c r="C1307" s="1023"/>
      <c r="D1307" s="1079"/>
      <c r="E1307" s="1080"/>
      <c r="F1307" s="1080"/>
      <c r="G1307" s="1080"/>
      <c r="H1307" s="1080"/>
      <c r="I1307" s="1080"/>
      <c r="J1307" s="1080"/>
      <c r="K1307" s="1080"/>
      <c r="L1307" s="1080"/>
      <c r="M1307" s="1080"/>
      <c r="N1307" s="1080"/>
      <c r="O1307" s="1081"/>
    </row>
    <row r="1308" spans="2:15" s="102" customFormat="1" ht="18" customHeight="1">
      <c r="B1308" s="1022"/>
      <c r="C1308" s="1023"/>
      <c r="D1308" s="1082" t="s">
        <v>428</v>
      </c>
      <c r="E1308" s="1083"/>
      <c r="F1308" s="1083"/>
      <c r="G1308" s="1083"/>
      <c r="H1308" s="1083"/>
      <c r="I1308" s="1083"/>
      <c r="J1308" s="1083"/>
      <c r="K1308" s="1083"/>
      <c r="L1308" s="1083"/>
      <c r="M1308" s="1083"/>
      <c r="N1308" s="1083"/>
      <c r="O1308" s="1084"/>
    </row>
    <row r="1309" spans="2:15" s="102" customFormat="1" ht="18" customHeight="1">
      <c r="B1309" s="1022"/>
      <c r="C1309" s="1023"/>
      <c r="D1309" s="1028"/>
      <c r="E1309" s="1085"/>
      <c r="F1309" s="1085"/>
      <c r="G1309" s="1085"/>
      <c r="H1309" s="1085"/>
      <c r="I1309" s="1085"/>
      <c r="J1309" s="1085"/>
      <c r="K1309" s="1085"/>
      <c r="L1309" s="1085"/>
      <c r="M1309" s="1085"/>
      <c r="N1309" s="1085"/>
      <c r="O1309" s="1086"/>
    </row>
    <row r="1310" spans="2:15" s="102" customFormat="1" ht="18" customHeight="1">
      <c r="B1310" s="1022"/>
      <c r="C1310" s="1023"/>
      <c r="D1310" s="1087"/>
      <c r="E1310" s="1088"/>
      <c r="F1310" s="1088"/>
      <c r="G1310" s="1088"/>
      <c r="H1310" s="1088"/>
      <c r="I1310" s="1088"/>
      <c r="J1310" s="1088"/>
      <c r="K1310" s="1088"/>
      <c r="L1310" s="1088"/>
      <c r="M1310" s="1088"/>
      <c r="N1310" s="1088"/>
      <c r="O1310" s="1089"/>
    </row>
    <row r="1311" spans="2:15" s="102" customFormat="1" ht="18" customHeight="1">
      <c r="B1311" s="1022"/>
      <c r="C1311" s="1023"/>
      <c r="D1311" s="1087"/>
      <c r="E1311" s="1088"/>
      <c r="F1311" s="1088"/>
      <c r="G1311" s="1088"/>
      <c r="H1311" s="1088"/>
      <c r="I1311" s="1088"/>
      <c r="J1311" s="1088"/>
      <c r="K1311" s="1088"/>
      <c r="L1311" s="1088"/>
      <c r="M1311" s="1088"/>
      <c r="N1311" s="1088"/>
      <c r="O1311" s="1089"/>
    </row>
    <row r="1312" spans="2:15" s="102" customFormat="1" ht="18" customHeight="1">
      <c r="B1312" s="1022"/>
      <c r="C1312" s="1023"/>
      <c r="D1312" s="1087"/>
      <c r="E1312" s="1088"/>
      <c r="F1312" s="1088"/>
      <c r="G1312" s="1088"/>
      <c r="H1312" s="1088"/>
      <c r="I1312" s="1088"/>
      <c r="J1312" s="1088"/>
      <c r="K1312" s="1088"/>
      <c r="L1312" s="1088"/>
      <c r="M1312" s="1088"/>
      <c r="N1312" s="1088"/>
      <c r="O1312" s="1089"/>
    </row>
    <row r="1313" spans="2:15" s="102" customFormat="1" ht="18" customHeight="1">
      <c r="B1313" s="1022"/>
      <c r="C1313" s="1023"/>
      <c r="D1313" s="1087"/>
      <c r="E1313" s="1088"/>
      <c r="F1313" s="1088"/>
      <c r="G1313" s="1088"/>
      <c r="H1313" s="1088"/>
      <c r="I1313" s="1088"/>
      <c r="J1313" s="1088"/>
      <c r="K1313" s="1088"/>
      <c r="L1313" s="1088"/>
      <c r="M1313" s="1088"/>
      <c r="N1313" s="1088"/>
      <c r="O1313" s="1089"/>
    </row>
    <row r="1314" spans="2:15" s="102" customFormat="1" ht="18" customHeight="1">
      <c r="B1314" s="1022"/>
      <c r="C1314" s="1023"/>
      <c r="D1314" s="1087"/>
      <c r="E1314" s="1088"/>
      <c r="F1314" s="1088"/>
      <c r="G1314" s="1088"/>
      <c r="H1314" s="1088"/>
      <c r="I1314" s="1088"/>
      <c r="J1314" s="1088"/>
      <c r="K1314" s="1088"/>
      <c r="L1314" s="1088"/>
      <c r="M1314" s="1088"/>
      <c r="N1314" s="1088"/>
      <c r="O1314" s="1089"/>
    </row>
    <row r="1315" spans="2:15" s="102" customFormat="1" ht="18" customHeight="1">
      <c r="B1315" s="1024"/>
      <c r="C1315" s="1025"/>
      <c r="D1315" s="1090"/>
      <c r="E1315" s="1091"/>
      <c r="F1315" s="1091"/>
      <c r="G1315" s="1091"/>
      <c r="H1315" s="1091"/>
      <c r="I1315" s="1091"/>
      <c r="J1315" s="1091"/>
      <c r="K1315" s="1091"/>
      <c r="L1315" s="1091"/>
      <c r="M1315" s="1091"/>
      <c r="N1315" s="1091"/>
      <c r="O1315" s="1092"/>
    </row>
    <row r="1316" spans="2:15" s="102" customFormat="1" ht="18" customHeight="1">
      <c r="B1316" s="1020" t="s">
        <v>140</v>
      </c>
      <c r="C1316" s="1021"/>
      <c r="D1316" s="1026" t="s">
        <v>347</v>
      </c>
      <c r="E1316" s="1026"/>
      <c r="F1316" s="1026"/>
      <c r="G1316" s="1026"/>
      <c r="H1316" s="1026"/>
      <c r="I1316" s="1026"/>
      <c r="J1316" s="1026"/>
      <c r="K1316" s="1026"/>
      <c r="L1316" s="1026"/>
      <c r="M1316" s="1026"/>
      <c r="N1316" s="1026"/>
      <c r="O1316" s="1027"/>
    </row>
    <row r="1317" spans="2:15" s="102" customFormat="1" ht="18" customHeight="1">
      <c r="B1317" s="1022"/>
      <c r="C1317" s="1023"/>
      <c r="D1317" s="1028"/>
      <c r="E1317" s="1029"/>
      <c r="F1317" s="1029"/>
      <c r="G1317" s="1029"/>
      <c r="H1317" s="1029"/>
      <c r="I1317" s="1029"/>
      <c r="J1317" s="1029"/>
      <c r="K1317" s="1029"/>
      <c r="L1317" s="1029"/>
      <c r="M1317" s="1029"/>
      <c r="N1317" s="1029"/>
      <c r="O1317" s="1030"/>
    </row>
    <row r="1318" spans="2:15" s="102" customFormat="1" ht="18" customHeight="1">
      <c r="B1318" s="1022"/>
      <c r="C1318" s="1023"/>
      <c r="D1318" s="1031"/>
      <c r="E1318" s="1032"/>
      <c r="F1318" s="1032"/>
      <c r="G1318" s="1032"/>
      <c r="H1318" s="1032"/>
      <c r="I1318" s="1032"/>
      <c r="J1318" s="1032"/>
      <c r="K1318" s="1032"/>
      <c r="L1318" s="1032"/>
      <c r="M1318" s="1032"/>
      <c r="N1318" s="1032"/>
      <c r="O1318" s="1033"/>
    </row>
    <row r="1319" spans="2:15" s="102" customFormat="1" ht="18" customHeight="1">
      <c r="B1319" s="1022"/>
      <c r="C1319" s="1023"/>
      <c r="D1319" s="1034"/>
      <c r="E1319" s="1035"/>
      <c r="F1319" s="1035"/>
      <c r="G1319" s="1035"/>
      <c r="H1319" s="1035"/>
      <c r="I1319" s="1035"/>
      <c r="J1319" s="1035"/>
      <c r="K1319" s="1035"/>
      <c r="L1319" s="1035"/>
      <c r="M1319" s="1035"/>
      <c r="N1319" s="1035"/>
      <c r="O1319" s="1036"/>
    </row>
    <row r="1320" spans="2:15" s="102" customFormat="1" ht="17.100000000000001" customHeight="1">
      <c r="B1320" s="1022"/>
      <c r="C1320" s="1023"/>
      <c r="D1320" s="1026" t="s">
        <v>345</v>
      </c>
      <c r="E1320" s="1026"/>
      <c r="F1320" s="1026"/>
      <c r="G1320" s="1026"/>
      <c r="H1320" s="1026"/>
      <c r="I1320" s="1026"/>
      <c r="J1320" s="1026"/>
      <c r="K1320" s="1026"/>
      <c r="L1320" s="1026"/>
      <c r="M1320" s="1026"/>
      <c r="N1320" s="1026"/>
      <c r="O1320" s="1027"/>
    </row>
    <row r="1321" spans="2:15" s="102" customFormat="1" ht="17.100000000000001" customHeight="1">
      <c r="B1321" s="1022"/>
      <c r="C1321" s="1023"/>
      <c r="D1321" s="1037"/>
      <c r="E1321" s="1038"/>
      <c r="F1321" s="1038"/>
      <c r="G1321" s="1038"/>
      <c r="H1321" s="1038"/>
      <c r="I1321" s="1038"/>
      <c r="J1321" s="1038"/>
      <c r="K1321" s="1038"/>
      <c r="L1321" s="1038"/>
      <c r="M1321" s="1038"/>
      <c r="N1321" s="1038"/>
      <c r="O1321" s="1039"/>
    </row>
    <row r="1322" spans="2:15" s="102" customFormat="1" ht="17.100000000000001" customHeight="1">
      <c r="B1322" s="1022"/>
      <c r="C1322" s="1023"/>
      <c r="D1322" s="1040"/>
      <c r="E1322" s="1041"/>
      <c r="F1322" s="1041"/>
      <c r="G1322" s="1041"/>
      <c r="H1322" s="1041"/>
      <c r="I1322" s="1041"/>
      <c r="J1322" s="1041"/>
      <c r="K1322" s="1041"/>
      <c r="L1322" s="1041"/>
      <c r="M1322" s="1041"/>
      <c r="N1322" s="1041"/>
      <c r="O1322" s="1042"/>
    </row>
    <row r="1323" spans="2:15" s="102" customFormat="1" ht="17.100000000000001" customHeight="1">
      <c r="B1323" s="1022"/>
      <c r="C1323" s="1023"/>
      <c r="D1323" s="1043"/>
      <c r="E1323" s="1044"/>
      <c r="F1323" s="1044"/>
      <c r="G1323" s="1044"/>
      <c r="H1323" s="1044"/>
      <c r="I1323" s="1044"/>
      <c r="J1323" s="1044"/>
      <c r="K1323" s="1044"/>
      <c r="L1323" s="1044"/>
      <c r="M1323" s="1044"/>
      <c r="N1323" s="1044"/>
      <c r="O1323" s="1045"/>
    </row>
    <row r="1324" spans="2:15" s="102" customFormat="1" ht="17.100000000000001" customHeight="1">
      <c r="B1324" s="1022"/>
      <c r="C1324" s="1023"/>
      <c r="D1324" s="1026" t="s">
        <v>492</v>
      </c>
      <c r="E1324" s="1026"/>
      <c r="F1324" s="1026"/>
      <c r="G1324" s="1026"/>
      <c r="H1324" s="1026"/>
      <c r="I1324" s="1026"/>
      <c r="J1324" s="1026"/>
      <c r="K1324" s="1026"/>
      <c r="L1324" s="1026"/>
      <c r="M1324" s="1026"/>
      <c r="N1324" s="1026"/>
      <c r="O1324" s="1027"/>
    </row>
    <row r="1325" spans="2:15" s="102" customFormat="1" ht="17.100000000000001" customHeight="1">
      <c r="B1325" s="1022"/>
      <c r="C1325" s="1023"/>
      <c r="D1325" s="1046"/>
      <c r="E1325" s="1047"/>
      <c r="F1325" s="1047"/>
      <c r="G1325" s="1047"/>
      <c r="H1325" s="1047"/>
      <c r="I1325" s="1047"/>
      <c r="J1325" s="1047"/>
      <c r="K1325" s="1047"/>
      <c r="L1325" s="1047"/>
      <c r="M1325" s="1047"/>
      <c r="N1325" s="1047"/>
      <c r="O1325" s="1048"/>
    </row>
    <row r="1326" spans="2:15" s="102" customFormat="1" ht="17.100000000000001" customHeight="1">
      <c r="B1326" s="1022"/>
      <c r="C1326" s="1023"/>
      <c r="D1326" s="1049"/>
      <c r="E1326" s="797"/>
      <c r="F1326" s="797"/>
      <c r="G1326" s="797"/>
      <c r="H1326" s="797"/>
      <c r="I1326" s="797"/>
      <c r="J1326" s="797"/>
      <c r="K1326" s="797"/>
      <c r="L1326" s="797"/>
      <c r="M1326" s="797"/>
      <c r="N1326" s="797"/>
      <c r="O1326" s="1050"/>
    </row>
    <row r="1327" spans="2:15" s="102" customFormat="1" ht="17.100000000000001" customHeight="1">
      <c r="B1327" s="1022"/>
      <c r="C1327" s="1023"/>
      <c r="D1327" s="1051"/>
      <c r="E1327" s="1052"/>
      <c r="F1327" s="1052"/>
      <c r="G1327" s="1052"/>
      <c r="H1327" s="1052"/>
      <c r="I1327" s="1052"/>
      <c r="J1327" s="1052"/>
      <c r="K1327" s="1052"/>
      <c r="L1327" s="1052"/>
      <c r="M1327" s="1052"/>
      <c r="N1327" s="1052"/>
      <c r="O1327" s="1053"/>
    </row>
    <row r="1328" spans="2:15" s="102" customFormat="1" ht="17.100000000000001" customHeight="1">
      <c r="B1328" s="1022"/>
      <c r="C1328" s="1023"/>
      <c r="D1328" s="1026" t="s">
        <v>141</v>
      </c>
      <c r="E1328" s="1026"/>
      <c r="F1328" s="1026"/>
      <c r="G1328" s="1026"/>
      <c r="H1328" s="1026"/>
      <c r="I1328" s="1026"/>
      <c r="J1328" s="1026"/>
      <c r="K1328" s="1026"/>
      <c r="L1328" s="1026"/>
      <c r="M1328" s="1026"/>
      <c r="N1328" s="1026"/>
      <c r="O1328" s="1027"/>
    </row>
    <row r="1329" spans="1:21" s="102" customFormat="1" ht="17.100000000000001" customHeight="1">
      <c r="B1329" s="1022"/>
      <c r="C1329" s="1023"/>
      <c r="D1329" s="1028"/>
      <c r="E1329" s="1054"/>
      <c r="F1329" s="1054"/>
      <c r="G1329" s="1054"/>
      <c r="H1329" s="1054"/>
      <c r="I1329" s="1054"/>
      <c r="J1329" s="1054"/>
      <c r="K1329" s="1054"/>
      <c r="L1329" s="1054"/>
      <c r="M1329" s="1054"/>
      <c r="N1329" s="1054"/>
      <c r="O1329" s="1055"/>
    </row>
    <row r="1330" spans="1:21" ht="18" customHeight="1">
      <c r="B1330" s="1022"/>
      <c r="C1330" s="1023"/>
      <c r="D1330" s="1056"/>
      <c r="E1330" s="1057"/>
      <c r="F1330" s="1057"/>
      <c r="G1330" s="1057"/>
      <c r="H1330" s="1057"/>
      <c r="I1330" s="1057"/>
      <c r="J1330" s="1057"/>
      <c r="K1330" s="1057"/>
      <c r="L1330" s="1057"/>
      <c r="M1330" s="1057"/>
      <c r="N1330" s="1057"/>
      <c r="O1330" s="1058"/>
      <c r="R1330" s="329"/>
      <c r="S1330" s="329"/>
      <c r="T1330" s="329"/>
      <c r="U1330" s="329"/>
    </row>
    <row r="1331" spans="1:21" ht="18" customHeight="1">
      <c r="B1331" s="1022"/>
      <c r="C1331" s="1023"/>
      <c r="D1331" s="1059" t="s">
        <v>346</v>
      </c>
      <c r="E1331" s="1026"/>
      <c r="F1331" s="1026"/>
      <c r="G1331" s="1026"/>
      <c r="H1331" s="1026"/>
      <c r="I1331" s="1026"/>
      <c r="J1331" s="1026"/>
      <c r="K1331" s="1026"/>
      <c r="L1331" s="1026"/>
      <c r="M1331" s="1026"/>
      <c r="N1331" s="1026"/>
      <c r="O1331" s="1027"/>
      <c r="R1331" s="329"/>
      <c r="S1331" s="329"/>
      <c r="T1331" s="329"/>
      <c r="U1331" s="329"/>
    </row>
    <row r="1332" spans="1:21" ht="18" customHeight="1">
      <c r="B1332" s="1022"/>
      <c r="C1332" s="1023"/>
      <c r="D1332" s="1060"/>
      <c r="E1332" s="1061"/>
      <c r="F1332" s="1061"/>
      <c r="G1332" s="1061"/>
      <c r="H1332" s="1061"/>
      <c r="I1332" s="1061"/>
      <c r="J1332" s="1061"/>
      <c r="K1332" s="1061"/>
      <c r="L1332" s="1061"/>
      <c r="M1332" s="1061"/>
      <c r="N1332" s="1061"/>
      <c r="O1332" s="1062"/>
      <c r="R1332" s="329"/>
      <c r="S1332" s="329"/>
      <c r="T1332" s="329"/>
      <c r="U1332" s="329"/>
    </row>
    <row r="1333" spans="1:21" s="346" customFormat="1" ht="18" customHeight="1">
      <c r="B1333" s="1024"/>
      <c r="C1333" s="1025"/>
      <c r="D1333" s="1063"/>
      <c r="E1333" s="1064"/>
      <c r="F1333" s="1064"/>
      <c r="G1333" s="1064"/>
      <c r="H1333" s="1064"/>
      <c r="I1333" s="1064"/>
      <c r="J1333" s="1064"/>
      <c r="K1333" s="1064"/>
      <c r="L1333" s="1064"/>
      <c r="M1333" s="1064"/>
      <c r="N1333" s="1064"/>
      <c r="O1333" s="1065"/>
    </row>
    <row r="1334" spans="1:21" s="131" customFormat="1" ht="4.5" customHeight="1">
      <c r="B1334" s="347"/>
      <c r="C1334" s="347"/>
      <c r="D1334" s="348"/>
      <c r="E1334" s="348"/>
      <c r="F1334" s="348"/>
      <c r="G1334" s="348"/>
      <c r="H1334" s="348"/>
      <c r="I1334" s="348"/>
      <c r="J1334" s="348"/>
      <c r="K1334" s="348"/>
      <c r="L1334" s="348"/>
      <c r="M1334" s="348"/>
      <c r="N1334" s="348"/>
      <c r="O1334" s="348"/>
    </row>
    <row r="1335" spans="1:21" s="131" customFormat="1" ht="18.75" customHeight="1">
      <c r="B1335" s="527" t="s">
        <v>426</v>
      </c>
      <c r="C1335" s="347"/>
      <c r="D1335" s="348"/>
      <c r="E1335" s="348"/>
      <c r="F1335" s="348"/>
      <c r="G1335" s="348"/>
      <c r="H1335" s="348"/>
      <c r="I1335" s="348"/>
      <c r="J1335" s="348"/>
      <c r="K1335" s="348"/>
      <c r="L1335" s="348"/>
      <c r="M1335" s="348"/>
      <c r="N1335" s="348"/>
      <c r="O1335" s="348"/>
    </row>
    <row r="1336" spans="1:21" s="131" customFormat="1" ht="14.25" customHeight="1" thickBot="1">
      <c r="B1336" s="527" t="s">
        <v>424</v>
      </c>
      <c r="C1336" s="347"/>
      <c r="D1336" s="348"/>
      <c r="E1336" s="348"/>
      <c r="F1336" s="348"/>
      <c r="G1336" s="348"/>
      <c r="H1336" s="348"/>
      <c r="I1336" s="348"/>
      <c r="J1336" s="348"/>
      <c r="K1336" s="348"/>
      <c r="L1336" s="348"/>
      <c r="M1336" s="348"/>
      <c r="N1336" s="348"/>
      <c r="O1336" s="348"/>
    </row>
    <row r="1337" spans="1:21" s="131" customFormat="1" ht="18" customHeight="1" thickBot="1">
      <c r="B1337" s="998" t="s">
        <v>43</v>
      </c>
      <c r="C1337" s="979"/>
      <c r="D1337" s="980"/>
      <c r="E1337" s="349" t="s">
        <v>610</v>
      </c>
      <c r="F1337" s="350"/>
      <c r="G1337" s="350"/>
      <c r="H1337" s="350"/>
      <c r="I1337" s="350"/>
      <c r="J1337" s="350"/>
      <c r="K1337" s="350"/>
      <c r="L1337" s="232"/>
      <c r="M1337" s="232"/>
      <c r="N1337" s="232"/>
      <c r="O1337" s="232"/>
    </row>
    <row r="1338" spans="1:21" s="131" customFormat="1" ht="12">
      <c r="A1338" s="351"/>
      <c r="B1338" s="352" t="s">
        <v>59</v>
      </c>
      <c r="C1338" s="352"/>
      <c r="D1338" s="353"/>
      <c r="E1338" s="354"/>
      <c r="F1338" s="354"/>
      <c r="G1338" s="355" t="s">
        <v>60</v>
      </c>
      <c r="H1338" s="353"/>
      <c r="I1338" s="352" t="s">
        <v>61</v>
      </c>
      <c r="J1338" s="352"/>
      <c r="K1338" s="351"/>
      <c r="L1338" s="356"/>
      <c r="M1338" s="357"/>
      <c r="N1338" s="351"/>
      <c r="O1338" s="355" t="s">
        <v>60</v>
      </c>
    </row>
    <row r="1339" spans="1:21" s="131" customFormat="1" ht="12">
      <c r="A1339" s="358"/>
      <c r="B1339" s="359" t="s">
        <v>62</v>
      </c>
      <c r="C1339" s="360"/>
      <c r="D1339" s="360"/>
      <c r="E1339" s="361"/>
      <c r="F1339" s="361" t="s">
        <v>63</v>
      </c>
      <c r="G1339" s="362" t="s">
        <v>64</v>
      </c>
      <c r="H1339" s="363"/>
      <c r="I1339" s="359" t="s">
        <v>62</v>
      </c>
      <c r="J1339" s="360"/>
      <c r="K1339" s="360"/>
      <c r="L1339" s="360"/>
      <c r="M1339" s="361"/>
      <c r="N1339" s="361" t="s">
        <v>63</v>
      </c>
      <c r="O1339" s="362" t="s">
        <v>64</v>
      </c>
    </row>
    <row r="1340" spans="1:21" s="131" customFormat="1" ht="18" customHeight="1">
      <c r="A1340" s="351"/>
      <c r="B1340" s="83" t="s">
        <v>556</v>
      </c>
      <c r="C1340" s="84"/>
      <c r="D1340" s="84"/>
      <c r="E1340" s="85"/>
      <c r="F1340" s="86"/>
      <c r="G1340" s="87"/>
      <c r="H1340" s="88"/>
      <c r="I1340" s="83" t="s">
        <v>560</v>
      </c>
      <c r="J1340" s="84"/>
      <c r="K1340" s="84"/>
      <c r="L1340" s="84"/>
      <c r="M1340" s="85"/>
      <c r="N1340" s="89"/>
      <c r="O1340" s="90"/>
    </row>
    <row r="1341" spans="1:21" s="131" customFormat="1" ht="14.25" customHeight="1">
      <c r="A1341" s="351"/>
      <c r="B1341" s="91"/>
      <c r="C1341" s="92"/>
      <c r="D1341" s="93"/>
      <c r="E1341" s="94"/>
      <c r="F1341" s="95"/>
      <c r="G1341" s="96"/>
      <c r="H1341" s="88"/>
      <c r="I1341" s="97"/>
      <c r="J1341" s="98"/>
      <c r="K1341" s="93"/>
      <c r="L1341" s="93"/>
      <c r="M1341" s="94"/>
      <c r="N1341" s="95"/>
      <c r="O1341" s="99"/>
    </row>
    <row r="1342" spans="1:21" s="131" customFormat="1" ht="14.25" customHeight="1">
      <c r="A1342" s="351"/>
      <c r="B1342" s="100"/>
      <c r="C1342" s="101"/>
      <c r="D1342" s="102"/>
      <c r="E1342" s="103"/>
      <c r="F1342" s="95"/>
      <c r="G1342" s="104">
        <f>ROUNDDOWN(SUM(F1341:F1346)/1000,0)</f>
        <v>0</v>
      </c>
      <c r="H1342" s="105"/>
      <c r="I1342" s="97"/>
      <c r="J1342" s="598"/>
      <c r="K1342" s="598"/>
      <c r="L1342" s="598"/>
      <c r="M1342" s="103"/>
      <c r="N1342" s="95"/>
      <c r="O1342" s="106">
        <f>ROUNDDOWN(SUM(N1341:N1349)/1000,0)</f>
        <v>0</v>
      </c>
    </row>
    <row r="1343" spans="1:21" s="131" customFormat="1" ht="14.1" customHeight="1">
      <c r="A1343" s="351"/>
      <c r="B1343" s="100"/>
      <c r="C1343" s="101"/>
      <c r="D1343" s="102"/>
      <c r="E1343" s="103"/>
      <c r="F1343" s="95"/>
      <c r="G1343" s="104"/>
      <c r="H1343" s="105"/>
      <c r="I1343" s="97"/>
      <c r="J1343" s="598"/>
      <c r="K1343" s="598"/>
      <c r="L1343" s="598"/>
      <c r="M1343" s="103"/>
      <c r="N1343" s="95"/>
      <c r="O1343" s="99"/>
    </row>
    <row r="1344" spans="1:21" s="131" customFormat="1" ht="14.25" customHeight="1">
      <c r="A1344" s="351"/>
      <c r="B1344" s="100"/>
      <c r="C1344" s="101"/>
      <c r="D1344" s="102"/>
      <c r="E1344" s="103"/>
      <c r="F1344" s="95"/>
      <c r="G1344" s="104"/>
      <c r="H1344" s="105"/>
      <c r="I1344" s="97"/>
      <c r="J1344" s="598"/>
      <c r="K1344" s="598"/>
      <c r="L1344" s="598"/>
      <c r="M1344" s="103"/>
      <c r="N1344" s="95"/>
      <c r="O1344" s="99"/>
    </row>
    <row r="1345" spans="1:15" s="131" customFormat="1" ht="14.25" customHeight="1">
      <c r="A1345" s="351"/>
      <c r="B1345" s="100"/>
      <c r="C1345" s="101"/>
      <c r="D1345" s="102"/>
      <c r="E1345" s="103"/>
      <c r="F1345" s="95"/>
      <c r="G1345" s="107"/>
      <c r="H1345" s="108"/>
      <c r="I1345" s="97"/>
      <c r="J1345" s="598"/>
      <c r="K1345" s="598"/>
      <c r="L1345" s="598"/>
      <c r="M1345" s="103"/>
      <c r="N1345" s="95"/>
      <c r="O1345" s="99"/>
    </row>
    <row r="1346" spans="1:15" s="131" customFormat="1" ht="14.25" customHeight="1">
      <c r="A1346" s="351"/>
      <c r="B1346" s="100"/>
      <c r="C1346" s="101"/>
      <c r="D1346" s="102"/>
      <c r="E1346" s="103"/>
      <c r="F1346" s="95"/>
      <c r="G1346" s="107"/>
      <c r="H1346" s="108"/>
      <c r="I1346" s="97"/>
      <c r="J1346" s="598"/>
      <c r="K1346" s="598"/>
      <c r="L1346" s="598"/>
      <c r="M1346" s="103"/>
      <c r="N1346" s="95"/>
      <c r="O1346" s="99"/>
    </row>
    <row r="1347" spans="1:15" s="131" customFormat="1" ht="14.25" customHeight="1">
      <c r="A1347" s="351"/>
      <c r="B1347" s="83" t="s">
        <v>66</v>
      </c>
      <c r="C1347" s="84"/>
      <c r="D1347" s="84"/>
      <c r="E1347" s="85"/>
      <c r="F1347" s="86"/>
      <c r="G1347" s="87"/>
      <c r="H1347" s="111"/>
      <c r="I1347" s="97"/>
      <c r="J1347" s="598"/>
      <c r="K1347" s="598"/>
      <c r="L1347" s="598"/>
      <c r="M1347" s="103"/>
      <c r="N1347" s="95"/>
      <c r="O1347" s="99"/>
    </row>
    <row r="1348" spans="1:15" s="131" customFormat="1" ht="14.25" customHeight="1">
      <c r="A1348" s="351"/>
      <c r="B1348" s="100"/>
      <c r="C1348" s="101"/>
      <c r="D1348" s="102"/>
      <c r="E1348" s="103"/>
      <c r="F1348" s="95"/>
      <c r="G1348" s="96"/>
      <c r="H1348" s="111"/>
      <c r="I1348" s="97"/>
      <c r="J1348" s="598"/>
      <c r="K1348" s="598"/>
      <c r="L1348" s="598"/>
      <c r="M1348" s="103"/>
      <c r="N1348" s="95"/>
      <c r="O1348" s="99"/>
    </row>
    <row r="1349" spans="1:15" s="131" customFormat="1" ht="14.25" customHeight="1">
      <c r="A1349" s="351"/>
      <c r="B1349" s="100"/>
      <c r="C1349" s="101"/>
      <c r="D1349" s="102"/>
      <c r="E1349" s="103"/>
      <c r="F1349" s="95"/>
      <c r="G1349" s="104">
        <f>ROUNDDOWN(SUM(F1348:F1352)/1000,0)</f>
        <v>0</v>
      </c>
      <c r="H1349" s="105"/>
      <c r="I1349" s="113"/>
      <c r="J1349" s="599"/>
      <c r="K1349" s="599"/>
      <c r="L1349" s="599"/>
      <c r="M1349" s="103"/>
      <c r="N1349" s="95"/>
      <c r="O1349" s="112"/>
    </row>
    <row r="1350" spans="1:15" s="131" customFormat="1" ht="14.25" customHeight="1">
      <c r="A1350" s="351"/>
      <c r="B1350" s="100"/>
      <c r="C1350" s="101"/>
      <c r="D1350" s="102"/>
      <c r="E1350" s="103"/>
      <c r="F1350" s="95"/>
      <c r="G1350" s="104"/>
      <c r="H1350" s="105"/>
      <c r="I1350" s="83" t="s">
        <v>561</v>
      </c>
      <c r="J1350" s="84"/>
      <c r="K1350" s="84"/>
      <c r="L1350" s="84"/>
      <c r="M1350" s="85"/>
      <c r="N1350" s="86"/>
      <c r="O1350" s="119"/>
    </row>
    <row r="1351" spans="1:15" s="131" customFormat="1" ht="14.25" customHeight="1">
      <c r="A1351" s="351"/>
      <c r="B1351" s="100"/>
      <c r="C1351" s="101"/>
      <c r="D1351" s="102"/>
      <c r="E1351" s="103"/>
      <c r="F1351" s="95"/>
      <c r="G1351" s="104"/>
      <c r="H1351" s="111"/>
      <c r="I1351" s="97"/>
      <c r="J1351" s="598"/>
      <c r="K1351" s="598"/>
      <c r="L1351" s="598"/>
      <c r="M1351" s="103"/>
      <c r="N1351" s="95"/>
      <c r="O1351" s="99"/>
    </row>
    <row r="1352" spans="1:15" s="131" customFormat="1" ht="14.25" customHeight="1">
      <c r="A1352" s="351"/>
      <c r="B1352" s="100"/>
      <c r="C1352" s="101"/>
      <c r="D1352" s="102"/>
      <c r="E1352" s="103"/>
      <c r="F1352" s="95"/>
      <c r="G1352" s="104"/>
      <c r="H1352" s="105"/>
      <c r="I1352" s="97"/>
      <c r="J1352" s="598"/>
      <c r="K1352" s="598"/>
      <c r="L1352" s="598"/>
      <c r="M1352" s="103"/>
      <c r="N1352" s="95"/>
      <c r="O1352" s="106">
        <f>ROUNDDOWN(SUM(N1351:N1358)/1000,0)</f>
        <v>0</v>
      </c>
    </row>
    <row r="1353" spans="1:15" s="131" customFormat="1" ht="14.25" customHeight="1">
      <c r="A1353" s="351"/>
      <c r="B1353" s="83" t="s">
        <v>557</v>
      </c>
      <c r="C1353" s="84"/>
      <c r="D1353" s="84"/>
      <c r="E1353" s="85"/>
      <c r="F1353" s="86"/>
      <c r="G1353" s="87"/>
      <c r="H1353" s="105"/>
      <c r="I1353" s="97"/>
      <c r="J1353" s="598"/>
      <c r="K1353" s="598"/>
      <c r="L1353" s="598"/>
      <c r="M1353" s="103"/>
      <c r="N1353" s="95"/>
      <c r="O1353" s="99"/>
    </row>
    <row r="1354" spans="1:15" s="131" customFormat="1" ht="14.25" customHeight="1">
      <c r="A1354" s="351"/>
      <c r="B1354" s="100"/>
      <c r="C1354" s="101"/>
      <c r="D1354" s="102"/>
      <c r="E1354" s="103"/>
      <c r="F1354" s="95"/>
      <c r="G1354" s="96"/>
      <c r="H1354" s="111"/>
      <c r="I1354" s="97"/>
      <c r="J1354" s="598"/>
      <c r="K1354" s="598"/>
      <c r="L1354" s="598"/>
      <c r="M1354" s="103"/>
      <c r="N1354" s="95"/>
      <c r="O1354" s="99"/>
    </row>
    <row r="1355" spans="1:15" s="131" customFormat="1" ht="14.25" customHeight="1">
      <c r="A1355" s="351"/>
      <c r="B1355" s="100"/>
      <c r="C1355" s="101"/>
      <c r="D1355" s="102"/>
      <c r="E1355" s="103"/>
      <c r="F1355" s="95"/>
      <c r="G1355" s="104">
        <f>ROUNDDOWN(SUM(F1354:F1356)/1000,0)</f>
        <v>0</v>
      </c>
      <c r="H1355" s="111"/>
      <c r="I1355" s="97"/>
      <c r="J1355" s="598"/>
      <c r="K1355" s="598"/>
      <c r="L1355" s="598"/>
      <c r="M1355" s="103"/>
      <c r="N1355" s="95"/>
      <c r="O1355" s="99"/>
    </row>
    <row r="1356" spans="1:15" s="131" customFormat="1" ht="14.25" customHeight="1">
      <c r="A1356" s="351"/>
      <c r="B1356" s="100"/>
      <c r="C1356" s="101"/>
      <c r="D1356" s="102"/>
      <c r="E1356" s="103"/>
      <c r="F1356" s="95"/>
      <c r="G1356" s="104"/>
      <c r="H1356" s="105"/>
      <c r="I1356" s="97"/>
      <c r="J1356" s="598"/>
      <c r="K1356" s="598"/>
      <c r="L1356" s="598"/>
      <c r="M1356" s="103"/>
      <c r="N1356" s="95"/>
      <c r="O1356" s="99"/>
    </row>
    <row r="1357" spans="1:15" s="131" customFormat="1" ht="14.25" customHeight="1">
      <c r="A1357" s="351"/>
      <c r="B1357" s="83" t="s">
        <v>558</v>
      </c>
      <c r="C1357" s="84"/>
      <c r="D1357" s="84"/>
      <c r="E1357" s="85"/>
      <c r="F1357" s="86"/>
      <c r="G1357" s="87"/>
      <c r="H1357" s="105"/>
      <c r="I1357" s="97"/>
      <c r="J1357" s="598"/>
      <c r="K1357" s="598"/>
      <c r="L1357" s="598"/>
      <c r="M1357" s="103"/>
      <c r="N1357" s="95"/>
      <c r="O1357" s="99"/>
    </row>
    <row r="1358" spans="1:15" s="131" customFormat="1" ht="14.25" customHeight="1">
      <c r="A1358" s="351"/>
      <c r="B1358" s="100"/>
      <c r="C1358" s="101"/>
      <c r="D1358" s="102"/>
      <c r="E1358" s="103"/>
      <c r="F1358" s="95"/>
      <c r="G1358" s="96"/>
      <c r="H1358" s="111"/>
      <c r="I1358" s="97"/>
      <c r="J1358" s="598"/>
      <c r="K1358" s="598"/>
      <c r="L1358" s="598"/>
      <c r="M1358" s="103"/>
      <c r="N1358" s="95"/>
      <c r="O1358" s="112"/>
    </row>
    <row r="1359" spans="1:15" s="131" customFormat="1" ht="14.25" customHeight="1">
      <c r="A1359" s="351"/>
      <c r="B1359" s="100"/>
      <c r="C1359" s="101"/>
      <c r="D1359" s="102"/>
      <c r="E1359" s="103"/>
      <c r="F1359" s="95"/>
      <c r="G1359" s="104">
        <f>ROUNDDOWN(SUM(F1358:F1362)/1000,0)</f>
        <v>0</v>
      </c>
      <c r="H1359" s="111"/>
      <c r="I1359" s="204" t="s">
        <v>562</v>
      </c>
      <c r="J1359" s="180"/>
      <c r="K1359" s="116"/>
      <c r="L1359" s="116"/>
      <c r="M1359" s="117"/>
      <c r="N1359" s="118"/>
      <c r="O1359" s="119"/>
    </row>
    <row r="1360" spans="1:15" s="131" customFormat="1" ht="14.25" customHeight="1">
      <c r="A1360" s="351"/>
      <c r="B1360" s="100"/>
      <c r="C1360" s="101"/>
      <c r="D1360" s="102"/>
      <c r="E1360" s="103"/>
      <c r="F1360" s="95"/>
      <c r="G1360" s="104"/>
      <c r="H1360" s="111"/>
      <c r="I1360" s="97"/>
      <c r="J1360" s="598"/>
      <c r="K1360" s="598"/>
      <c r="L1360" s="598"/>
      <c r="M1360" s="103"/>
      <c r="N1360" s="95"/>
      <c r="O1360" s="99"/>
    </row>
    <row r="1361" spans="1:15" s="131" customFormat="1" ht="14.25" customHeight="1">
      <c r="A1361" s="351"/>
      <c r="B1361" s="100"/>
      <c r="C1361" s="101"/>
      <c r="D1361" s="102"/>
      <c r="E1361" s="103"/>
      <c r="F1361" s="95"/>
      <c r="G1361" s="104"/>
      <c r="H1361" s="105"/>
      <c r="I1361" s="97"/>
      <c r="J1361" s="598"/>
      <c r="K1361" s="598"/>
      <c r="L1361" s="598"/>
      <c r="M1361" s="103"/>
      <c r="N1361" s="95"/>
      <c r="O1361" s="106">
        <f>ROUNDDOWN(SUM(N1360:N1365)/1000,0)</f>
        <v>0</v>
      </c>
    </row>
    <row r="1362" spans="1:15" s="131" customFormat="1" ht="14.25" customHeight="1">
      <c r="A1362" s="351"/>
      <c r="B1362" s="100"/>
      <c r="C1362" s="101"/>
      <c r="D1362" s="102"/>
      <c r="E1362" s="103"/>
      <c r="F1362" s="95"/>
      <c r="G1362" s="104"/>
      <c r="H1362" s="105"/>
      <c r="I1362" s="97"/>
      <c r="J1362" s="598"/>
      <c r="K1362" s="598"/>
      <c r="L1362" s="598"/>
      <c r="M1362" s="103"/>
      <c r="N1362" s="95"/>
      <c r="O1362" s="99"/>
    </row>
    <row r="1363" spans="1:15" s="131" customFormat="1" ht="14.25" customHeight="1">
      <c r="A1363" s="351"/>
      <c r="B1363" s="83" t="s">
        <v>559</v>
      </c>
      <c r="C1363" s="84"/>
      <c r="D1363" s="84"/>
      <c r="E1363" s="85"/>
      <c r="F1363" s="86"/>
      <c r="G1363" s="87"/>
      <c r="H1363" s="105"/>
      <c r="I1363" s="97"/>
      <c r="J1363" s="598"/>
      <c r="K1363" s="598"/>
      <c r="L1363" s="598"/>
      <c r="M1363" s="103"/>
      <c r="N1363" s="95"/>
      <c r="O1363" s="99"/>
    </row>
    <row r="1364" spans="1:15" s="131" customFormat="1" ht="14.25" customHeight="1">
      <c r="A1364" s="351"/>
      <c r="B1364" s="100"/>
      <c r="C1364" s="101"/>
      <c r="D1364" s="102"/>
      <c r="E1364" s="103"/>
      <c r="F1364" s="95"/>
      <c r="G1364" s="96"/>
      <c r="H1364" s="105"/>
      <c r="I1364" s="97"/>
      <c r="J1364" s="598"/>
      <c r="K1364" s="598"/>
      <c r="L1364" s="598"/>
      <c r="M1364" s="103"/>
      <c r="N1364" s="95"/>
      <c r="O1364" s="99"/>
    </row>
    <row r="1365" spans="1:15" s="131" customFormat="1" ht="14.25" customHeight="1">
      <c r="A1365" s="351"/>
      <c r="B1365" s="100"/>
      <c r="C1365" s="101"/>
      <c r="D1365" s="102"/>
      <c r="E1365" s="103"/>
      <c r="F1365" s="95"/>
      <c r="G1365" s="96">
        <f>ROUNDDOWN(SUM(F1364:F1372)/1000,0)</f>
        <v>0</v>
      </c>
      <c r="H1365" s="105"/>
      <c r="I1365" s="97"/>
      <c r="J1365" s="598"/>
      <c r="K1365" s="598"/>
      <c r="L1365" s="598"/>
      <c r="M1365" s="103"/>
      <c r="N1365" s="95"/>
      <c r="O1365" s="99"/>
    </row>
    <row r="1366" spans="1:15" s="131" customFormat="1" ht="14.25" customHeight="1">
      <c r="A1366" s="351"/>
      <c r="B1366" s="100"/>
      <c r="C1366" s="101"/>
      <c r="D1366" s="102"/>
      <c r="E1366" s="103"/>
      <c r="F1366" s="95"/>
      <c r="G1366" s="96"/>
      <c r="H1366" s="111"/>
      <c r="I1366" s="205" t="s">
        <v>563</v>
      </c>
      <c r="J1366" s="181"/>
      <c r="K1366" s="182"/>
      <c r="L1366" s="182"/>
      <c r="M1366" s="183"/>
      <c r="N1366" s="185"/>
      <c r="O1366" s="184"/>
    </row>
    <row r="1367" spans="1:15" s="131" customFormat="1" ht="14.25" customHeight="1">
      <c r="A1367" s="351"/>
      <c r="B1367" s="100"/>
      <c r="C1367" s="101"/>
      <c r="D1367" s="102"/>
      <c r="E1367" s="103"/>
      <c r="F1367" s="95"/>
      <c r="G1367" s="96"/>
      <c r="H1367" s="111"/>
      <c r="I1367" s="97"/>
      <c r="J1367" s="598"/>
      <c r="K1367" s="598"/>
      <c r="L1367" s="598"/>
      <c r="M1367" s="103"/>
      <c r="N1367" s="95"/>
      <c r="O1367" s="186"/>
    </row>
    <row r="1368" spans="1:15" s="131" customFormat="1" ht="14.25" customHeight="1">
      <c r="A1368" s="351"/>
      <c r="B1368" s="100"/>
      <c r="C1368" s="101"/>
      <c r="D1368" s="102"/>
      <c r="E1368" s="103"/>
      <c r="F1368" s="95"/>
      <c r="G1368" s="96"/>
      <c r="H1368" s="111"/>
      <c r="I1368" s="97"/>
      <c r="J1368" s="598"/>
      <c r="K1368" s="598"/>
      <c r="L1368" s="598"/>
      <c r="M1368" s="103"/>
      <c r="N1368" s="95"/>
      <c r="O1368" s="106">
        <f>ROUNDDOWN(SUM(N1367:N1372)/1000,0)</f>
        <v>0</v>
      </c>
    </row>
    <row r="1369" spans="1:15" s="131" customFormat="1" ht="14.25" customHeight="1">
      <c r="A1369" s="351"/>
      <c r="B1369" s="100"/>
      <c r="C1369" s="101"/>
      <c r="D1369" s="102"/>
      <c r="E1369" s="103"/>
      <c r="F1369" s="95"/>
      <c r="G1369" s="96"/>
      <c r="H1369" s="111"/>
      <c r="I1369" s="97"/>
      <c r="J1369" s="598"/>
      <c r="K1369" s="598"/>
      <c r="L1369" s="598"/>
      <c r="M1369" s="103"/>
      <c r="N1369" s="95"/>
      <c r="O1369" s="99"/>
    </row>
    <row r="1370" spans="1:15" s="131" customFormat="1" ht="14.25" customHeight="1">
      <c r="A1370" s="351"/>
      <c r="B1370" s="100"/>
      <c r="C1370" s="101"/>
      <c r="D1370" s="102"/>
      <c r="E1370" s="103"/>
      <c r="F1370" s="95"/>
      <c r="G1370" s="96"/>
      <c r="H1370" s="111"/>
      <c r="I1370" s="97"/>
      <c r="J1370" s="598"/>
      <c r="K1370" s="598"/>
      <c r="L1370" s="598"/>
      <c r="M1370" s="103"/>
      <c r="N1370" s="95"/>
      <c r="O1370" s="99"/>
    </row>
    <row r="1371" spans="1:15" s="131" customFormat="1" ht="14.25" customHeight="1">
      <c r="A1371" s="351"/>
      <c r="B1371" s="100"/>
      <c r="C1371" s="101"/>
      <c r="D1371" s="102"/>
      <c r="E1371" s="103"/>
      <c r="F1371" s="95"/>
      <c r="G1371" s="96"/>
      <c r="H1371" s="105"/>
      <c r="I1371" s="97"/>
      <c r="J1371" s="598"/>
      <c r="K1371" s="598"/>
      <c r="L1371" s="598"/>
      <c r="M1371" s="103"/>
      <c r="N1371" s="95"/>
      <c r="O1371" s="99"/>
    </row>
    <row r="1372" spans="1:15" s="131" customFormat="1" ht="14.25" customHeight="1">
      <c r="A1372" s="351"/>
      <c r="B1372" s="100"/>
      <c r="C1372" s="101"/>
      <c r="D1372" s="102"/>
      <c r="E1372" s="103"/>
      <c r="F1372" s="95"/>
      <c r="G1372" s="104"/>
      <c r="H1372" s="111"/>
      <c r="I1372" s="97"/>
      <c r="J1372" s="598"/>
      <c r="K1372" s="598"/>
      <c r="L1372" s="598"/>
      <c r="M1372" s="103"/>
      <c r="N1372" s="95"/>
      <c r="O1372" s="112"/>
    </row>
    <row r="1373" spans="1:15" s="131" customFormat="1" ht="14.25" customHeight="1">
      <c r="A1373" s="351"/>
      <c r="B1373" s="83" t="s">
        <v>67</v>
      </c>
      <c r="C1373" s="84"/>
      <c r="D1373" s="84"/>
      <c r="E1373" s="85"/>
      <c r="F1373" s="86"/>
      <c r="G1373" s="87"/>
      <c r="H1373" s="111"/>
      <c r="I1373" s="204" t="s">
        <v>564</v>
      </c>
      <c r="J1373" s="115"/>
      <c r="K1373" s="116"/>
      <c r="L1373" s="116"/>
      <c r="M1373" s="117"/>
      <c r="N1373" s="120"/>
      <c r="O1373" s="121"/>
    </row>
    <row r="1374" spans="1:15" s="131" customFormat="1" ht="14.25" customHeight="1">
      <c r="A1374" s="351"/>
      <c r="B1374" s="100"/>
      <c r="C1374" s="101"/>
      <c r="D1374" s="102"/>
      <c r="E1374" s="103"/>
      <c r="F1374" s="95"/>
      <c r="G1374" s="96"/>
      <c r="H1374" s="111"/>
      <c r="I1374" s="97"/>
      <c r="J1374" s="598"/>
      <c r="K1374" s="598"/>
      <c r="L1374" s="598"/>
      <c r="M1374" s="103"/>
      <c r="N1374" s="95"/>
      <c r="O1374" s="99"/>
    </row>
    <row r="1375" spans="1:15" s="131" customFormat="1" ht="14.25" customHeight="1">
      <c r="A1375" s="351"/>
      <c r="B1375" s="100"/>
      <c r="C1375" s="101"/>
      <c r="D1375" s="102"/>
      <c r="E1375" s="103"/>
      <c r="F1375" s="95"/>
      <c r="G1375" s="104">
        <f>ROUNDDOWN(SUM(F1374:F1376)/1000,0)</f>
        <v>0</v>
      </c>
      <c r="H1375" s="105"/>
      <c r="I1375" s="97"/>
      <c r="J1375" s="598"/>
      <c r="K1375" s="598"/>
      <c r="L1375" s="598"/>
      <c r="M1375" s="103"/>
      <c r="N1375" s="95"/>
      <c r="O1375" s="106">
        <f>ROUNDDOWN(SUM(N1374:N1383)/1000,0)</f>
        <v>0</v>
      </c>
    </row>
    <row r="1376" spans="1:15" s="131" customFormat="1" ht="14.1" customHeight="1">
      <c r="A1376" s="351"/>
      <c r="B1376" s="100"/>
      <c r="C1376" s="101"/>
      <c r="D1376" s="102"/>
      <c r="E1376" s="103"/>
      <c r="F1376" s="95"/>
      <c r="G1376" s="104"/>
      <c r="H1376" s="111"/>
      <c r="I1376" s="97"/>
      <c r="J1376" s="598"/>
      <c r="K1376" s="598"/>
      <c r="L1376" s="598"/>
      <c r="M1376" s="103"/>
      <c r="N1376" s="95"/>
      <c r="O1376" s="99"/>
    </row>
    <row r="1377" spans="1:15" s="131" customFormat="1" ht="14.25" customHeight="1" thickBot="1">
      <c r="A1377" s="351"/>
      <c r="B1377" s="122" t="s">
        <v>68</v>
      </c>
      <c r="C1377" s="123"/>
      <c r="D1377" s="123"/>
      <c r="E1377" s="124"/>
      <c r="F1377" s="125"/>
      <c r="G1377" s="126">
        <f>G1378-G1342-G1349-G1355-G1359-G1365-G1375</f>
        <v>0</v>
      </c>
      <c r="H1377" s="105"/>
      <c r="I1377" s="97"/>
      <c r="J1377" s="598"/>
      <c r="K1377" s="598"/>
      <c r="L1377" s="598"/>
      <c r="M1377" s="103"/>
      <c r="N1377" s="95"/>
      <c r="O1377" s="99"/>
    </row>
    <row r="1378" spans="1:15" s="131" customFormat="1" ht="20.100000000000001" customHeight="1" thickTop="1">
      <c r="A1378" s="351"/>
      <c r="B1378" s="1015" t="s">
        <v>69</v>
      </c>
      <c r="C1378" s="1016"/>
      <c r="D1378" s="1016"/>
      <c r="E1378" s="1016"/>
      <c r="F1378" s="1017"/>
      <c r="G1378" s="127">
        <f>O1386</f>
        <v>0</v>
      </c>
      <c r="H1378" s="105"/>
      <c r="I1378" s="97"/>
      <c r="J1378" s="598"/>
      <c r="K1378" s="598"/>
      <c r="L1378" s="598"/>
      <c r="M1378" s="103"/>
      <c r="N1378" s="95"/>
      <c r="O1378" s="99"/>
    </row>
    <row r="1379" spans="1:15" s="131" customFormat="1" ht="14.25" customHeight="1">
      <c r="A1379" s="351"/>
      <c r="B1379" s="128" t="s">
        <v>70</v>
      </c>
      <c r="C1379" s="129"/>
      <c r="D1379" s="129"/>
      <c r="E1379" s="129"/>
      <c r="F1379" s="129"/>
      <c r="G1379" s="130"/>
      <c r="H1379" s="130"/>
      <c r="I1379" s="97"/>
      <c r="J1379" s="598"/>
      <c r="K1379" s="598"/>
      <c r="L1379" s="598"/>
      <c r="M1379" s="103"/>
      <c r="N1379" s="95"/>
      <c r="O1379" s="99"/>
    </row>
    <row r="1380" spans="1:15" s="131" customFormat="1" ht="14.25" customHeight="1">
      <c r="A1380" s="351"/>
      <c r="B1380" s="131" t="s">
        <v>71</v>
      </c>
      <c r="C1380" s="129"/>
      <c r="D1380" s="129"/>
      <c r="E1380" s="129"/>
      <c r="F1380" s="129"/>
      <c r="G1380" s="132" t="s">
        <v>72</v>
      </c>
      <c r="H1380" s="133"/>
      <c r="I1380" s="97"/>
      <c r="J1380" s="598"/>
      <c r="K1380" s="598"/>
      <c r="L1380" s="598"/>
      <c r="M1380" s="103"/>
      <c r="N1380" s="95"/>
      <c r="O1380" s="99"/>
    </row>
    <row r="1381" spans="1:15" s="131" customFormat="1" ht="14.25" customHeight="1">
      <c r="A1381" s="351"/>
      <c r="B1381" s="919" t="s">
        <v>73</v>
      </c>
      <c r="C1381" s="1018"/>
      <c r="D1381" s="1018"/>
      <c r="E1381" s="1018"/>
      <c r="F1381" s="1019"/>
      <c r="G1381" s="134" t="s">
        <v>74</v>
      </c>
      <c r="H1381" s="133"/>
      <c r="I1381" s="97"/>
      <c r="J1381" s="598"/>
      <c r="K1381" s="598"/>
      <c r="L1381" s="598"/>
      <c r="M1381" s="103"/>
      <c r="N1381" s="95"/>
      <c r="O1381" s="99"/>
    </row>
    <row r="1382" spans="1:15" s="131" customFormat="1" ht="20.100000000000001" customHeight="1">
      <c r="A1382" s="351"/>
      <c r="B1382" s="1003" t="s">
        <v>567</v>
      </c>
      <c r="C1382" s="1018"/>
      <c r="D1382" s="1018"/>
      <c r="E1382" s="1018"/>
      <c r="F1382" s="1019"/>
      <c r="G1382" s="135"/>
      <c r="H1382" s="136"/>
      <c r="I1382" s="97"/>
      <c r="J1382" s="598"/>
      <c r="K1382" s="598"/>
      <c r="L1382" s="598"/>
      <c r="M1382" s="103"/>
      <c r="N1382" s="95"/>
      <c r="O1382" s="99"/>
    </row>
    <row r="1383" spans="1:15" s="131" customFormat="1" ht="21.95" customHeight="1" thickBot="1">
      <c r="A1383" s="351"/>
      <c r="B1383" s="1003" t="s">
        <v>568</v>
      </c>
      <c r="C1383" s="1004"/>
      <c r="D1383" s="1004"/>
      <c r="E1383" s="1004"/>
      <c r="F1383" s="1005"/>
      <c r="G1383" s="135"/>
      <c r="H1383" s="111"/>
      <c r="I1383" s="97"/>
      <c r="J1383" s="598"/>
      <c r="K1383" s="598"/>
      <c r="L1383" s="598"/>
      <c r="M1383" s="103"/>
      <c r="N1383" s="95"/>
      <c r="O1383" s="137"/>
    </row>
    <row r="1384" spans="1:15" s="131" customFormat="1" ht="35.450000000000003" customHeight="1" thickTop="1">
      <c r="A1384" s="351"/>
      <c r="B1384" s="1003" t="s">
        <v>132</v>
      </c>
      <c r="C1384" s="1004"/>
      <c r="D1384" s="1004"/>
      <c r="E1384" s="1004"/>
      <c r="F1384" s="1005"/>
      <c r="G1384" s="135"/>
      <c r="H1384" s="111"/>
      <c r="I1384" s="1006" t="s">
        <v>565</v>
      </c>
      <c r="J1384" s="1007"/>
      <c r="K1384" s="1007"/>
      <c r="L1384" s="1007"/>
      <c r="M1384" s="1007"/>
      <c r="N1384" s="1008"/>
      <c r="O1384" s="138">
        <f>SUM(O1342,O1352,O1361,O1368,O1375,)</f>
        <v>0</v>
      </c>
    </row>
    <row r="1385" spans="1:15" s="131" customFormat="1" ht="35.450000000000003" customHeight="1">
      <c r="A1385" s="351"/>
      <c r="B1385" s="1003" t="s">
        <v>138</v>
      </c>
      <c r="C1385" s="1004"/>
      <c r="D1385" s="1004"/>
      <c r="E1385" s="1004"/>
      <c r="F1385" s="1005"/>
      <c r="G1385" s="135"/>
      <c r="H1385" s="130"/>
      <c r="I1385" s="1009" t="s">
        <v>340</v>
      </c>
      <c r="J1385" s="1010"/>
      <c r="K1385" s="1010"/>
      <c r="L1385" s="1010"/>
      <c r="M1385" s="1010"/>
      <c r="N1385" s="1011"/>
      <c r="O1385" s="146">
        <f>IF(共通入力シート!$B$18="課税事業者",ROUNDDOWN((O1384-G1387)*10/110,0),0)</f>
        <v>0</v>
      </c>
    </row>
    <row r="1386" spans="1:15" s="131" customFormat="1" ht="26.1" customHeight="1" thickBot="1">
      <c r="A1386" s="351"/>
      <c r="B1386" s="1012" t="s">
        <v>569</v>
      </c>
      <c r="C1386" s="1013"/>
      <c r="D1386" s="1013"/>
      <c r="E1386" s="1013"/>
      <c r="F1386" s="1014"/>
      <c r="G1386" s="135"/>
      <c r="H1386" s="130"/>
      <c r="I1386" s="995" t="s">
        <v>566</v>
      </c>
      <c r="J1386" s="996"/>
      <c r="K1386" s="996"/>
      <c r="L1386" s="996"/>
      <c r="M1386" s="996"/>
      <c r="N1386" s="997"/>
      <c r="O1386" s="141">
        <f>O1384-O1385</f>
        <v>0</v>
      </c>
    </row>
    <row r="1387" spans="1:15" s="131" customFormat="1" ht="25.35" customHeight="1" thickTop="1">
      <c r="A1387" s="351"/>
      <c r="B1387" s="992" t="s">
        <v>75</v>
      </c>
      <c r="C1387" s="993"/>
      <c r="D1387" s="993"/>
      <c r="E1387" s="993"/>
      <c r="F1387" s="994"/>
      <c r="G1387" s="140">
        <f>SUM(G1382:G1386)</f>
        <v>0</v>
      </c>
      <c r="H1387" s="364"/>
      <c r="I1387" s="995" t="s">
        <v>342</v>
      </c>
      <c r="J1387" s="996"/>
      <c r="K1387" s="996"/>
      <c r="L1387" s="996"/>
      <c r="M1387" s="996"/>
      <c r="N1387" s="997"/>
      <c r="O1387" s="144"/>
    </row>
    <row r="1388" spans="1:15" s="131" customFormat="1" ht="26.25" customHeight="1">
      <c r="A1388" s="351"/>
      <c r="B1388" s="131" t="s">
        <v>76</v>
      </c>
      <c r="C1388" s="365"/>
      <c r="D1388" s="365"/>
      <c r="E1388" s="365"/>
      <c r="F1388" s="365"/>
      <c r="G1388" s="143"/>
      <c r="H1388" s="364"/>
      <c r="O1388" s="145"/>
    </row>
    <row r="1389" spans="1:15" s="131" customFormat="1" ht="10.5" customHeight="1" thickBot="1">
      <c r="A1389" s="351"/>
      <c r="C1389" s="365"/>
      <c r="D1389" s="365"/>
      <c r="E1389" s="365"/>
      <c r="F1389" s="365"/>
      <c r="G1389" s="143"/>
      <c r="H1389" s="364"/>
      <c r="I1389" s="366"/>
    </row>
    <row r="1390" spans="1:15" s="131" customFormat="1" ht="25.35" customHeight="1" thickBot="1">
      <c r="A1390" s="351"/>
      <c r="B1390" s="998" t="s">
        <v>77</v>
      </c>
      <c r="C1390" s="980"/>
      <c r="D1390" s="999" t="str">
        <f>IF(共通入力シート!$B$2="","",共通入力シート!$B$2)</f>
        <v/>
      </c>
      <c r="E1390" s="999"/>
      <c r="F1390" s="999"/>
      <c r="G1390" s="1000"/>
      <c r="H1390" s="1001" t="str">
        <f>IF(共通入力シート!$B$18="※選択してください。","★「共通入力シート」の消費税等仕入控除税額の取扱を選択してください。","")</f>
        <v/>
      </c>
      <c r="I1390" s="1002"/>
      <c r="J1390" s="1002"/>
      <c r="K1390" s="1002"/>
      <c r="L1390" s="1002"/>
      <c r="M1390" s="1002"/>
      <c r="N1390" s="1002"/>
      <c r="O1390" s="1002"/>
    </row>
    <row r="1391" spans="1:15" s="131" customFormat="1" ht="46.5" customHeight="1" thickBot="1">
      <c r="A1391" s="351"/>
      <c r="B1391" s="987" t="s">
        <v>343</v>
      </c>
      <c r="C1391" s="988"/>
      <c r="D1391" s="989" t="str">
        <f>IF(O1386=0,"",MAX(0,MIN(INT(O1386/2),G1377)))</f>
        <v/>
      </c>
      <c r="E1391" s="989"/>
      <c r="F1391" s="989"/>
      <c r="G1391" s="367" t="s">
        <v>29</v>
      </c>
      <c r="H1391" s="990" t="s">
        <v>78</v>
      </c>
      <c r="I1391" s="991"/>
      <c r="J1391" s="991"/>
      <c r="K1391" s="991"/>
      <c r="L1391" s="991"/>
      <c r="M1391" s="991"/>
      <c r="N1391" s="991"/>
      <c r="O1391" s="991"/>
    </row>
    <row r="1392" spans="1:15" ht="4.5" customHeight="1"/>
    <row r="1393" spans="2:21" ht="15.6" customHeight="1">
      <c r="B1393" s="131" t="s">
        <v>425</v>
      </c>
      <c r="C1393" s="218"/>
      <c r="D1393" s="329"/>
      <c r="E1393" s="218"/>
      <c r="F1393" s="218"/>
      <c r="G1393" s="218"/>
      <c r="H1393" s="218"/>
      <c r="I1393" s="218"/>
      <c r="J1393" s="218"/>
      <c r="K1393" s="218"/>
      <c r="L1393" s="218"/>
      <c r="M1393" s="218"/>
      <c r="N1393" s="218"/>
      <c r="O1393" s="218"/>
      <c r="R1393" s="329"/>
      <c r="S1393" s="329"/>
      <c r="T1393" s="329"/>
      <c r="U1393" s="329"/>
    </row>
    <row r="1394" spans="2:21" ht="15.6" customHeight="1">
      <c r="B1394" s="218" t="s">
        <v>509</v>
      </c>
      <c r="C1394" s="218"/>
      <c r="D1394" s="218"/>
      <c r="E1394" s="218"/>
      <c r="F1394" s="218"/>
      <c r="G1394" s="218"/>
      <c r="H1394" s="218"/>
      <c r="I1394" s="218"/>
      <c r="J1394" s="218"/>
      <c r="K1394" s="218"/>
      <c r="L1394" s="218"/>
      <c r="M1394" s="218"/>
      <c r="N1394" s="218"/>
      <c r="O1394" s="218"/>
      <c r="R1394" s="329"/>
      <c r="S1394" s="329"/>
      <c r="T1394" s="329"/>
      <c r="U1394" s="329"/>
    </row>
    <row r="1395" spans="2:21" ht="15.6" customHeight="1" thickBot="1">
      <c r="B1395" s="1120" t="s">
        <v>429</v>
      </c>
      <c r="C1395" s="1120"/>
      <c r="D1395" s="1120"/>
      <c r="E1395" s="1120"/>
      <c r="F1395" s="1120"/>
      <c r="G1395" s="1120"/>
      <c r="H1395" s="1120"/>
      <c r="I1395" s="1120"/>
      <c r="J1395" s="1120"/>
      <c r="K1395" s="1120"/>
      <c r="L1395" s="1120"/>
      <c r="M1395" s="1120"/>
      <c r="N1395" s="1120"/>
      <c r="O1395" s="1120"/>
      <c r="R1395" s="329"/>
      <c r="S1395" s="329"/>
      <c r="T1395" s="329"/>
      <c r="U1395" s="329"/>
    </row>
    <row r="1396" spans="2:21" ht="15" customHeight="1">
      <c r="B1396" s="1121" t="s">
        <v>43</v>
      </c>
      <c r="C1396" s="1122"/>
      <c r="D1396" s="1125" t="s">
        <v>611</v>
      </c>
      <c r="E1396" s="1126"/>
      <c r="F1396" s="1129" t="s">
        <v>657</v>
      </c>
      <c r="G1396" s="1130"/>
      <c r="H1396" s="1131"/>
      <c r="I1396" s="1131"/>
      <c r="J1396" s="1131"/>
      <c r="K1396" s="1131"/>
      <c r="L1396" s="1131"/>
      <c r="M1396" s="1131"/>
      <c r="N1396" s="1131"/>
      <c r="O1396" s="1132"/>
      <c r="Q1396" s="618" t="s">
        <v>667</v>
      </c>
      <c r="R1396" s="329"/>
      <c r="S1396" s="329"/>
      <c r="T1396" s="329"/>
      <c r="U1396" s="329"/>
    </row>
    <row r="1397" spans="2:21" ht="15" customHeight="1" thickBot="1">
      <c r="B1397" s="1123"/>
      <c r="C1397" s="1124"/>
      <c r="D1397" s="1127"/>
      <c r="E1397" s="1128"/>
      <c r="F1397" s="1133"/>
      <c r="G1397" s="1134"/>
      <c r="H1397" s="1135"/>
      <c r="I1397" s="1135"/>
      <c r="J1397" s="1135"/>
      <c r="K1397" s="1135"/>
      <c r="L1397" s="1135"/>
      <c r="M1397" s="1135"/>
      <c r="N1397" s="1135"/>
      <c r="O1397" s="1136"/>
      <c r="Q1397" s="617" t="s">
        <v>668</v>
      </c>
      <c r="R1397" s="329"/>
      <c r="S1397" s="329"/>
      <c r="T1397" s="329"/>
      <c r="U1397" s="329"/>
    </row>
    <row r="1398" spans="2:21" ht="16.5" customHeight="1">
      <c r="B1398" s="330" t="s">
        <v>142</v>
      </c>
      <c r="C1398" s="331"/>
      <c r="D1398" s="331"/>
      <c r="E1398" s="332"/>
      <c r="F1398" s="331"/>
      <c r="G1398" s="331"/>
      <c r="H1398" s="331"/>
      <c r="I1398" s="331"/>
      <c r="J1398" s="331"/>
      <c r="K1398" s="331"/>
      <c r="L1398" s="331"/>
      <c r="M1398" s="331"/>
      <c r="N1398" s="331"/>
      <c r="O1398" s="619"/>
      <c r="R1398" s="329"/>
      <c r="S1398" s="329"/>
      <c r="T1398" s="329"/>
      <c r="U1398" s="329"/>
    </row>
    <row r="1399" spans="2:21" ht="18.75" customHeight="1">
      <c r="B1399" s="1109"/>
      <c r="C1399" s="1110"/>
      <c r="D1399" s="1110"/>
      <c r="E1399" s="1110"/>
      <c r="F1399" s="1110"/>
      <c r="G1399" s="1110"/>
      <c r="H1399" s="1110"/>
      <c r="I1399" s="1110"/>
      <c r="J1399" s="1110"/>
      <c r="K1399" s="1110"/>
      <c r="L1399" s="335" t="s">
        <v>48</v>
      </c>
      <c r="M1399" s="1113"/>
      <c r="N1399" s="1113"/>
      <c r="O1399" s="1114"/>
      <c r="Q1399" s="569" t="str">
        <f>IF(M1399="", "←選択してください。", "")</f>
        <v>←選択してください。</v>
      </c>
      <c r="R1399" s="329"/>
      <c r="S1399" s="329"/>
      <c r="T1399" s="329"/>
      <c r="U1399" s="329"/>
    </row>
    <row r="1400" spans="2:21" ht="17.25" customHeight="1">
      <c r="B1400" s="1111"/>
      <c r="C1400" s="1112"/>
      <c r="D1400" s="1112"/>
      <c r="E1400" s="1112"/>
      <c r="F1400" s="1112"/>
      <c r="G1400" s="1112"/>
      <c r="H1400" s="1112"/>
      <c r="I1400" s="1112"/>
      <c r="J1400" s="1112"/>
      <c r="K1400" s="1112"/>
      <c r="L1400" s="337" t="s">
        <v>49</v>
      </c>
      <c r="M1400" s="1115"/>
      <c r="N1400" s="1115"/>
      <c r="O1400" s="1116"/>
      <c r="Q1400" s="569" t="str">
        <f>IF(M1400="", "←選択してください。", "")</f>
        <v>←選択してください。</v>
      </c>
      <c r="R1400" s="329"/>
      <c r="S1400" s="329"/>
      <c r="T1400" s="329"/>
      <c r="U1400" s="329"/>
    </row>
    <row r="1401" spans="2:21" ht="4.5" customHeight="1">
      <c r="B1401" s="338"/>
      <c r="C1401" s="338"/>
      <c r="D1401" s="338"/>
      <c r="E1401" s="338"/>
      <c r="F1401" s="338"/>
      <c r="G1401" s="338"/>
      <c r="H1401" s="338"/>
      <c r="I1401" s="338"/>
      <c r="J1401" s="338"/>
      <c r="K1401" s="338"/>
      <c r="L1401" s="338"/>
      <c r="M1401" s="338"/>
      <c r="N1401" s="338"/>
      <c r="O1401" s="611"/>
      <c r="R1401" s="329"/>
      <c r="S1401" s="329"/>
      <c r="T1401" s="329"/>
      <c r="U1401" s="329"/>
    </row>
    <row r="1402" spans="2:21" ht="24" customHeight="1">
      <c r="B1402" s="340" t="s">
        <v>143</v>
      </c>
      <c r="C1402" s="341"/>
      <c r="D1402" s="341"/>
      <c r="E1402" s="341"/>
      <c r="F1402" s="1117" t="s">
        <v>50</v>
      </c>
      <c r="G1402" s="1118"/>
      <c r="H1402" s="342"/>
      <c r="I1402" s="1117" t="s">
        <v>51</v>
      </c>
      <c r="J1402" s="1119"/>
      <c r="K1402" s="1118"/>
      <c r="L1402" s="343" t="str">
        <f>IF(OR($H1404=0,$K1404=0),"",$H1402/($H1404*$K1404))</f>
        <v/>
      </c>
      <c r="M1402" s="1117" t="s">
        <v>52</v>
      </c>
      <c r="N1402" s="1118"/>
      <c r="O1402" s="565" t="str">
        <f>IF($O1500+$O1503=0,"",($G1494-$G1493)/($O1500+$O1503))</f>
        <v/>
      </c>
      <c r="Q1402" s="336" t="str">
        <f>IF(OR(F1396="人材養成事業",F1396= "普及啓発事業"), "←斜線部は記入する必要はありません。", "")</f>
        <v/>
      </c>
      <c r="R1402" s="329"/>
      <c r="S1402" s="329"/>
      <c r="T1402" s="329"/>
      <c r="U1402" s="329"/>
    </row>
    <row r="1403" spans="2:21" s="131" customFormat="1" ht="21.75" customHeight="1">
      <c r="B1403" s="1020" t="s">
        <v>53</v>
      </c>
      <c r="C1403" s="1093"/>
      <c r="D1403" s="1096" t="s">
        <v>54</v>
      </c>
      <c r="E1403" s="1097"/>
      <c r="F1403" s="1098" t="s">
        <v>55</v>
      </c>
      <c r="G1403" s="1098"/>
      <c r="H1403" s="1099" t="s">
        <v>56</v>
      </c>
      <c r="I1403" s="1099"/>
      <c r="J1403" s="1099"/>
      <c r="K1403" s="344" t="s">
        <v>57</v>
      </c>
      <c r="L1403" s="1100" t="s">
        <v>58</v>
      </c>
      <c r="M1403" s="1100"/>
      <c r="N1403" s="1100"/>
      <c r="O1403" s="1101"/>
    </row>
    <row r="1404" spans="2:21" s="131" customFormat="1" ht="21.75" customHeight="1">
      <c r="B1404" s="1094"/>
      <c r="C1404" s="1095"/>
      <c r="D1404" s="1102"/>
      <c r="E1404" s="1103"/>
      <c r="F1404" s="1104"/>
      <c r="G1404" s="1105"/>
      <c r="H1404" s="1106"/>
      <c r="I1404" s="1106"/>
      <c r="J1404" s="1106"/>
      <c r="K1404" s="78"/>
      <c r="L1404" s="1107"/>
      <c r="M1404" s="1107"/>
      <c r="N1404" s="1107"/>
      <c r="O1404" s="1108"/>
      <c r="Q1404" s="345"/>
    </row>
    <row r="1405" spans="2:21" ht="9.75" customHeight="1">
      <c r="B1405" s="131"/>
      <c r="C1405" s="131"/>
      <c r="D1405" s="338"/>
      <c r="E1405" s="338"/>
      <c r="F1405" s="338"/>
      <c r="G1405" s="338"/>
      <c r="H1405" s="338"/>
      <c r="I1405" s="338"/>
      <c r="J1405" s="338"/>
      <c r="K1405" s="338"/>
      <c r="L1405" s="338"/>
      <c r="M1405" s="338"/>
      <c r="N1405" s="338"/>
      <c r="O1405" s="338"/>
      <c r="Q1405" s="336"/>
      <c r="R1405" s="329"/>
      <c r="S1405" s="329"/>
      <c r="T1405" s="329"/>
      <c r="U1405" s="329"/>
    </row>
    <row r="1406" spans="2:21" s="102" customFormat="1" ht="18" customHeight="1">
      <c r="B1406" s="1020" t="s">
        <v>344</v>
      </c>
      <c r="C1406" s="1066"/>
      <c r="D1406" s="925" t="s">
        <v>413</v>
      </c>
      <c r="E1406" s="926"/>
      <c r="F1406" s="926"/>
      <c r="G1406" s="926"/>
      <c r="H1406" s="926"/>
      <c r="I1406" s="926"/>
      <c r="J1406" s="926"/>
      <c r="K1406" s="926"/>
      <c r="L1406" s="926"/>
      <c r="M1406" s="926"/>
      <c r="N1406" s="926"/>
      <c r="O1406" s="927"/>
      <c r="Q1406" s="568" t="s">
        <v>139</v>
      </c>
    </row>
    <row r="1407" spans="2:21" s="102" customFormat="1" ht="19.350000000000001" customHeight="1">
      <c r="B1407" s="1067"/>
      <c r="C1407" s="1068"/>
      <c r="D1407" s="1071"/>
      <c r="E1407" s="1072"/>
      <c r="F1407" s="1072"/>
      <c r="G1407" s="1072"/>
      <c r="H1407" s="1072"/>
      <c r="I1407" s="1072"/>
      <c r="J1407" s="1072"/>
      <c r="K1407" s="1072"/>
      <c r="L1407" s="1072"/>
      <c r="M1407" s="1072"/>
      <c r="N1407" s="1072"/>
      <c r="O1407" s="1073"/>
    </row>
    <row r="1408" spans="2:21" s="102" customFormat="1" ht="19.350000000000001" customHeight="1">
      <c r="B1408" s="1067"/>
      <c r="C1408" s="1068"/>
      <c r="D1408" s="1071"/>
      <c r="E1408" s="1072"/>
      <c r="F1408" s="1072"/>
      <c r="G1408" s="1072"/>
      <c r="H1408" s="1072"/>
      <c r="I1408" s="1072"/>
      <c r="J1408" s="1072"/>
      <c r="K1408" s="1072"/>
      <c r="L1408" s="1072"/>
      <c r="M1408" s="1072"/>
      <c r="N1408" s="1072"/>
      <c r="O1408" s="1073"/>
    </row>
    <row r="1409" spans="2:15" s="102" customFormat="1" ht="19.350000000000001" customHeight="1">
      <c r="B1409" s="1067"/>
      <c r="C1409" s="1068"/>
      <c r="D1409" s="1071"/>
      <c r="E1409" s="1072"/>
      <c r="F1409" s="1072"/>
      <c r="G1409" s="1072"/>
      <c r="H1409" s="1072"/>
      <c r="I1409" s="1072"/>
      <c r="J1409" s="1072"/>
      <c r="K1409" s="1072"/>
      <c r="L1409" s="1072"/>
      <c r="M1409" s="1072"/>
      <c r="N1409" s="1072"/>
      <c r="O1409" s="1073"/>
    </row>
    <row r="1410" spans="2:15" s="102" customFormat="1" ht="19.350000000000001" customHeight="1">
      <c r="B1410" s="1067"/>
      <c r="C1410" s="1068"/>
      <c r="D1410" s="1071"/>
      <c r="E1410" s="1072"/>
      <c r="F1410" s="1072"/>
      <c r="G1410" s="1072"/>
      <c r="H1410" s="1072"/>
      <c r="I1410" s="1072"/>
      <c r="J1410" s="1072"/>
      <c r="K1410" s="1072"/>
      <c r="L1410" s="1072"/>
      <c r="M1410" s="1072"/>
      <c r="N1410" s="1072"/>
      <c r="O1410" s="1073"/>
    </row>
    <row r="1411" spans="2:15" s="102" customFormat="1" ht="19.350000000000001" customHeight="1">
      <c r="B1411" s="1067"/>
      <c r="C1411" s="1068"/>
      <c r="D1411" s="1071"/>
      <c r="E1411" s="1072"/>
      <c r="F1411" s="1072"/>
      <c r="G1411" s="1072"/>
      <c r="H1411" s="1072"/>
      <c r="I1411" s="1072"/>
      <c r="J1411" s="1072"/>
      <c r="K1411" s="1072"/>
      <c r="L1411" s="1072"/>
      <c r="M1411" s="1072"/>
      <c r="N1411" s="1072"/>
      <c r="O1411" s="1073"/>
    </row>
    <row r="1412" spans="2:15" s="102" customFormat="1" ht="19.350000000000001" customHeight="1">
      <c r="B1412" s="1067"/>
      <c r="C1412" s="1068"/>
      <c r="D1412" s="1071"/>
      <c r="E1412" s="1072"/>
      <c r="F1412" s="1072"/>
      <c r="G1412" s="1072"/>
      <c r="H1412" s="1072"/>
      <c r="I1412" s="1072"/>
      <c r="J1412" s="1072"/>
      <c r="K1412" s="1072"/>
      <c r="L1412" s="1072"/>
      <c r="M1412" s="1072"/>
      <c r="N1412" s="1072"/>
      <c r="O1412" s="1073"/>
    </row>
    <row r="1413" spans="2:15" s="102" customFormat="1" ht="19.350000000000001" customHeight="1">
      <c r="B1413" s="1067"/>
      <c r="C1413" s="1068"/>
      <c r="D1413" s="1071"/>
      <c r="E1413" s="1072"/>
      <c r="F1413" s="1072"/>
      <c r="G1413" s="1072"/>
      <c r="H1413" s="1072"/>
      <c r="I1413" s="1072"/>
      <c r="J1413" s="1072"/>
      <c r="K1413" s="1072"/>
      <c r="L1413" s="1072"/>
      <c r="M1413" s="1072"/>
      <c r="N1413" s="1072"/>
      <c r="O1413" s="1073"/>
    </row>
    <row r="1414" spans="2:15" s="102" customFormat="1" ht="19.350000000000001" customHeight="1">
      <c r="B1414" s="1067"/>
      <c r="C1414" s="1068"/>
      <c r="D1414" s="1071"/>
      <c r="E1414" s="1072"/>
      <c r="F1414" s="1072"/>
      <c r="G1414" s="1072"/>
      <c r="H1414" s="1072"/>
      <c r="I1414" s="1072"/>
      <c r="J1414" s="1072"/>
      <c r="K1414" s="1072"/>
      <c r="L1414" s="1072"/>
      <c r="M1414" s="1072"/>
      <c r="N1414" s="1072"/>
      <c r="O1414" s="1073"/>
    </row>
    <row r="1415" spans="2:15" s="102" customFormat="1" ht="19.350000000000001" customHeight="1">
      <c r="B1415" s="1067"/>
      <c r="C1415" s="1068"/>
      <c r="D1415" s="1071"/>
      <c r="E1415" s="1072"/>
      <c r="F1415" s="1072"/>
      <c r="G1415" s="1072"/>
      <c r="H1415" s="1072"/>
      <c r="I1415" s="1072"/>
      <c r="J1415" s="1072"/>
      <c r="K1415" s="1072"/>
      <c r="L1415" s="1072"/>
      <c r="M1415" s="1072"/>
      <c r="N1415" s="1072"/>
      <c r="O1415" s="1073"/>
    </row>
    <row r="1416" spans="2:15" s="102" customFormat="1" ht="19.350000000000001" customHeight="1">
      <c r="B1416" s="1069"/>
      <c r="C1416" s="1070"/>
      <c r="D1416" s="1074"/>
      <c r="E1416" s="1075"/>
      <c r="F1416" s="1075"/>
      <c r="G1416" s="1075"/>
      <c r="H1416" s="1075"/>
      <c r="I1416" s="1075"/>
      <c r="J1416" s="1075"/>
      <c r="K1416" s="1075"/>
      <c r="L1416" s="1075"/>
      <c r="M1416" s="1075"/>
      <c r="N1416" s="1075"/>
      <c r="O1416" s="1076"/>
    </row>
    <row r="1417" spans="2:15" s="102" customFormat="1" ht="18" customHeight="1">
      <c r="B1417" s="1020" t="s">
        <v>148</v>
      </c>
      <c r="C1417" s="1021"/>
      <c r="D1417" s="1059" t="s">
        <v>427</v>
      </c>
      <c r="E1417" s="1026"/>
      <c r="F1417" s="1026"/>
      <c r="G1417" s="1026"/>
      <c r="H1417" s="1026"/>
      <c r="I1417" s="1026"/>
      <c r="J1417" s="1026"/>
      <c r="K1417" s="1026"/>
      <c r="L1417" s="1026"/>
      <c r="M1417" s="1026"/>
      <c r="N1417" s="1026"/>
      <c r="O1417" s="1027"/>
    </row>
    <row r="1418" spans="2:15" s="102" customFormat="1" ht="18" customHeight="1">
      <c r="B1418" s="1022"/>
      <c r="C1418" s="1023"/>
      <c r="D1418" s="1028"/>
      <c r="E1418" s="1077"/>
      <c r="F1418" s="1077"/>
      <c r="G1418" s="1077"/>
      <c r="H1418" s="1077"/>
      <c r="I1418" s="1077"/>
      <c r="J1418" s="1077"/>
      <c r="K1418" s="1077"/>
      <c r="L1418" s="1077"/>
      <c r="M1418" s="1077"/>
      <c r="N1418" s="1077"/>
      <c r="O1418" s="1078"/>
    </row>
    <row r="1419" spans="2:15" s="102" customFormat="1" ht="18" customHeight="1">
      <c r="B1419" s="1022"/>
      <c r="C1419" s="1023"/>
      <c r="D1419" s="1071"/>
      <c r="E1419" s="1072"/>
      <c r="F1419" s="1072"/>
      <c r="G1419" s="1072"/>
      <c r="H1419" s="1072"/>
      <c r="I1419" s="1072"/>
      <c r="J1419" s="1072"/>
      <c r="K1419" s="1072"/>
      <c r="L1419" s="1072"/>
      <c r="M1419" s="1072"/>
      <c r="N1419" s="1072"/>
      <c r="O1419" s="1073"/>
    </row>
    <row r="1420" spans="2:15" s="102" customFormat="1" ht="18" customHeight="1">
      <c r="B1420" s="1022"/>
      <c r="C1420" s="1023"/>
      <c r="D1420" s="1071"/>
      <c r="E1420" s="1072"/>
      <c r="F1420" s="1072"/>
      <c r="G1420" s="1072"/>
      <c r="H1420" s="1072"/>
      <c r="I1420" s="1072"/>
      <c r="J1420" s="1072"/>
      <c r="K1420" s="1072"/>
      <c r="L1420" s="1072"/>
      <c r="M1420" s="1072"/>
      <c r="N1420" s="1072"/>
      <c r="O1420" s="1073"/>
    </row>
    <row r="1421" spans="2:15" s="102" customFormat="1" ht="18" customHeight="1">
      <c r="B1421" s="1022"/>
      <c r="C1421" s="1023"/>
      <c r="D1421" s="1071"/>
      <c r="E1421" s="1072"/>
      <c r="F1421" s="1072"/>
      <c r="G1421" s="1072"/>
      <c r="H1421" s="1072"/>
      <c r="I1421" s="1072"/>
      <c r="J1421" s="1072"/>
      <c r="K1421" s="1072"/>
      <c r="L1421" s="1072"/>
      <c r="M1421" s="1072"/>
      <c r="N1421" s="1072"/>
      <c r="O1421" s="1073"/>
    </row>
    <row r="1422" spans="2:15" s="102" customFormat="1" ht="18" customHeight="1">
      <c r="B1422" s="1022"/>
      <c r="C1422" s="1023"/>
      <c r="D1422" s="1071"/>
      <c r="E1422" s="1072"/>
      <c r="F1422" s="1072"/>
      <c r="G1422" s="1072"/>
      <c r="H1422" s="1072"/>
      <c r="I1422" s="1072"/>
      <c r="J1422" s="1072"/>
      <c r="K1422" s="1072"/>
      <c r="L1422" s="1072"/>
      <c r="M1422" s="1072"/>
      <c r="N1422" s="1072"/>
      <c r="O1422" s="1073"/>
    </row>
    <row r="1423" spans="2:15" s="102" customFormat="1" ht="18" customHeight="1">
      <c r="B1423" s="1022"/>
      <c r="C1423" s="1023"/>
      <c r="D1423" s="1079"/>
      <c r="E1423" s="1080"/>
      <c r="F1423" s="1080"/>
      <c r="G1423" s="1080"/>
      <c r="H1423" s="1080"/>
      <c r="I1423" s="1080"/>
      <c r="J1423" s="1080"/>
      <c r="K1423" s="1080"/>
      <c r="L1423" s="1080"/>
      <c r="M1423" s="1080"/>
      <c r="N1423" s="1080"/>
      <c r="O1423" s="1081"/>
    </row>
    <row r="1424" spans="2:15" s="102" customFormat="1" ht="18" customHeight="1">
      <c r="B1424" s="1022"/>
      <c r="C1424" s="1023"/>
      <c r="D1424" s="1082" t="s">
        <v>428</v>
      </c>
      <c r="E1424" s="1083"/>
      <c r="F1424" s="1083"/>
      <c r="G1424" s="1083"/>
      <c r="H1424" s="1083"/>
      <c r="I1424" s="1083"/>
      <c r="J1424" s="1083"/>
      <c r="K1424" s="1083"/>
      <c r="L1424" s="1083"/>
      <c r="M1424" s="1083"/>
      <c r="N1424" s="1083"/>
      <c r="O1424" s="1084"/>
    </row>
    <row r="1425" spans="2:15" s="102" customFormat="1" ht="18" customHeight="1">
      <c r="B1425" s="1022"/>
      <c r="C1425" s="1023"/>
      <c r="D1425" s="1028"/>
      <c r="E1425" s="1085"/>
      <c r="F1425" s="1085"/>
      <c r="G1425" s="1085"/>
      <c r="H1425" s="1085"/>
      <c r="I1425" s="1085"/>
      <c r="J1425" s="1085"/>
      <c r="K1425" s="1085"/>
      <c r="L1425" s="1085"/>
      <c r="M1425" s="1085"/>
      <c r="N1425" s="1085"/>
      <c r="O1425" s="1086"/>
    </row>
    <row r="1426" spans="2:15" s="102" customFormat="1" ht="18" customHeight="1">
      <c r="B1426" s="1022"/>
      <c r="C1426" s="1023"/>
      <c r="D1426" s="1087"/>
      <c r="E1426" s="1088"/>
      <c r="F1426" s="1088"/>
      <c r="G1426" s="1088"/>
      <c r="H1426" s="1088"/>
      <c r="I1426" s="1088"/>
      <c r="J1426" s="1088"/>
      <c r="K1426" s="1088"/>
      <c r="L1426" s="1088"/>
      <c r="M1426" s="1088"/>
      <c r="N1426" s="1088"/>
      <c r="O1426" s="1089"/>
    </row>
    <row r="1427" spans="2:15" s="102" customFormat="1" ht="18" customHeight="1">
      <c r="B1427" s="1022"/>
      <c r="C1427" s="1023"/>
      <c r="D1427" s="1087"/>
      <c r="E1427" s="1088"/>
      <c r="F1427" s="1088"/>
      <c r="G1427" s="1088"/>
      <c r="H1427" s="1088"/>
      <c r="I1427" s="1088"/>
      <c r="J1427" s="1088"/>
      <c r="K1427" s="1088"/>
      <c r="L1427" s="1088"/>
      <c r="M1427" s="1088"/>
      <c r="N1427" s="1088"/>
      <c r="O1427" s="1089"/>
    </row>
    <row r="1428" spans="2:15" s="102" customFormat="1" ht="18" customHeight="1">
      <c r="B1428" s="1022"/>
      <c r="C1428" s="1023"/>
      <c r="D1428" s="1087"/>
      <c r="E1428" s="1088"/>
      <c r="F1428" s="1088"/>
      <c r="G1428" s="1088"/>
      <c r="H1428" s="1088"/>
      <c r="I1428" s="1088"/>
      <c r="J1428" s="1088"/>
      <c r="K1428" s="1088"/>
      <c r="L1428" s="1088"/>
      <c r="M1428" s="1088"/>
      <c r="N1428" s="1088"/>
      <c r="O1428" s="1089"/>
    </row>
    <row r="1429" spans="2:15" s="102" customFormat="1" ht="18" customHeight="1">
      <c r="B1429" s="1022"/>
      <c r="C1429" s="1023"/>
      <c r="D1429" s="1087"/>
      <c r="E1429" s="1088"/>
      <c r="F1429" s="1088"/>
      <c r="G1429" s="1088"/>
      <c r="H1429" s="1088"/>
      <c r="I1429" s="1088"/>
      <c r="J1429" s="1088"/>
      <c r="K1429" s="1088"/>
      <c r="L1429" s="1088"/>
      <c r="M1429" s="1088"/>
      <c r="N1429" s="1088"/>
      <c r="O1429" s="1089"/>
    </row>
    <row r="1430" spans="2:15" s="102" customFormat="1" ht="18" customHeight="1">
      <c r="B1430" s="1022"/>
      <c r="C1430" s="1023"/>
      <c r="D1430" s="1087"/>
      <c r="E1430" s="1088"/>
      <c r="F1430" s="1088"/>
      <c r="G1430" s="1088"/>
      <c r="H1430" s="1088"/>
      <c r="I1430" s="1088"/>
      <c r="J1430" s="1088"/>
      <c r="K1430" s="1088"/>
      <c r="L1430" s="1088"/>
      <c r="M1430" s="1088"/>
      <c r="N1430" s="1088"/>
      <c r="O1430" s="1089"/>
    </row>
    <row r="1431" spans="2:15" s="102" customFormat="1" ht="18" customHeight="1">
      <c r="B1431" s="1024"/>
      <c r="C1431" s="1025"/>
      <c r="D1431" s="1090"/>
      <c r="E1431" s="1091"/>
      <c r="F1431" s="1091"/>
      <c r="G1431" s="1091"/>
      <c r="H1431" s="1091"/>
      <c r="I1431" s="1091"/>
      <c r="J1431" s="1091"/>
      <c r="K1431" s="1091"/>
      <c r="L1431" s="1091"/>
      <c r="M1431" s="1091"/>
      <c r="N1431" s="1091"/>
      <c r="O1431" s="1092"/>
    </row>
    <row r="1432" spans="2:15" s="102" customFormat="1" ht="18" customHeight="1">
      <c r="B1432" s="1020" t="s">
        <v>140</v>
      </c>
      <c r="C1432" s="1021"/>
      <c r="D1432" s="1026" t="s">
        <v>347</v>
      </c>
      <c r="E1432" s="1026"/>
      <c r="F1432" s="1026"/>
      <c r="G1432" s="1026"/>
      <c r="H1432" s="1026"/>
      <c r="I1432" s="1026"/>
      <c r="J1432" s="1026"/>
      <c r="K1432" s="1026"/>
      <c r="L1432" s="1026"/>
      <c r="M1432" s="1026"/>
      <c r="N1432" s="1026"/>
      <c r="O1432" s="1027"/>
    </row>
    <row r="1433" spans="2:15" s="102" customFormat="1" ht="18" customHeight="1">
      <c r="B1433" s="1022"/>
      <c r="C1433" s="1023"/>
      <c r="D1433" s="1028"/>
      <c r="E1433" s="1029"/>
      <c r="F1433" s="1029"/>
      <c r="G1433" s="1029"/>
      <c r="H1433" s="1029"/>
      <c r="I1433" s="1029"/>
      <c r="J1433" s="1029"/>
      <c r="K1433" s="1029"/>
      <c r="L1433" s="1029"/>
      <c r="M1433" s="1029"/>
      <c r="N1433" s="1029"/>
      <c r="O1433" s="1030"/>
    </row>
    <row r="1434" spans="2:15" s="102" customFormat="1" ht="18" customHeight="1">
      <c r="B1434" s="1022"/>
      <c r="C1434" s="1023"/>
      <c r="D1434" s="1031"/>
      <c r="E1434" s="1032"/>
      <c r="F1434" s="1032"/>
      <c r="G1434" s="1032"/>
      <c r="H1434" s="1032"/>
      <c r="I1434" s="1032"/>
      <c r="J1434" s="1032"/>
      <c r="K1434" s="1032"/>
      <c r="L1434" s="1032"/>
      <c r="M1434" s="1032"/>
      <c r="N1434" s="1032"/>
      <c r="O1434" s="1033"/>
    </row>
    <row r="1435" spans="2:15" s="102" customFormat="1" ht="18" customHeight="1">
      <c r="B1435" s="1022"/>
      <c r="C1435" s="1023"/>
      <c r="D1435" s="1034"/>
      <c r="E1435" s="1035"/>
      <c r="F1435" s="1035"/>
      <c r="G1435" s="1035"/>
      <c r="H1435" s="1035"/>
      <c r="I1435" s="1035"/>
      <c r="J1435" s="1035"/>
      <c r="K1435" s="1035"/>
      <c r="L1435" s="1035"/>
      <c r="M1435" s="1035"/>
      <c r="N1435" s="1035"/>
      <c r="O1435" s="1036"/>
    </row>
    <row r="1436" spans="2:15" s="102" customFormat="1" ht="17.100000000000001" customHeight="1">
      <c r="B1436" s="1022"/>
      <c r="C1436" s="1023"/>
      <c r="D1436" s="1026" t="s">
        <v>345</v>
      </c>
      <c r="E1436" s="1026"/>
      <c r="F1436" s="1026"/>
      <c r="G1436" s="1026"/>
      <c r="H1436" s="1026"/>
      <c r="I1436" s="1026"/>
      <c r="J1436" s="1026"/>
      <c r="K1436" s="1026"/>
      <c r="L1436" s="1026"/>
      <c r="M1436" s="1026"/>
      <c r="N1436" s="1026"/>
      <c r="O1436" s="1027"/>
    </row>
    <row r="1437" spans="2:15" s="102" customFormat="1" ht="17.100000000000001" customHeight="1">
      <c r="B1437" s="1022"/>
      <c r="C1437" s="1023"/>
      <c r="D1437" s="1037"/>
      <c r="E1437" s="1038"/>
      <c r="F1437" s="1038"/>
      <c r="G1437" s="1038"/>
      <c r="H1437" s="1038"/>
      <c r="I1437" s="1038"/>
      <c r="J1437" s="1038"/>
      <c r="K1437" s="1038"/>
      <c r="L1437" s="1038"/>
      <c r="M1437" s="1038"/>
      <c r="N1437" s="1038"/>
      <c r="O1437" s="1039"/>
    </row>
    <row r="1438" spans="2:15" s="102" customFormat="1" ht="17.100000000000001" customHeight="1">
      <c r="B1438" s="1022"/>
      <c r="C1438" s="1023"/>
      <c r="D1438" s="1040"/>
      <c r="E1438" s="1041"/>
      <c r="F1438" s="1041"/>
      <c r="G1438" s="1041"/>
      <c r="H1438" s="1041"/>
      <c r="I1438" s="1041"/>
      <c r="J1438" s="1041"/>
      <c r="K1438" s="1041"/>
      <c r="L1438" s="1041"/>
      <c r="M1438" s="1041"/>
      <c r="N1438" s="1041"/>
      <c r="O1438" s="1042"/>
    </row>
    <row r="1439" spans="2:15" s="102" customFormat="1" ht="17.100000000000001" customHeight="1">
      <c r="B1439" s="1022"/>
      <c r="C1439" s="1023"/>
      <c r="D1439" s="1043"/>
      <c r="E1439" s="1044"/>
      <c r="F1439" s="1044"/>
      <c r="G1439" s="1044"/>
      <c r="H1439" s="1044"/>
      <c r="I1439" s="1044"/>
      <c r="J1439" s="1044"/>
      <c r="K1439" s="1044"/>
      <c r="L1439" s="1044"/>
      <c r="M1439" s="1044"/>
      <c r="N1439" s="1044"/>
      <c r="O1439" s="1045"/>
    </row>
    <row r="1440" spans="2:15" s="102" customFormat="1" ht="17.100000000000001" customHeight="1">
      <c r="B1440" s="1022"/>
      <c r="C1440" s="1023"/>
      <c r="D1440" s="1026" t="s">
        <v>492</v>
      </c>
      <c r="E1440" s="1026"/>
      <c r="F1440" s="1026"/>
      <c r="G1440" s="1026"/>
      <c r="H1440" s="1026"/>
      <c r="I1440" s="1026"/>
      <c r="J1440" s="1026"/>
      <c r="K1440" s="1026"/>
      <c r="L1440" s="1026"/>
      <c r="M1440" s="1026"/>
      <c r="N1440" s="1026"/>
      <c r="O1440" s="1027"/>
    </row>
    <row r="1441" spans="1:21" s="102" customFormat="1" ht="17.100000000000001" customHeight="1">
      <c r="B1441" s="1022"/>
      <c r="C1441" s="1023"/>
      <c r="D1441" s="1046"/>
      <c r="E1441" s="1047"/>
      <c r="F1441" s="1047"/>
      <c r="G1441" s="1047"/>
      <c r="H1441" s="1047"/>
      <c r="I1441" s="1047"/>
      <c r="J1441" s="1047"/>
      <c r="K1441" s="1047"/>
      <c r="L1441" s="1047"/>
      <c r="M1441" s="1047"/>
      <c r="N1441" s="1047"/>
      <c r="O1441" s="1048"/>
    </row>
    <row r="1442" spans="1:21" s="102" customFormat="1" ht="17.100000000000001" customHeight="1">
      <c r="B1442" s="1022"/>
      <c r="C1442" s="1023"/>
      <c r="D1442" s="1049"/>
      <c r="E1442" s="797"/>
      <c r="F1442" s="797"/>
      <c r="G1442" s="797"/>
      <c r="H1442" s="797"/>
      <c r="I1442" s="797"/>
      <c r="J1442" s="797"/>
      <c r="K1442" s="797"/>
      <c r="L1442" s="797"/>
      <c r="M1442" s="797"/>
      <c r="N1442" s="797"/>
      <c r="O1442" s="1050"/>
    </row>
    <row r="1443" spans="1:21" s="102" customFormat="1" ht="17.100000000000001" customHeight="1">
      <c r="B1443" s="1022"/>
      <c r="C1443" s="1023"/>
      <c r="D1443" s="1051"/>
      <c r="E1443" s="1052"/>
      <c r="F1443" s="1052"/>
      <c r="G1443" s="1052"/>
      <c r="H1443" s="1052"/>
      <c r="I1443" s="1052"/>
      <c r="J1443" s="1052"/>
      <c r="K1443" s="1052"/>
      <c r="L1443" s="1052"/>
      <c r="M1443" s="1052"/>
      <c r="N1443" s="1052"/>
      <c r="O1443" s="1053"/>
    </row>
    <row r="1444" spans="1:21" s="102" customFormat="1" ht="17.100000000000001" customHeight="1">
      <c r="B1444" s="1022"/>
      <c r="C1444" s="1023"/>
      <c r="D1444" s="1026" t="s">
        <v>141</v>
      </c>
      <c r="E1444" s="1026"/>
      <c r="F1444" s="1026"/>
      <c r="G1444" s="1026"/>
      <c r="H1444" s="1026"/>
      <c r="I1444" s="1026"/>
      <c r="J1444" s="1026"/>
      <c r="K1444" s="1026"/>
      <c r="L1444" s="1026"/>
      <c r="M1444" s="1026"/>
      <c r="N1444" s="1026"/>
      <c r="O1444" s="1027"/>
    </row>
    <row r="1445" spans="1:21" s="102" customFormat="1" ht="17.100000000000001" customHeight="1">
      <c r="B1445" s="1022"/>
      <c r="C1445" s="1023"/>
      <c r="D1445" s="1028"/>
      <c r="E1445" s="1054"/>
      <c r="F1445" s="1054"/>
      <c r="G1445" s="1054"/>
      <c r="H1445" s="1054"/>
      <c r="I1445" s="1054"/>
      <c r="J1445" s="1054"/>
      <c r="K1445" s="1054"/>
      <c r="L1445" s="1054"/>
      <c r="M1445" s="1054"/>
      <c r="N1445" s="1054"/>
      <c r="O1445" s="1055"/>
    </row>
    <row r="1446" spans="1:21" ht="18" customHeight="1">
      <c r="B1446" s="1022"/>
      <c r="C1446" s="1023"/>
      <c r="D1446" s="1056"/>
      <c r="E1446" s="1057"/>
      <c r="F1446" s="1057"/>
      <c r="G1446" s="1057"/>
      <c r="H1446" s="1057"/>
      <c r="I1446" s="1057"/>
      <c r="J1446" s="1057"/>
      <c r="K1446" s="1057"/>
      <c r="L1446" s="1057"/>
      <c r="M1446" s="1057"/>
      <c r="N1446" s="1057"/>
      <c r="O1446" s="1058"/>
      <c r="R1446" s="329"/>
      <c r="S1446" s="329"/>
      <c r="T1446" s="329"/>
      <c r="U1446" s="329"/>
    </row>
    <row r="1447" spans="1:21" ht="18" customHeight="1">
      <c r="B1447" s="1022"/>
      <c r="C1447" s="1023"/>
      <c r="D1447" s="1059" t="s">
        <v>346</v>
      </c>
      <c r="E1447" s="1026"/>
      <c r="F1447" s="1026"/>
      <c r="G1447" s="1026"/>
      <c r="H1447" s="1026"/>
      <c r="I1447" s="1026"/>
      <c r="J1447" s="1026"/>
      <c r="K1447" s="1026"/>
      <c r="L1447" s="1026"/>
      <c r="M1447" s="1026"/>
      <c r="N1447" s="1026"/>
      <c r="O1447" s="1027"/>
      <c r="R1447" s="329"/>
      <c r="S1447" s="329"/>
      <c r="T1447" s="329"/>
      <c r="U1447" s="329"/>
    </row>
    <row r="1448" spans="1:21" ht="18" customHeight="1">
      <c r="B1448" s="1022"/>
      <c r="C1448" s="1023"/>
      <c r="D1448" s="1060"/>
      <c r="E1448" s="1061"/>
      <c r="F1448" s="1061"/>
      <c r="G1448" s="1061"/>
      <c r="H1448" s="1061"/>
      <c r="I1448" s="1061"/>
      <c r="J1448" s="1061"/>
      <c r="K1448" s="1061"/>
      <c r="L1448" s="1061"/>
      <c r="M1448" s="1061"/>
      <c r="N1448" s="1061"/>
      <c r="O1448" s="1062"/>
      <c r="R1448" s="329"/>
      <c r="S1448" s="329"/>
      <c r="T1448" s="329"/>
      <c r="U1448" s="329"/>
    </row>
    <row r="1449" spans="1:21" s="346" customFormat="1" ht="18" customHeight="1">
      <c r="B1449" s="1024"/>
      <c r="C1449" s="1025"/>
      <c r="D1449" s="1063"/>
      <c r="E1449" s="1064"/>
      <c r="F1449" s="1064"/>
      <c r="G1449" s="1064"/>
      <c r="H1449" s="1064"/>
      <c r="I1449" s="1064"/>
      <c r="J1449" s="1064"/>
      <c r="K1449" s="1064"/>
      <c r="L1449" s="1064"/>
      <c r="M1449" s="1064"/>
      <c r="N1449" s="1064"/>
      <c r="O1449" s="1065"/>
    </row>
    <row r="1450" spans="1:21" s="131" customFormat="1" ht="4.5" customHeight="1">
      <c r="B1450" s="347"/>
      <c r="C1450" s="347"/>
      <c r="D1450" s="348"/>
      <c r="E1450" s="348"/>
      <c r="F1450" s="348"/>
      <c r="G1450" s="348"/>
      <c r="H1450" s="348"/>
      <c r="I1450" s="348"/>
      <c r="J1450" s="348"/>
      <c r="K1450" s="348"/>
      <c r="L1450" s="348"/>
      <c r="M1450" s="348"/>
      <c r="N1450" s="348"/>
      <c r="O1450" s="348"/>
    </row>
    <row r="1451" spans="1:21" s="131" customFormat="1" ht="18.75" customHeight="1">
      <c r="B1451" s="527" t="s">
        <v>426</v>
      </c>
      <c r="C1451" s="347"/>
      <c r="D1451" s="348"/>
      <c r="E1451" s="348"/>
      <c r="F1451" s="348"/>
      <c r="G1451" s="348"/>
      <c r="H1451" s="348"/>
      <c r="I1451" s="348"/>
      <c r="J1451" s="348"/>
      <c r="K1451" s="348"/>
      <c r="L1451" s="348"/>
      <c r="M1451" s="348"/>
      <c r="N1451" s="348"/>
      <c r="O1451" s="348"/>
    </row>
    <row r="1452" spans="1:21" s="131" customFormat="1" ht="14.25" customHeight="1" thickBot="1">
      <c r="B1452" s="527" t="s">
        <v>424</v>
      </c>
      <c r="C1452" s="347"/>
      <c r="D1452" s="348"/>
      <c r="E1452" s="348"/>
      <c r="F1452" s="348"/>
      <c r="G1452" s="348"/>
      <c r="H1452" s="348"/>
      <c r="I1452" s="348"/>
      <c r="J1452" s="348"/>
      <c r="K1452" s="348"/>
      <c r="L1452" s="348"/>
      <c r="M1452" s="348"/>
      <c r="N1452" s="348"/>
      <c r="O1452" s="348"/>
    </row>
    <row r="1453" spans="1:21" s="131" customFormat="1" ht="18" customHeight="1" thickBot="1">
      <c r="B1453" s="998" t="s">
        <v>43</v>
      </c>
      <c r="C1453" s="979"/>
      <c r="D1453" s="980"/>
      <c r="E1453" s="349" t="s">
        <v>611</v>
      </c>
      <c r="F1453" s="350"/>
      <c r="G1453" s="350"/>
      <c r="H1453" s="350"/>
      <c r="I1453" s="350"/>
      <c r="J1453" s="350"/>
      <c r="K1453" s="350"/>
      <c r="L1453" s="232"/>
      <c r="M1453" s="232"/>
      <c r="N1453" s="232"/>
      <c r="O1453" s="232"/>
    </row>
    <row r="1454" spans="1:21" s="131" customFormat="1" ht="12">
      <c r="A1454" s="351"/>
      <c r="B1454" s="352" t="s">
        <v>59</v>
      </c>
      <c r="C1454" s="352"/>
      <c r="D1454" s="353"/>
      <c r="E1454" s="354"/>
      <c r="F1454" s="354"/>
      <c r="G1454" s="355" t="s">
        <v>60</v>
      </c>
      <c r="H1454" s="353"/>
      <c r="I1454" s="352" t="s">
        <v>61</v>
      </c>
      <c r="J1454" s="352"/>
      <c r="K1454" s="351"/>
      <c r="L1454" s="356"/>
      <c r="M1454" s="357"/>
      <c r="N1454" s="351"/>
      <c r="O1454" s="355" t="s">
        <v>60</v>
      </c>
    </row>
    <row r="1455" spans="1:21" s="131" customFormat="1" ht="12">
      <c r="A1455" s="358"/>
      <c r="B1455" s="359" t="s">
        <v>62</v>
      </c>
      <c r="C1455" s="360"/>
      <c r="D1455" s="360"/>
      <c r="E1455" s="361"/>
      <c r="F1455" s="361" t="s">
        <v>63</v>
      </c>
      <c r="G1455" s="362" t="s">
        <v>64</v>
      </c>
      <c r="H1455" s="363"/>
      <c r="I1455" s="359" t="s">
        <v>62</v>
      </c>
      <c r="J1455" s="360"/>
      <c r="K1455" s="360"/>
      <c r="L1455" s="360"/>
      <c r="M1455" s="361"/>
      <c r="N1455" s="361" t="s">
        <v>63</v>
      </c>
      <c r="O1455" s="362" t="s">
        <v>64</v>
      </c>
    </row>
    <row r="1456" spans="1:21" s="131" customFormat="1" ht="18" customHeight="1">
      <c r="A1456" s="351"/>
      <c r="B1456" s="83" t="s">
        <v>556</v>
      </c>
      <c r="C1456" s="84"/>
      <c r="D1456" s="84"/>
      <c r="E1456" s="85"/>
      <c r="F1456" s="86"/>
      <c r="G1456" s="87"/>
      <c r="H1456" s="88"/>
      <c r="I1456" s="83" t="s">
        <v>560</v>
      </c>
      <c r="J1456" s="84"/>
      <c r="K1456" s="84"/>
      <c r="L1456" s="84"/>
      <c r="M1456" s="85"/>
      <c r="N1456" s="89"/>
      <c r="O1456" s="90"/>
    </row>
    <row r="1457" spans="1:15" s="131" customFormat="1" ht="14.25" customHeight="1">
      <c r="A1457" s="351"/>
      <c r="B1457" s="91"/>
      <c r="C1457" s="92"/>
      <c r="D1457" s="93"/>
      <c r="E1457" s="94"/>
      <c r="F1457" s="95"/>
      <c r="G1457" s="96"/>
      <c r="H1457" s="88"/>
      <c r="I1457" s="97"/>
      <c r="J1457" s="98"/>
      <c r="K1457" s="93"/>
      <c r="L1457" s="93"/>
      <c r="M1457" s="94"/>
      <c r="N1457" s="95"/>
      <c r="O1457" s="99"/>
    </row>
    <row r="1458" spans="1:15" s="131" customFormat="1" ht="14.25" customHeight="1">
      <c r="A1458" s="351"/>
      <c r="B1458" s="100"/>
      <c r="C1458" s="101"/>
      <c r="D1458" s="102"/>
      <c r="E1458" s="103"/>
      <c r="F1458" s="95"/>
      <c r="G1458" s="104">
        <f>ROUNDDOWN(SUM(F1457:F1462)/1000,0)</f>
        <v>0</v>
      </c>
      <c r="H1458" s="105"/>
      <c r="I1458" s="97"/>
      <c r="J1458" s="598"/>
      <c r="K1458" s="598"/>
      <c r="L1458" s="598"/>
      <c r="M1458" s="103"/>
      <c r="N1458" s="95"/>
      <c r="O1458" s="106">
        <f>ROUNDDOWN(SUM(N1457:N1465)/1000,0)</f>
        <v>0</v>
      </c>
    </row>
    <row r="1459" spans="1:15" s="131" customFormat="1" ht="14.1" customHeight="1">
      <c r="A1459" s="351"/>
      <c r="B1459" s="100"/>
      <c r="C1459" s="101"/>
      <c r="D1459" s="102"/>
      <c r="E1459" s="103"/>
      <c r="F1459" s="95"/>
      <c r="G1459" s="104"/>
      <c r="H1459" s="105"/>
      <c r="I1459" s="97"/>
      <c r="J1459" s="598"/>
      <c r="K1459" s="598"/>
      <c r="L1459" s="598"/>
      <c r="M1459" s="103"/>
      <c r="N1459" s="95"/>
      <c r="O1459" s="99"/>
    </row>
    <row r="1460" spans="1:15" s="131" customFormat="1" ht="14.25" customHeight="1">
      <c r="A1460" s="351"/>
      <c r="B1460" s="100"/>
      <c r="C1460" s="101"/>
      <c r="D1460" s="102"/>
      <c r="E1460" s="103"/>
      <c r="F1460" s="95"/>
      <c r="G1460" s="104"/>
      <c r="H1460" s="105"/>
      <c r="I1460" s="97"/>
      <c r="J1460" s="598"/>
      <c r="K1460" s="598"/>
      <c r="L1460" s="598"/>
      <c r="M1460" s="103"/>
      <c r="N1460" s="95"/>
      <c r="O1460" s="99"/>
    </row>
    <row r="1461" spans="1:15" s="131" customFormat="1" ht="14.25" customHeight="1">
      <c r="A1461" s="351"/>
      <c r="B1461" s="100"/>
      <c r="C1461" s="101"/>
      <c r="D1461" s="102"/>
      <c r="E1461" s="103"/>
      <c r="F1461" s="95"/>
      <c r="G1461" s="107"/>
      <c r="H1461" s="108"/>
      <c r="I1461" s="97"/>
      <c r="J1461" s="598"/>
      <c r="K1461" s="598"/>
      <c r="L1461" s="598"/>
      <c r="M1461" s="103"/>
      <c r="N1461" s="95"/>
      <c r="O1461" s="99"/>
    </row>
    <row r="1462" spans="1:15" s="131" customFormat="1" ht="14.25" customHeight="1">
      <c r="A1462" s="351"/>
      <c r="B1462" s="100"/>
      <c r="C1462" s="101"/>
      <c r="D1462" s="102"/>
      <c r="E1462" s="103"/>
      <c r="F1462" s="95"/>
      <c r="G1462" s="107"/>
      <c r="H1462" s="108"/>
      <c r="I1462" s="97"/>
      <c r="J1462" s="598"/>
      <c r="K1462" s="598"/>
      <c r="L1462" s="598"/>
      <c r="M1462" s="103"/>
      <c r="N1462" s="95"/>
      <c r="O1462" s="99"/>
    </row>
    <row r="1463" spans="1:15" s="131" customFormat="1" ht="14.25" customHeight="1">
      <c r="A1463" s="351"/>
      <c r="B1463" s="83" t="s">
        <v>66</v>
      </c>
      <c r="C1463" s="84"/>
      <c r="D1463" s="84"/>
      <c r="E1463" s="85"/>
      <c r="F1463" s="86"/>
      <c r="G1463" s="87"/>
      <c r="H1463" s="111"/>
      <c r="I1463" s="97"/>
      <c r="J1463" s="598"/>
      <c r="K1463" s="598"/>
      <c r="L1463" s="598"/>
      <c r="M1463" s="103"/>
      <c r="N1463" s="95"/>
      <c r="O1463" s="99"/>
    </row>
    <row r="1464" spans="1:15" s="131" customFormat="1" ht="14.25" customHeight="1">
      <c r="A1464" s="351"/>
      <c r="B1464" s="100"/>
      <c r="C1464" s="101"/>
      <c r="D1464" s="102"/>
      <c r="E1464" s="103"/>
      <c r="F1464" s="95"/>
      <c r="G1464" s="96"/>
      <c r="H1464" s="111"/>
      <c r="I1464" s="97"/>
      <c r="J1464" s="598"/>
      <c r="K1464" s="598"/>
      <c r="L1464" s="598"/>
      <c r="M1464" s="103"/>
      <c r="N1464" s="95"/>
      <c r="O1464" s="99"/>
    </row>
    <row r="1465" spans="1:15" s="131" customFormat="1" ht="14.25" customHeight="1">
      <c r="A1465" s="351"/>
      <c r="B1465" s="100"/>
      <c r="C1465" s="101"/>
      <c r="D1465" s="102"/>
      <c r="E1465" s="103"/>
      <c r="F1465" s="95"/>
      <c r="G1465" s="104">
        <f>ROUNDDOWN(SUM(F1464:F1468)/1000,0)</f>
        <v>0</v>
      </c>
      <c r="H1465" s="105"/>
      <c r="I1465" s="113"/>
      <c r="J1465" s="599"/>
      <c r="K1465" s="599"/>
      <c r="L1465" s="599"/>
      <c r="M1465" s="103"/>
      <c r="N1465" s="95"/>
      <c r="O1465" s="112"/>
    </row>
    <row r="1466" spans="1:15" s="131" customFormat="1" ht="14.25" customHeight="1">
      <c r="A1466" s="351"/>
      <c r="B1466" s="100"/>
      <c r="C1466" s="101"/>
      <c r="D1466" s="102"/>
      <c r="E1466" s="103"/>
      <c r="F1466" s="95"/>
      <c r="G1466" s="104"/>
      <c r="H1466" s="105"/>
      <c r="I1466" s="83" t="s">
        <v>561</v>
      </c>
      <c r="J1466" s="84"/>
      <c r="K1466" s="84"/>
      <c r="L1466" s="84"/>
      <c r="M1466" s="85"/>
      <c r="N1466" s="86"/>
      <c r="O1466" s="119"/>
    </row>
    <row r="1467" spans="1:15" s="131" customFormat="1" ht="14.25" customHeight="1">
      <c r="A1467" s="351"/>
      <c r="B1467" s="100"/>
      <c r="C1467" s="101"/>
      <c r="D1467" s="102"/>
      <c r="E1467" s="103"/>
      <c r="F1467" s="95"/>
      <c r="G1467" s="104"/>
      <c r="H1467" s="111"/>
      <c r="I1467" s="97"/>
      <c r="J1467" s="598"/>
      <c r="K1467" s="598"/>
      <c r="L1467" s="598"/>
      <c r="M1467" s="103"/>
      <c r="N1467" s="95"/>
      <c r="O1467" s="99"/>
    </row>
    <row r="1468" spans="1:15" s="131" customFormat="1" ht="14.25" customHeight="1">
      <c r="A1468" s="351"/>
      <c r="B1468" s="100"/>
      <c r="C1468" s="101"/>
      <c r="D1468" s="102"/>
      <c r="E1468" s="103"/>
      <c r="F1468" s="95"/>
      <c r="G1468" s="104"/>
      <c r="H1468" s="105"/>
      <c r="I1468" s="97"/>
      <c r="J1468" s="598"/>
      <c r="K1468" s="598"/>
      <c r="L1468" s="598"/>
      <c r="M1468" s="103"/>
      <c r="N1468" s="95"/>
      <c r="O1468" s="106">
        <f>ROUNDDOWN(SUM(N1467:N1474)/1000,0)</f>
        <v>0</v>
      </c>
    </row>
    <row r="1469" spans="1:15" s="131" customFormat="1" ht="14.25" customHeight="1">
      <c r="A1469" s="351"/>
      <c r="B1469" s="83" t="s">
        <v>557</v>
      </c>
      <c r="C1469" s="84"/>
      <c r="D1469" s="84"/>
      <c r="E1469" s="85"/>
      <c r="F1469" s="86"/>
      <c r="G1469" s="87"/>
      <c r="H1469" s="105"/>
      <c r="I1469" s="97"/>
      <c r="J1469" s="598"/>
      <c r="K1469" s="598"/>
      <c r="L1469" s="598"/>
      <c r="M1469" s="103"/>
      <c r="N1469" s="95"/>
      <c r="O1469" s="99"/>
    </row>
    <row r="1470" spans="1:15" s="131" customFormat="1" ht="14.25" customHeight="1">
      <c r="A1470" s="351"/>
      <c r="B1470" s="100"/>
      <c r="C1470" s="101"/>
      <c r="D1470" s="102"/>
      <c r="E1470" s="103"/>
      <c r="F1470" s="95"/>
      <c r="G1470" s="96"/>
      <c r="H1470" s="111"/>
      <c r="I1470" s="97"/>
      <c r="J1470" s="598"/>
      <c r="K1470" s="598"/>
      <c r="L1470" s="598"/>
      <c r="M1470" s="103"/>
      <c r="N1470" s="95"/>
      <c r="O1470" s="99"/>
    </row>
    <row r="1471" spans="1:15" s="131" customFormat="1" ht="14.25" customHeight="1">
      <c r="A1471" s="351"/>
      <c r="B1471" s="100"/>
      <c r="C1471" s="101"/>
      <c r="D1471" s="102"/>
      <c r="E1471" s="103"/>
      <c r="F1471" s="95"/>
      <c r="G1471" s="104">
        <f>ROUNDDOWN(SUM(F1470:F1472)/1000,0)</f>
        <v>0</v>
      </c>
      <c r="H1471" s="111"/>
      <c r="I1471" s="97"/>
      <c r="J1471" s="598"/>
      <c r="K1471" s="598"/>
      <c r="L1471" s="598"/>
      <c r="M1471" s="103"/>
      <c r="N1471" s="95"/>
      <c r="O1471" s="99"/>
    </row>
    <row r="1472" spans="1:15" s="131" customFormat="1" ht="14.25" customHeight="1">
      <c r="A1472" s="351"/>
      <c r="B1472" s="100"/>
      <c r="C1472" s="101"/>
      <c r="D1472" s="102"/>
      <c r="E1472" s="103"/>
      <c r="F1472" s="95"/>
      <c r="G1472" s="104"/>
      <c r="H1472" s="105"/>
      <c r="I1472" s="97"/>
      <c r="J1472" s="598"/>
      <c r="K1472" s="598"/>
      <c r="L1472" s="598"/>
      <c r="M1472" s="103"/>
      <c r="N1472" s="95"/>
      <c r="O1472" s="99"/>
    </row>
    <row r="1473" spans="1:15" s="131" customFormat="1" ht="14.25" customHeight="1">
      <c r="A1473" s="351"/>
      <c r="B1473" s="83" t="s">
        <v>558</v>
      </c>
      <c r="C1473" s="84"/>
      <c r="D1473" s="84"/>
      <c r="E1473" s="85"/>
      <c r="F1473" s="86"/>
      <c r="G1473" s="87"/>
      <c r="H1473" s="105"/>
      <c r="I1473" s="97"/>
      <c r="J1473" s="598"/>
      <c r="K1473" s="598"/>
      <c r="L1473" s="598"/>
      <c r="M1473" s="103"/>
      <c r="N1473" s="95"/>
      <c r="O1473" s="99"/>
    </row>
    <row r="1474" spans="1:15" s="131" customFormat="1" ht="14.25" customHeight="1">
      <c r="A1474" s="351"/>
      <c r="B1474" s="100"/>
      <c r="C1474" s="101"/>
      <c r="D1474" s="102"/>
      <c r="E1474" s="103"/>
      <c r="F1474" s="95"/>
      <c r="G1474" s="96"/>
      <c r="H1474" s="111"/>
      <c r="I1474" s="97"/>
      <c r="J1474" s="598"/>
      <c r="K1474" s="598"/>
      <c r="L1474" s="598"/>
      <c r="M1474" s="103"/>
      <c r="N1474" s="95"/>
      <c r="O1474" s="112"/>
    </row>
    <row r="1475" spans="1:15" s="131" customFormat="1" ht="14.25" customHeight="1">
      <c r="A1475" s="351"/>
      <c r="B1475" s="100"/>
      <c r="C1475" s="101"/>
      <c r="D1475" s="102"/>
      <c r="E1475" s="103"/>
      <c r="F1475" s="95"/>
      <c r="G1475" s="104">
        <f>ROUNDDOWN(SUM(F1474:F1478)/1000,0)</f>
        <v>0</v>
      </c>
      <c r="H1475" s="111"/>
      <c r="I1475" s="204" t="s">
        <v>562</v>
      </c>
      <c r="J1475" s="180"/>
      <c r="K1475" s="116"/>
      <c r="L1475" s="116"/>
      <c r="M1475" s="117"/>
      <c r="N1475" s="118"/>
      <c r="O1475" s="119"/>
    </row>
    <row r="1476" spans="1:15" s="131" customFormat="1" ht="14.25" customHeight="1">
      <c r="A1476" s="351"/>
      <c r="B1476" s="100"/>
      <c r="C1476" s="101"/>
      <c r="D1476" s="102"/>
      <c r="E1476" s="103"/>
      <c r="F1476" s="95"/>
      <c r="G1476" s="104"/>
      <c r="H1476" s="111"/>
      <c r="I1476" s="97"/>
      <c r="J1476" s="598"/>
      <c r="K1476" s="598"/>
      <c r="L1476" s="598"/>
      <c r="M1476" s="103"/>
      <c r="N1476" s="95"/>
      <c r="O1476" s="99"/>
    </row>
    <row r="1477" spans="1:15" s="131" customFormat="1" ht="14.25" customHeight="1">
      <c r="A1477" s="351"/>
      <c r="B1477" s="100"/>
      <c r="C1477" s="101"/>
      <c r="D1477" s="102"/>
      <c r="E1477" s="103"/>
      <c r="F1477" s="95"/>
      <c r="G1477" s="104"/>
      <c r="H1477" s="105"/>
      <c r="I1477" s="97"/>
      <c r="J1477" s="598"/>
      <c r="K1477" s="598"/>
      <c r="L1477" s="598"/>
      <c r="M1477" s="103"/>
      <c r="N1477" s="95"/>
      <c r="O1477" s="106">
        <f>ROUNDDOWN(SUM(N1476:N1481)/1000,0)</f>
        <v>0</v>
      </c>
    </row>
    <row r="1478" spans="1:15" s="131" customFormat="1" ht="14.25" customHeight="1">
      <c r="A1478" s="351"/>
      <c r="B1478" s="100"/>
      <c r="C1478" s="101"/>
      <c r="D1478" s="102"/>
      <c r="E1478" s="103"/>
      <c r="F1478" s="95"/>
      <c r="G1478" s="104"/>
      <c r="H1478" s="105"/>
      <c r="I1478" s="97"/>
      <c r="J1478" s="598"/>
      <c r="K1478" s="598"/>
      <c r="L1478" s="598"/>
      <c r="M1478" s="103"/>
      <c r="N1478" s="95"/>
      <c r="O1478" s="99"/>
    </row>
    <row r="1479" spans="1:15" s="131" customFormat="1" ht="14.25" customHeight="1">
      <c r="A1479" s="351"/>
      <c r="B1479" s="83" t="s">
        <v>559</v>
      </c>
      <c r="C1479" s="84"/>
      <c r="D1479" s="84"/>
      <c r="E1479" s="85"/>
      <c r="F1479" s="86"/>
      <c r="G1479" s="87"/>
      <c r="H1479" s="105"/>
      <c r="I1479" s="97"/>
      <c r="J1479" s="598"/>
      <c r="K1479" s="598"/>
      <c r="L1479" s="598"/>
      <c r="M1479" s="103"/>
      <c r="N1479" s="95"/>
      <c r="O1479" s="99"/>
    </row>
    <row r="1480" spans="1:15" s="131" customFormat="1" ht="14.25" customHeight="1">
      <c r="A1480" s="351"/>
      <c r="B1480" s="100"/>
      <c r="C1480" s="101"/>
      <c r="D1480" s="102"/>
      <c r="E1480" s="103"/>
      <c r="F1480" s="95"/>
      <c r="G1480" s="96"/>
      <c r="H1480" s="105"/>
      <c r="I1480" s="97"/>
      <c r="J1480" s="598"/>
      <c r="K1480" s="598"/>
      <c r="L1480" s="598"/>
      <c r="M1480" s="103"/>
      <c r="N1480" s="95"/>
      <c r="O1480" s="99"/>
    </row>
    <row r="1481" spans="1:15" s="131" customFormat="1" ht="14.25" customHeight="1">
      <c r="A1481" s="351"/>
      <c r="B1481" s="100"/>
      <c r="C1481" s="101"/>
      <c r="D1481" s="102"/>
      <c r="E1481" s="103"/>
      <c r="F1481" s="95"/>
      <c r="G1481" s="96">
        <f>ROUNDDOWN(SUM(F1480:F1488)/1000,0)</f>
        <v>0</v>
      </c>
      <c r="H1481" s="105"/>
      <c r="I1481" s="97"/>
      <c r="J1481" s="598"/>
      <c r="K1481" s="598"/>
      <c r="L1481" s="598"/>
      <c r="M1481" s="103"/>
      <c r="N1481" s="95"/>
      <c r="O1481" s="99"/>
    </row>
    <row r="1482" spans="1:15" s="131" customFormat="1" ht="14.25" customHeight="1">
      <c r="A1482" s="351"/>
      <c r="B1482" s="100"/>
      <c r="C1482" s="101"/>
      <c r="D1482" s="102"/>
      <c r="E1482" s="103"/>
      <c r="F1482" s="95"/>
      <c r="G1482" s="96"/>
      <c r="H1482" s="111"/>
      <c r="I1482" s="205" t="s">
        <v>563</v>
      </c>
      <c r="J1482" s="181"/>
      <c r="K1482" s="182"/>
      <c r="L1482" s="182"/>
      <c r="M1482" s="183"/>
      <c r="N1482" s="185"/>
      <c r="O1482" s="184"/>
    </row>
    <row r="1483" spans="1:15" s="131" customFormat="1" ht="14.25" customHeight="1">
      <c r="A1483" s="351"/>
      <c r="B1483" s="100"/>
      <c r="C1483" s="101"/>
      <c r="D1483" s="102"/>
      <c r="E1483" s="103"/>
      <c r="F1483" s="95"/>
      <c r="G1483" s="96"/>
      <c r="H1483" s="111"/>
      <c r="I1483" s="97"/>
      <c r="J1483" s="598"/>
      <c r="K1483" s="598"/>
      <c r="L1483" s="598"/>
      <c r="M1483" s="103"/>
      <c r="N1483" s="95"/>
      <c r="O1483" s="186"/>
    </row>
    <row r="1484" spans="1:15" s="131" customFormat="1" ht="14.25" customHeight="1">
      <c r="A1484" s="351"/>
      <c r="B1484" s="100"/>
      <c r="C1484" s="101"/>
      <c r="D1484" s="102"/>
      <c r="E1484" s="103"/>
      <c r="F1484" s="95"/>
      <c r="G1484" s="96"/>
      <c r="H1484" s="111"/>
      <c r="I1484" s="97"/>
      <c r="J1484" s="598"/>
      <c r="K1484" s="598"/>
      <c r="L1484" s="598"/>
      <c r="M1484" s="103"/>
      <c r="N1484" s="95"/>
      <c r="O1484" s="106">
        <f>ROUNDDOWN(SUM(N1483:N1488)/1000,0)</f>
        <v>0</v>
      </c>
    </row>
    <row r="1485" spans="1:15" s="131" customFormat="1" ht="14.25" customHeight="1">
      <c r="A1485" s="351"/>
      <c r="B1485" s="100"/>
      <c r="C1485" s="101"/>
      <c r="D1485" s="102"/>
      <c r="E1485" s="103"/>
      <c r="F1485" s="95"/>
      <c r="G1485" s="96"/>
      <c r="H1485" s="111"/>
      <c r="I1485" s="97"/>
      <c r="J1485" s="598"/>
      <c r="K1485" s="598"/>
      <c r="L1485" s="598"/>
      <c r="M1485" s="103"/>
      <c r="N1485" s="95"/>
      <c r="O1485" s="99"/>
    </row>
    <row r="1486" spans="1:15" s="131" customFormat="1" ht="14.25" customHeight="1">
      <c r="A1486" s="351"/>
      <c r="B1486" s="100"/>
      <c r="C1486" s="101"/>
      <c r="D1486" s="102"/>
      <c r="E1486" s="103"/>
      <c r="F1486" s="95"/>
      <c r="G1486" s="96"/>
      <c r="H1486" s="111"/>
      <c r="I1486" s="97"/>
      <c r="J1486" s="598"/>
      <c r="K1486" s="598"/>
      <c r="L1486" s="598"/>
      <c r="M1486" s="103"/>
      <c r="N1486" s="95"/>
      <c r="O1486" s="99"/>
    </row>
    <row r="1487" spans="1:15" s="131" customFormat="1" ht="14.25" customHeight="1">
      <c r="A1487" s="351"/>
      <c r="B1487" s="100"/>
      <c r="C1487" s="101"/>
      <c r="D1487" s="102"/>
      <c r="E1487" s="103"/>
      <c r="F1487" s="95"/>
      <c r="G1487" s="96"/>
      <c r="H1487" s="105"/>
      <c r="I1487" s="97"/>
      <c r="J1487" s="598"/>
      <c r="K1487" s="598"/>
      <c r="L1487" s="598"/>
      <c r="M1487" s="103"/>
      <c r="N1487" s="95"/>
      <c r="O1487" s="99"/>
    </row>
    <row r="1488" spans="1:15" s="131" customFormat="1" ht="14.25" customHeight="1">
      <c r="A1488" s="351"/>
      <c r="B1488" s="100"/>
      <c r="C1488" s="101"/>
      <c r="D1488" s="102"/>
      <c r="E1488" s="103"/>
      <c r="F1488" s="95"/>
      <c r="G1488" s="104"/>
      <c r="H1488" s="111"/>
      <c r="I1488" s="97"/>
      <c r="J1488" s="598"/>
      <c r="K1488" s="598"/>
      <c r="L1488" s="598"/>
      <c r="M1488" s="103"/>
      <c r="N1488" s="95"/>
      <c r="O1488" s="112"/>
    </row>
    <row r="1489" spans="1:15" s="131" customFormat="1" ht="14.25" customHeight="1">
      <c r="A1489" s="351"/>
      <c r="B1489" s="83" t="s">
        <v>67</v>
      </c>
      <c r="C1489" s="84"/>
      <c r="D1489" s="84"/>
      <c r="E1489" s="85"/>
      <c r="F1489" s="86"/>
      <c r="G1489" s="87"/>
      <c r="H1489" s="111"/>
      <c r="I1489" s="204" t="s">
        <v>564</v>
      </c>
      <c r="J1489" s="115"/>
      <c r="K1489" s="116"/>
      <c r="L1489" s="116"/>
      <c r="M1489" s="117"/>
      <c r="N1489" s="120"/>
      <c r="O1489" s="121"/>
    </row>
    <row r="1490" spans="1:15" s="131" customFormat="1" ht="14.25" customHeight="1">
      <c r="A1490" s="351"/>
      <c r="B1490" s="100"/>
      <c r="C1490" s="101"/>
      <c r="D1490" s="102"/>
      <c r="E1490" s="103"/>
      <c r="F1490" s="95"/>
      <c r="G1490" s="96"/>
      <c r="H1490" s="111"/>
      <c r="I1490" s="97"/>
      <c r="J1490" s="598"/>
      <c r="K1490" s="598"/>
      <c r="L1490" s="598"/>
      <c r="M1490" s="103"/>
      <c r="N1490" s="95"/>
      <c r="O1490" s="99"/>
    </row>
    <row r="1491" spans="1:15" s="131" customFormat="1" ht="14.25" customHeight="1">
      <c r="A1491" s="351"/>
      <c r="B1491" s="100"/>
      <c r="C1491" s="101"/>
      <c r="D1491" s="102"/>
      <c r="E1491" s="103"/>
      <c r="F1491" s="95"/>
      <c r="G1491" s="104">
        <f>ROUNDDOWN(SUM(F1490:F1492)/1000,0)</f>
        <v>0</v>
      </c>
      <c r="H1491" s="105"/>
      <c r="I1491" s="97"/>
      <c r="J1491" s="598"/>
      <c r="K1491" s="598"/>
      <c r="L1491" s="598"/>
      <c r="M1491" s="103"/>
      <c r="N1491" s="95"/>
      <c r="O1491" s="106">
        <f>ROUNDDOWN(SUM(N1490:N1499)/1000,0)</f>
        <v>0</v>
      </c>
    </row>
    <row r="1492" spans="1:15" s="131" customFormat="1" ht="14.1" customHeight="1">
      <c r="A1492" s="351"/>
      <c r="B1492" s="100"/>
      <c r="C1492" s="101"/>
      <c r="D1492" s="102"/>
      <c r="E1492" s="103"/>
      <c r="F1492" s="95"/>
      <c r="G1492" s="104"/>
      <c r="H1492" s="111"/>
      <c r="I1492" s="97"/>
      <c r="J1492" s="598"/>
      <c r="K1492" s="598"/>
      <c r="L1492" s="598"/>
      <c r="M1492" s="103"/>
      <c r="N1492" s="95"/>
      <c r="O1492" s="99"/>
    </row>
    <row r="1493" spans="1:15" s="131" customFormat="1" ht="14.25" customHeight="1" thickBot="1">
      <c r="A1493" s="351"/>
      <c r="B1493" s="122" t="s">
        <v>68</v>
      </c>
      <c r="C1493" s="123"/>
      <c r="D1493" s="123"/>
      <c r="E1493" s="124"/>
      <c r="F1493" s="125"/>
      <c r="G1493" s="126">
        <f>G1494-G1458-G1465-G1471-G1475-G1481-G1491</f>
        <v>0</v>
      </c>
      <c r="H1493" s="105"/>
      <c r="I1493" s="97"/>
      <c r="J1493" s="598"/>
      <c r="K1493" s="598"/>
      <c r="L1493" s="598"/>
      <c r="M1493" s="103"/>
      <c r="N1493" s="95"/>
      <c r="O1493" s="99"/>
    </row>
    <row r="1494" spans="1:15" s="131" customFormat="1" ht="20.100000000000001" customHeight="1" thickTop="1">
      <c r="A1494" s="351"/>
      <c r="B1494" s="1015" t="s">
        <v>69</v>
      </c>
      <c r="C1494" s="1016"/>
      <c r="D1494" s="1016"/>
      <c r="E1494" s="1016"/>
      <c r="F1494" s="1017"/>
      <c r="G1494" s="127">
        <f>O1502</f>
        <v>0</v>
      </c>
      <c r="H1494" s="105"/>
      <c r="I1494" s="97"/>
      <c r="J1494" s="598"/>
      <c r="K1494" s="598"/>
      <c r="L1494" s="598"/>
      <c r="M1494" s="103"/>
      <c r="N1494" s="95"/>
      <c r="O1494" s="99"/>
    </row>
    <row r="1495" spans="1:15" s="131" customFormat="1" ht="14.25" customHeight="1">
      <c r="A1495" s="351"/>
      <c r="B1495" s="128" t="s">
        <v>70</v>
      </c>
      <c r="C1495" s="129"/>
      <c r="D1495" s="129"/>
      <c r="E1495" s="129"/>
      <c r="F1495" s="129"/>
      <c r="G1495" s="130"/>
      <c r="H1495" s="130"/>
      <c r="I1495" s="97"/>
      <c r="J1495" s="598"/>
      <c r="K1495" s="598"/>
      <c r="L1495" s="598"/>
      <c r="M1495" s="103"/>
      <c r="N1495" s="95"/>
      <c r="O1495" s="99"/>
    </row>
    <row r="1496" spans="1:15" s="131" customFormat="1" ht="14.25" customHeight="1">
      <c r="A1496" s="351"/>
      <c r="B1496" s="131" t="s">
        <v>71</v>
      </c>
      <c r="C1496" s="129"/>
      <c r="D1496" s="129"/>
      <c r="E1496" s="129"/>
      <c r="F1496" s="129"/>
      <c r="G1496" s="132" t="s">
        <v>72</v>
      </c>
      <c r="H1496" s="133"/>
      <c r="I1496" s="97"/>
      <c r="J1496" s="598"/>
      <c r="K1496" s="598"/>
      <c r="L1496" s="598"/>
      <c r="M1496" s="103"/>
      <c r="N1496" s="95"/>
      <c r="O1496" s="99"/>
    </row>
    <row r="1497" spans="1:15" s="131" customFormat="1" ht="14.25" customHeight="1">
      <c r="A1497" s="351"/>
      <c r="B1497" s="919" t="s">
        <v>73</v>
      </c>
      <c r="C1497" s="1018"/>
      <c r="D1497" s="1018"/>
      <c r="E1497" s="1018"/>
      <c r="F1497" s="1019"/>
      <c r="G1497" s="134" t="s">
        <v>74</v>
      </c>
      <c r="H1497" s="133"/>
      <c r="I1497" s="97"/>
      <c r="J1497" s="598"/>
      <c r="K1497" s="598"/>
      <c r="L1497" s="598"/>
      <c r="M1497" s="103"/>
      <c r="N1497" s="95"/>
      <c r="O1497" s="99"/>
    </row>
    <row r="1498" spans="1:15" s="131" customFormat="1" ht="20.100000000000001" customHeight="1">
      <c r="A1498" s="351"/>
      <c r="B1498" s="1003" t="s">
        <v>567</v>
      </c>
      <c r="C1498" s="1018"/>
      <c r="D1498" s="1018"/>
      <c r="E1498" s="1018"/>
      <c r="F1498" s="1019"/>
      <c r="G1498" s="135"/>
      <c r="H1498" s="136"/>
      <c r="I1498" s="97"/>
      <c r="J1498" s="598"/>
      <c r="K1498" s="598"/>
      <c r="L1498" s="598"/>
      <c r="M1498" s="103"/>
      <c r="N1498" s="95"/>
      <c r="O1498" s="99"/>
    </row>
    <row r="1499" spans="1:15" s="131" customFormat="1" ht="21.95" customHeight="1" thickBot="1">
      <c r="A1499" s="351"/>
      <c r="B1499" s="1003" t="s">
        <v>568</v>
      </c>
      <c r="C1499" s="1004"/>
      <c r="D1499" s="1004"/>
      <c r="E1499" s="1004"/>
      <c r="F1499" s="1005"/>
      <c r="G1499" s="135"/>
      <c r="H1499" s="111"/>
      <c r="I1499" s="97"/>
      <c r="J1499" s="598"/>
      <c r="K1499" s="598"/>
      <c r="L1499" s="598"/>
      <c r="M1499" s="103"/>
      <c r="N1499" s="95"/>
      <c r="O1499" s="137"/>
    </row>
    <row r="1500" spans="1:15" s="131" customFormat="1" ht="35.450000000000003" customHeight="1" thickTop="1">
      <c r="A1500" s="351"/>
      <c r="B1500" s="1003" t="s">
        <v>132</v>
      </c>
      <c r="C1500" s="1004"/>
      <c r="D1500" s="1004"/>
      <c r="E1500" s="1004"/>
      <c r="F1500" s="1005"/>
      <c r="G1500" s="135"/>
      <c r="H1500" s="111"/>
      <c r="I1500" s="1006" t="s">
        <v>565</v>
      </c>
      <c r="J1500" s="1007"/>
      <c r="K1500" s="1007"/>
      <c r="L1500" s="1007"/>
      <c r="M1500" s="1007"/>
      <c r="N1500" s="1008"/>
      <c r="O1500" s="138">
        <f>SUM(O1458,O1468,O1477,O1484,O1491,)</f>
        <v>0</v>
      </c>
    </row>
    <row r="1501" spans="1:15" s="131" customFormat="1" ht="35.450000000000003" customHeight="1">
      <c r="A1501" s="351"/>
      <c r="B1501" s="1003" t="s">
        <v>138</v>
      </c>
      <c r="C1501" s="1004"/>
      <c r="D1501" s="1004"/>
      <c r="E1501" s="1004"/>
      <c r="F1501" s="1005"/>
      <c r="G1501" s="135"/>
      <c r="H1501" s="130"/>
      <c r="I1501" s="1009" t="s">
        <v>340</v>
      </c>
      <c r="J1501" s="1010"/>
      <c r="K1501" s="1010"/>
      <c r="L1501" s="1010"/>
      <c r="M1501" s="1010"/>
      <c r="N1501" s="1011"/>
      <c r="O1501" s="146">
        <f>IF(共通入力シート!$B$18="課税事業者",ROUNDDOWN((O1500-G1503)*10/110,0),0)</f>
        <v>0</v>
      </c>
    </row>
    <row r="1502" spans="1:15" s="131" customFormat="1" ht="26.1" customHeight="1" thickBot="1">
      <c r="A1502" s="351"/>
      <c r="B1502" s="1012" t="s">
        <v>569</v>
      </c>
      <c r="C1502" s="1013"/>
      <c r="D1502" s="1013"/>
      <c r="E1502" s="1013"/>
      <c r="F1502" s="1014"/>
      <c r="G1502" s="135"/>
      <c r="H1502" s="130"/>
      <c r="I1502" s="995" t="s">
        <v>566</v>
      </c>
      <c r="J1502" s="996"/>
      <c r="K1502" s="996"/>
      <c r="L1502" s="996"/>
      <c r="M1502" s="996"/>
      <c r="N1502" s="997"/>
      <c r="O1502" s="141">
        <f>O1500-O1501</f>
        <v>0</v>
      </c>
    </row>
    <row r="1503" spans="1:15" s="131" customFormat="1" ht="25.35" customHeight="1" thickTop="1">
      <c r="A1503" s="351"/>
      <c r="B1503" s="992" t="s">
        <v>75</v>
      </c>
      <c r="C1503" s="993"/>
      <c r="D1503" s="993"/>
      <c r="E1503" s="993"/>
      <c r="F1503" s="994"/>
      <c r="G1503" s="140">
        <f>SUM(G1498:G1502)</f>
        <v>0</v>
      </c>
      <c r="H1503" s="364"/>
      <c r="I1503" s="995" t="s">
        <v>342</v>
      </c>
      <c r="J1503" s="996"/>
      <c r="K1503" s="996"/>
      <c r="L1503" s="996"/>
      <c r="M1503" s="996"/>
      <c r="N1503" s="997"/>
      <c r="O1503" s="144"/>
    </row>
    <row r="1504" spans="1:15" s="131" customFormat="1" ht="26.25" customHeight="1">
      <c r="A1504" s="351"/>
      <c r="B1504" s="131" t="s">
        <v>76</v>
      </c>
      <c r="C1504" s="365"/>
      <c r="D1504" s="365"/>
      <c r="E1504" s="365"/>
      <c r="F1504" s="365"/>
      <c r="G1504" s="143"/>
      <c r="H1504" s="364"/>
      <c r="O1504" s="145"/>
    </row>
    <row r="1505" spans="1:21" s="131" customFormat="1" ht="10.5" customHeight="1" thickBot="1">
      <c r="A1505" s="351"/>
      <c r="C1505" s="365"/>
      <c r="D1505" s="365"/>
      <c r="E1505" s="365"/>
      <c r="F1505" s="365"/>
      <c r="G1505" s="143"/>
      <c r="H1505" s="364"/>
      <c r="I1505" s="366"/>
    </row>
    <row r="1506" spans="1:21" s="131" customFormat="1" ht="25.35" customHeight="1" thickBot="1">
      <c r="A1506" s="351"/>
      <c r="B1506" s="998" t="s">
        <v>77</v>
      </c>
      <c r="C1506" s="980"/>
      <c r="D1506" s="999" t="str">
        <f>IF(共通入力シート!$B$2="","",共通入力シート!$B$2)</f>
        <v/>
      </c>
      <c r="E1506" s="999"/>
      <c r="F1506" s="999"/>
      <c r="G1506" s="1000"/>
      <c r="H1506" s="1001" t="str">
        <f>IF(共通入力シート!$B$18="※選択してください。","★「共通入力シート」の消費税等仕入控除税額の取扱を選択してください。","")</f>
        <v/>
      </c>
      <c r="I1506" s="1002"/>
      <c r="J1506" s="1002"/>
      <c r="K1506" s="1002"/>
      <c r="L1506" s="1002"/>
      <c r="M1506" s="1002"/>
      <c r="N1506" s="1002"/>
      <c r="O1506" s="1002"/>
    </row>
    <row r="1507" spans="1:21" s="131" customFormat="1" ht="46.5" customHeight="1" thickBot="1">
      <c r="A1507" s="351"/>
      <c r="B1507" s="987" t="s">
        <v>343</v>
      </c>
      <c r="C1507" s="988"/>
      <c r="D1507" s="989" t="str">
        <f>IF(O1502=0,"",MAX(0,MIN(INT(O1502/2),G1493)))</f>
        <v/>
      </c>
      <c r="E1507" s="989"/>
      <c r="F1507" s="989"/>
      <c r="G1507" s="367" t="s">
        <v>29</v>
      </c>
      <c r="H1507" s="990" t="s">
        <v>78</v>
      </c>
      <c r="I1507" s="991"/>
      <c r="J1507" s="991"/>
      <c r="K1507" s="991"/>
      <c r="L1507" s="991"/>
      <c r="M1507" s="991"/>
      <c r="N1507" s="991"/>
      <c r="O1507" s="991"/>
    </row>
    <row r="1508" spans="1:21" ht="4.5" customHeight="1"/>
    <row r="1509" spans="1:21" ht="15.6" customHeight="1">
      <c r="B1509" s="131" t="s">
        <v>425</v>
      </c>
      <c r="C1509" s="218"/>
      <c r="D1509" s="329"/>
      <c r="E1509" s="218"/>
      <c r="F1509" s="218"/>
      <c r="G1509" s="218"/>
      <c r="H1509" s="218"/>
      <c r="I1509" s="218"/>
      <c r="J1509" s="218"/>
      <c r="K1509" s="218"/>
      <c r="L1509" s="218"/>
      <c r="M1509" s="218"/>
      <c r="N1509" s="218"/>
      <c r="O1509" s="218"/>
      <c r="R1509" s="329"/>
      <c r="S1509" s="329"/>
      <c r="T1509" s="329"/>
      <c r="U1509" s="329"/>
    </row>
    <row r="1510" spans="1:21" ht="15.6" customHeight="1">
      <c r="B1510" s="218" t="s">
        <v>509</v>
      </c>
      <c r="C1510" s="218"/>
      <c r="D1510" s="218"/>
      <c r="E1510" s="218"/>
      <c r="F1510" s="218"/>
      <c r="G1510" s="218"/>
      <c r="H1510" s="218"/>
      <c r="I1510" s="218"/>
      <c r="J1510" s="218"/>
      <c r="K1510" s="218"/>
      <c r="L1510" s="218"/>
      <c r="M1510" s="218"/>
      <c r="N1510" s="218"/>
      <c r="O1510" s="218"/>
      <c r="R1510" s="329"/>
      <c r="S1510" s="329"/>
      <c r="T1510" s="329"/>
      <c r="U1510" s="329"/>
    </row>
    <row r="1511" spans="1:21" ht="15.6" customHeight="1" thickBot="1">
      <c r="B1511" s="1120" t="s">
        <v>429</v>
      </c>
      <c r="C1511" s="1120"/>
      <c r="D1511" s="1120"/>
      <c r="E1511" s="1120"/>
      <c r="F1511" s="1120"/>
      <c r="G1511" s="1120"/>
      <c r="H1511" s="1120"/>
      <c r="I1511" s="1120"/>
      <c r="J1511" s="1120"/>
      <c r="K1511" s="1120"/>
      <c r="L1511" s="1120"/>
      <c r="M1511" s="1120"/>
      <c r="N1511" s="1120"/>
      <c r="O1511" s="1120"/>
      <c r="R1511" s="329"/>
      <c r="S1511" s="329"/>
      <c r="T1511" s="329"/>
      <c r="U1511" s="329"/>
    </row>
    <row r="1512" spans="1:21" ht="15" customHeight="1">
      <c r="B1512" s="1121" t="s">
        <v>43</v>
      </c>
      <c r="C1512" s="1122"/>
      <c r="D1512" s="1125" t="s">
        <v>612</v>
      </c>
      <c r="E1512" s="1126"/>
      <c r="F1512" s="1129" t="s">
        <v>657</v>
      </c>
      <c r="G1512" s="1130"/>
      <c r="H1512" s="1131"/>
      <c r="I1512" s="1131"/>
      <c r="J1512" s="1131"/>
      <c r="K1512" s="1131"/>
      <c r="L1512" s="1131"/>
      <c r="M1512" s="1131"/>
      <c r="N1512" s="1131"/>
      <c r="O1512" s="1132"/>
      <c r="Q1512" s="618" t="s">
        <v>667</v>
      </c>
      <c r="R1512" s="329"/>
      <c r="S1512" s="329"/>
      <c r="T1512" s="329"/>
      <c r="U1512" s="329"/>
    </row>
    <row r="1513" spans="1:21" ht="15" customHeight="1" thickBot="1">
      <c r="B1513" s="1123"/>
      <c r="C1513" s="1124"/>
      <c r="D1513" s="1127"/>
      <c r="E1513" s="1128"/>
      <c r="F1513" s="1133"/>
      <c r="G1513" s="1134"/>
      <c r="H1513" s="1135"/>
      <c r="I1513" s="1135"/>
      <c r="J1513" s="1135"/>
      <c r="K1513" s="1135"/>
      <c r="L1513" s="1135"/>
      <c r="M1513" s="1135"/>
      <c r="N1513" s="1135"/>
      <c r="O1513" s="1136"/>
      <c r="Q1513" s="617" t="s">
        <v>668</v>
      </c>
      <c r="R1513" s="329"/>
      <c r="S1513" s="329"/>
      <c r="T1513" s="329"/>
      <c r="U1513" s="329"/>
    </row>
    <row r="1514" spans="1:21" ht="16.5" customHeight="1">
      <c r="B1514" s="330" t="s">
        <v>142</v>
      </c>
      <c r="C1514" s="331"/>
      <c r="D1514" s="331"/>
      <c r="E1514" s="332"/>
      <c r="F1514" s="331"/>
      <c r="G1514" s="331"/>
      <c r="H1514" s="331"/>
      <c r="I1514" s="331"/>
      <c r="J1514" s="331"/>
      <c r="K1514" s="331"/>
      <c r="L1514" s="331"/>
      <c r="M1514" s="331"/>
      <c r="N1514" s="331"/>
      <c r="O1514" s="619"/>
      <c r="R1514" s="329"/>
      <c r="S1514" s="329"/>
      <c r="T1514" s="329"/>
      <c r="U1514" s="329"/>
    </row>
    <row r="1515" spans="1:21" ht="18.75" customHeight="1">
      <c r="B1515" s="1109"/>
      <c r="C1515" s="1110"/>
      <c r="D1515" s="1110"/>
      <c r="E1515" s="1110"/>
      <c r="F1515" s="1110"/>
      <c r="G1515" s="1110"/>
      <c r="H1515" s="1110"/>
      <c r="I1515" s="1110"/>
      <c r="J1515" s="1110"/>
      <c r="K1515" s="1110"/>
      <c r="L1515" s="335" t="s">
        <v>48</v>
      </c>
      <c r="M1515" s="1113"/>
      <c r="N1515" s="1113"/>
      <c r="O1515" s="1114"/>
      <c r="Q1515" s="569" t="str">
        <f>IF(M1515="", "←選択してください。", "")</f>
        <v>←選択してください。</v>
      </c>
      <c r="R1515" s="329"/>
      <c r="S1515" s="329"/>
      <c r="T1515" s="329"/>
      <c r="U1515" s="329"/>
    </row>
    <row r="1516" spans="1:21" ht="17.25" customHeight="1">
      <c r="B1516" s="1111"/>
      <c r="C1516" s="1112"/>
      <c r="D1516" s="1112"/>
      <c r="E1516" s="1112"/>
      <c r="F1516" s="1112"/>
      <c r="G1516" s="1112"/>
      <c r="H1516" s="1112"/>
      <c r="I1516" s="1112"/>
      <c r="J1516" s="1112"/>
      <c r="K1516" s="1112"/>
      <c r="L1516" s="337" t="s">
        <v>49</v>
      </c>
      <c r="M1516" s="1115"/>
      <c r="N1516" s="1115"/>
      <c r="O1516" s="1116"/>
      <c r="Q1516" s="569" t="str">
        <f>IF(M1516="", "←選択してください。", "")</f>
        <v>←選択してください。</v>
      </c>
      <c r="R1516" s="329"/>
      <c r="S1516" s="329"/>
      <c r="T1516" s="329"/>
      <c r="U1516" s="329"/>
    </row>
    <row r="1517" spans="1:21" ht="4.5" customHeight="1">
      <c r="B1517" s="338"/>
      <c r="C1517" s="338"/>
      <c r="D1517" s="338"/>
      <c r="E1517" s="338"/>
      <c r="F1517" s="338"/>
      <c r="G1517" s="338"/>
      <c r="H1517" s="338"/>
      <c r="I1517" s="338"/>
      <c r="J1517" s="338"/>
      <c r="K1517" s="338"/>
      <c r="L1517" s="338"/>
      <c r="M1517" s="338"/>
      <c r="N1517" s="338"/>
      <c r="O1517" s="611"/>
      <c r="R1517" s="329"/>
      <c r="S1517" s="329"/>
      <c r="T1517" s="329"/>
      <c r="U1517" s="329"/>
    </row>
    <row r="1518" spans="1:21" ht="24" customHeight="1">
      <c r="B1518" s="340" t="s">
        <v>143</v>
      </c>
      <c r="C1518" s="341"/>
      <c r="D1518" s="341"/>
      <c r="E1518" s="341"/>
      <c r="F1518" s="1117" t="s">
        <v>50</v>
      </c>
      <c r="G1518" s="1118"/>
      <c r="H1518" s="342"/>
      <c r="I1518" s="1117" t="s">
        <v>51</v>
      </c>
      <c r="J1518" s="1119"/>
      <c r="K1518" s="1118"/>
      <c r="L1518" s="343" t="str">
        <f>IF(OR($H1520=0,$K1520=0),"",$H1518/($H1520*$K1520))</f>
        <v/>
      </c>
      <c r="M1518" s="1117" t="s">
        <v>52</v>
      </c>
      <c r="N1518" s="1118"/>
      <c r="O1518" s="565" t="str">
        <f>IF($O1616+$O1619=0,"",($G1610-$G1609)/($O1616+$O1619))</f>
        <v/>
      </c>
      <c r="Q1518" s="336" t="str">
        <f>IF(OR(F1512="人材養成事業",F1512= "普及啓発事業"), "←斜線部は記入する必要はありません。", "")</f>
        <v/>
      </c>
      <c r="R1518" s="329"/>
      <c r="S1518" s="329"/>
      <c r="T1518" s="329"/>
      <c r="U1518" s="329"/>
    </row>
    <row r="1519" spans="1:21" s="131" customFormat="1" ht="21.75" customHeight="1">
      <c r="B1519" s="1020" t="s">
        <v>53</v>
      </c>
      <c r="C1519" s="1093"/>
      <c r="D1519" s="1096" t="s">
        <v>54</v>
      </c>
      <c r="E1519" s="1097"/>
      <c r="F1519" s="1098" t="s">
        <v>55</v>
      </c>
      <c r="G1519" s="1098"/>
      <c r="H1519" s="1099" t="s">
        <v>56</v>
      </c>
      <c r="I1519" s="1099"/>
      <c r="J1519" s="1099"/>
      <c r="K1519" s="344" t="s">
        <v>57</v>
      </c>
      <c r="L1519" s="1100" t="s">
        <v>58</v>
      </c>
      <c r="M1519" s="1100"/>
      <c r="N1519" s="1100"/>
      <c r="O1519" s="1101"/>
    </row>
    <row r="1520" spans="1:21" s="131" customFormat="1" ht="21.75" customHeight="1">
      <c r="B1520" s="1094"/>
      <c r="C1520" s="1095"/>
      <c r="D1520" s="1102"/>
      <c r="E1520" s="1103"/>
      <c r="F1520" s="1104"/>
      <c r="G1520" s="1105"/>
      <c r="H1520" s="1106"/>
      <c r="I1520" s="1106"/>
      <c r="J1520" s="1106"/>
      <c r="K1520" s="78"/>
      <c r="L1520" s="1107"/>
      <c r="M1520" s="1107"/>
      <c r="N1520" s="1107"/>
      <c r="O1520" s="1108"/>
      <c r="Q1520" s="345"/>
    </row>
    <row r="1521" spans="2:21" ht="9.75" customHeight="1">
      <c r="B1521" s="131"/>
      <c r="C1521" s="131"/>
      <c r="D1521" s="338"/>
      <c r="E1521" s="338"/>
      <c r="F1521" s="338"/>
      <c r="G1521" s="338"/>
      <c r="H1521" s="338"/>
      <c r="I1521" s="338"/>
      <c r="J1521" s="338"/>
      <c r="K1521" s="338"/>
      <c r="L1521" s="338"/>
      <c r="M1521" s="338"/>
      <c r="N1521" s="338"/>
      <c r="O1521" s="338"/>
      <c r="Q1521" s="336"/>
      <c r="R1521" s="329"/>
      <c r="S1521" s="329"/>
      <c r="T1521" s="329"/>
      <c r="U1521" s="329"/>
    </row>
    <row r="1522" spans="2:21" s="102" customFormat="1" ht="18" customHeight="1">
      <c r="B1522" s="1020" t="s">
        <v>344</v>
      </c>
      <c r="C1522" s="1066"/>
      <c r="D1522" s="925" t="s">
        <v>413</v>
      </c>
      <c r="E1522" s="926"/>
      <c r="F1522" s="926"/>
      <c r="G1522" s="926"/>
      <c r="H1522" s="926"/>
      <c r="I1522" s="926"/>
      <c r="J1522" s="926"/>
      <c r="K1522" s="926"/>
      <c r="L1522" s="926"/>
      <c r="M1522" s="926"/>
      <c r="N1522" s="926"/>
      <c r="O1522" s="927"/>
      <c r="Q1522" s="568" t="s">
        <v>139</v>
      </c>
    </row>
    <row r="1523" spans="2:21" s="102" customFormat="1" ht="19.350000000000001" customHeight="1">
      <c r="B1523" s="1067"/>
      <c r="C1523" s="1068"/>
      <c r="D1523" s="1071"/>
      <c r="E1523" s="1072"/>
      <c r="F1523" s="1072"/>
      <c r="G1523" s="1072"/>
      <c r="H1523" s="1072"/>
      <c r="I1523" s="1072"/>
      <c r="J1523" s="1072"/>
      <c r="K1523" s="1072"/>
      <c r="L1523" s="1072"/>
      <c r="M1523" s="1072"/>
      <c r="N1523" s="1072"/>
      <c r="O1523" s="1073"/>
    </row>
    <row r="1524" spans="2:21" s="102" customFormat="1" ht="19.350000000000001" customHeight="1">
      <c r="B1524" s="1067"/>
      <c r="C1524" s="1068"/>
      <c r="D1524" s="1071"/>
      <c r="E1524" s="1072"/>
      <c r="F1524" s="1072"/>
      <c r="G1524" s="1072"/>
      <c r="H1524" s="1072"/>
      <c r="I1524" s="1072"/>
      <c r="J1524" s="1072"/>
      <c r="K1524" s="1072"/>
      <c r="L1524" s="1072"/>
      <c r="M1524" s="1072"/>
      <c r="N1524" s="1072"/>
      <c r="O1524" s="1073"/>
    </row>
    <row r="1525" spans="2:21" s="102" customFormat="1" ht="19.350000000000001" customHeight="1">
      <c r="B1525" s="1067"/>
      <c r="C1525" s="1068"/>
      <c r="D1525" s="1071"/>
      <c r="E1525" s="1072"/>
      <c r="F1525" s="1072"/>
      <c r="G1525" s="1072"/>
      <c r="H1525" s="1072"/>
      <c r="I1525" s="1072"/>
      <c r="J1525" s="1072"/>
      <c r="K1525" s="1072"/>
      <c r="L1525" s="1072"/>
      <c r="M1525" s="1072"/>
      <c r="N1525" s="1072"/>
      <c r="O1525" s="1073"/>
    </row>
    <row r="1526" spans="2:21" s="102" customFormat="1" ht="19.350000000000001" customHeight="1">
      <c r="B1526" s="1067"/>
      <c r="C1526" s="1068"/>
      <c r="D1526" s="1071"/>
      <c r="E1526" s="1072"/>
      <c r="F1526" s="1072"/>
      <c r="G1526" s="1072"/>
      <c r="H1526" s="1072"/>
      <c r="I1526" s="1072"/>
      <c r="J1526" s="1072"/>
      <c r="K1526" s="1072"/>
      <c r="L1526" s="1072"/>
      <c r="M1526" s="1072"/>
      <c r="N1526" s="1072"/>
      <c r="O1526" s="1073"/>
    </row>
    <row r="1527" spans="2:21" s="102" customFormat="1" ht="19.350000000000001" customHeight="1">
      <c r="B1527" s="1067"/>
      <c r="C1527" s="1068"/>
      <c r="D1527" s="1071"/>
      <c r="E1527" s="1072"/>
      <c r="F1527" s="1072"/>
      <c r="G1527" s="1072"/>
      <c r="H1527" s="1072"/>
      <c r="I1527" s="1072"/>
      <c r="J1527" s="1072"/>
      <c r="K1527" s="1072"/>
      <c r="L1527" s="1072"/>
      <c r="M1527" s="1072"/>
      <c r="N1527" s="1072"/>
      <c r="O1527" s="1073"/>
    </row>
    <row r="1528" spans="2:21" s="102" customFormat="1" ht="19.350000000000001" customHeight="1">
      <c r="B1528" s="1067"/>
      <c r="C1528" s="1068"/>
      <c r="D1528" s="1071"/>
      <c r="E1528" s="1072"/>
      <c r="F1528" s="1072"/>
      <c r="G1528" s="1072"/>
      <c r="H1528" s="1072"/>
      <c r="I1528" s="1072"/>
      <c r="J1528" s="1072"/>
      <c r="K1528" s="1072"/>
      <c r="L1528" s="1072"/>
      <c r="M1528" s="1072"/>
      <c r="N1528" s="1072"/>
      <c r="O1528" s="1073"/>
    </row>
    <row r="1529" spans="2:21" s="102" customFormat="1" ht="19.350000000000001" customHeight="1">
      <c r="B1529" s="1067"/>
      <c r="C1529" s="1068"/>
      <c r="D1529" s="1071"/>
      <c r="E1529" s="1072"/>
      <c r="F1529" s="1072"/>
      <c r="G1529" s="1072"/>
      <c r="H1529" s="1072"/>
      <c r="I1529" s="1072"/>
      <c r="J1529" s="1072"/>
      <c r="K1529" s="1072"/>
      <c r="L1529" s="1072"/>
      <c r="M1529" s="1072"/>
      <c r="N1529" s="1072"/>
      <c r="O1529" s="1073"/>
    </row>
    <row r="1530" spans="2:21" s="102" customFormat="1" ht="19.350000000000001" customHeight="1">
      <c r="B1530" s="1067"/>
      <c r="C1530" s="1068"/>
      <c r="D1530" s="1071"/>
      <c r="E1530" s="1072"/>
      <c r="F1530" s="1072"/>
      <c r="G1530" s="1072"/>
      <c r="H1530" s="1072"/>
      <c r="I1530" s="1072"/>
      <c r="J1530" s="1072"/>
      <c r="K1530" s="1072"/>
      <c r="L1530" s="1072"/>
      <c r="M1530" s="1072"/>
      <c r="N1530" s="1072"/>
      <c r="O1530" s="1073"/>
    </row>
    <row r="1531" spans="2:21" s="102" customFormat="1" ht="19.350000000000001" customHeight="1">
      <c r="B1531" s="1067"/>
      <c r="C1531" s="1068"/>
      <c r="D1531" s="1071"/>
      <c r="E1531" s="1072"/>
      <c r="F1531" s="1072"/>
      <c r="G1531" s="1072"/>
      <c r="H1531" s="1072"/>
      <c r="I1531" s="1072"/>
      <c r="J1531" s="1072"/>
      <c r="K1531" s="1072"/>
      <c r="L1531" s="1072"/>
      <c r="M1531" s="1072"/>
      <c r="N1531" s="1072"/>
      <c r="O1531" s="1073"/>
    </row>
    <row r="1532" spans="2:21" s="102" customFormat="1" ht="19.350000000000001" customHeight="1">
      <c r="B1532" s="1069"/>
      <c r="C1532" s="1070"/>
      <c r="D1532" s="1074"/>
      <c r="E1532" s="1075"/>
      <c r="F1532" s="1075"/>
      <c r="G1532" s="1075"/>
      <c r="H1532" s="1075"/>
      <c r="I1532" s="1075"/>
      <c r="J1532" s="1075"/>
      <c r="K1532" s="1075"/>
      <c r="L1532" s="1075"/>
      <c r="M1532" s="1075"/>
      <c r="N1532" s="1075"/>
      <c r="O1532" s="1076"/>
    </row>
    <row r="1533" spans="2:21" s="102" customFormat="1" ht="18" customHeight="1">
      <c r="B1533" s="1020" t="s">
        <v>148</v>
      </c>
      <c r="C1533" s="1021"/>
      <c r="D1533" s="1059" t="s">
        <v>427</v>
      </c>
      <c r="E1533" s="1026"/>
      <c r="F1533" s="1026"/>
      <c r="G1533" s="1026"/>
      <c r="H1533" s="1026"/>
      <c r="I1533" s="1026"/>
      <c r="J1533" s="1026"/>
      <c r="K1533" s="1026"/>
      <c r="L1533" s="1026"/>
      <c r="M1533" s="1026"/>
      <c r="N1533" s="1026"/>
      <c r="O1533" s="1027"/>
    </row>
    <row r="1534" spans="2:21" s="102" customFormat="1" ht="18" customHeight="1">
      <c r="B1534" s="1022"/>
      <c r="C1534" s="1023"/>
      <c r="D1534" s="1028"/>
      <c r="E1534" s="1077"/>
      <c r="F1534" s="1077"/>
      <c r="G1534" s="1077"/>
      <c r="H1534" s="1077"/>
      <c r="I1534" s="1077"/>
      <c r="J1534" s="1077"/>
      <c r="K1534" s="1077"/>
      <c r="L1534" s="1077"/>
      <c r="M1534" s="1077"/>
      <c r="N1534" s="1077"/>
      <c r="O1534" s="1078"/>
    </row>
    <row r="1535" spans="2:21" s="102" customFormat="1" ht="18" customHeight="1">
      <c r="B1535" s="1022"/>
      <c r="C1535" s="1023"/>
      <c r="D1535" s="1071"/>
      <c r="E1535" s="1072"/>
      <c r="F1535" s="1072"/>
      <c r="G1535" s="1072"/>
      <c r="H1535" s="1072"/>
      <c r="I1535" s="1072"/>
      <c r="J1535" s="1072"/>
      <c r="K1535" s="1072"/>
      <c r="L1535" s="1072"/>
      <c r="M1535" s="1072"/>
      <c r="N1535" s="1072"/>
      <c r="O1535" s="1073"/>
    </row>
    <row r="1536" spans="2:21" s="102" customFormat="1" ht="18" customHeight="1">
      <c r="B1536" s="1022"/>
      <c r="C1536" s="1023"/>
      <c r="D1536" s="1071"/>
      <c r="E1536" s="1072"/>
      <c r="F1536" s="1072"/>
      <c r="G1536" s="1072"/>
      <c r="H1536" s="1072"/>
      <c r="I1536" s="1072"/>
      <c r="J1536" s="1072"/>
      <c r="K1536" s="1072"/>
      <c r="L1536" s="1072"/>
      <c r="M1536" s="1072"/>
      <c r="N1536" s="1072"/>
      <c r="O1536" s="1073"/>
    </row>
    <row r="1537" spans="2:15" s="102" customFormat="1" ht="18" customHeight="1">
      <c r="B1537" s="1022"/>
      <c r="C1537" s="1023"/>
      <c r="D1537" s="1071"/>
      <c r="E1537" s="1072"/>
      <c r="F1537" s="1072"/>
      <c r="G1537" s="1072"/>
      <c r="H1537" s="1072"/>
      <c r="I1537" s="1072"/>
      <c r="J1537" s="1072"/>
      <c r="K1537" s="1072"/>
      <c r="L1537" s="1072"/>
      <c r="M1537" s="1072"/>
      <c r="N1537" s="1072"/>
      <c r="O1537" s="1073"/>
    </row>
    <row r="1538" spans="2:15" s="102" customFormat="1" ht="18" customHeight="1">
      <c r="B1538" s="1022"/>
      <c r="C1538" s="1023"/>
      <c r="D1538" s="1071"/>
      <c r="E1538" s="1072"/>
      <c r="F1538" s="1072"/>
      <c r="G1538" s="1072"/>
      <c r="H1538" s="1072"/>
      <c r="I1538" s="1072"/>
      <c r="J1538" s="1072"/>
      <c r="K1538" s="1072"/>
      <c r="L1538" s="1072"/>
      <c r="M1538" s="1072"/>
      <c r="N1538" s="1072"/>
      <c r="O1538" s="1073"/>
    </row>
    <row r="1539" spans="2:15" s="102" customFormat="1" ht="18" customHeight="1">
      <c r="B1539" s="1022"/>
      <c r="C1539" s="1023"/>
      <c r="D1539" s="1079"/>
      <c r="E1539" s="1080"/>
      <c r="F1539" s="1080"/>
      <c r="G1539" s="1080"/>
      <c r="H1539" s="1080"/>
      <c r="I1539" s="1080"/>
      <c r="J1539" s="1080"/>
      <c r="K1539" s="1080"/>
      <c r="L1539" s="1080"/>
      <c r="M1539" s="1080"/>
      <c r="N1539" s="1080"/>
      <c r="O1539" s="1081"/>
    </row>
    <row r="1540" spans="2:15" s="102" customFormat="1" ht="18" customHeight="1">
      <c r="B1540" s="1022"/>
      <c r="C1540" s="1023"/>
      <c r="D1540" s="1082" t="s">
        <v>428</v>
      </c>
      <c r="E1540" s="1083"/>
      <c r="F1540" s="1083"/>
      <c r="G1540" s="1083"/>
      <c r="H1540" s="1083"/>
      <c r="I1540" s="1083"/>
      <c r="J1540" s="1083"/>
      <c r="K1540" s="1083"/>
      <c r="L1540" s="1083"/>
      <c r="M1540" s="1083"/>
      <c r="N1540" s="1083"/>
      <c r="O1540" s="1084"/>
    </row>
    <row r="1541" spans="2:15" s="102" customFormat="1" ht="18" customHeight="1">
      <c r="B1541" s="1022"/>
      <c r="C1541" s="1023"/>
      <c r="D1541" s="1028"/>
      <c r="E1541" s="1085"/>
      <c r="F1541" s="1085"/>
      <c r="G1541" s="1085"/>
      <c r="H1541" s="1085"/>
      <c r="I1541" s="1085"/>
      <c r="J1541" s="1085"/>
      <c r="K1541" s="1085"/>
      <c r="L1541" s="1085"/>
      <c r="M1541" s="1085"/>
      <c r="N1541" s="1085"/>
      <c r="O1541" s="1086"/>
    </row>
    <row r="1542" spans="2:15" s="102" customFormat="1" ht="18" customHeight="1">
      <c r="B1542" s="1022"/>
      <c r="C1542" s="1023"/>
      <c r="D1542" s="1087"/>
      <c r="E1542" s="1088"/>
      <c r="F1542" s="1088"/>
      <c r="G1542" s="1088"/>
      <c r="H1542" s="1088"/>
      <c r="I1542" s="1088"/>
      <c r="J1542" s="1088"/>
      <c r="K1542" s="1088"/>
      <c r="L1542" s="1088"/>
      <c r="M1542" s="1088"/>
      <c r="N1542" s="1088"/>
      <c r="O1542" s="1089"/>
    </row>
    <row r="1543" spans="2:15" s="102" customFormat="1" ht="18" customHeight="1">
      <c r="B1543" s="1022"/>
      <c r="C1543" s="1023"/>
      <c r="D1543" s="1087"/>
      <c r="E1543" s="1088"/>
      <c r="F1543" s="1088"/>
      <c r="G1543" s="1088"/>
      <c r="H1543" s="1088"/>
      <c r="I1543" s="1088"/>
      <c r="J1543" s="1088"/>
      <c r="K1543" s="1088"/>
      <c r="L1543" s="1088"/>
      <c r="M1543" s="1088"/>
      <c r="N1543" s="1088"/>
      <c r="O1543" s="1089"/>
    </row>
    <row r="1544" spans="2:15" s="102" customFormat="1" ht="18" customHeight="1">
      <c r="B1544" s="1022"/>
      <c r="C1544" s="1023"/>
      <c r="D1544" s="1087"/>
      <c r="E1544" s="1088"/>
      <c r="F1544" s="1088"/>
      <c r="G1544" s="1088"/>
      <c r="H1544" s="1088"/>
      <c r="I1544" s="1088"/>
      <c r="J1544" s="1088"/>
      <c r="K1544" s="1088"/>
      <c r="L1544" s="1088"/>
      <c r="M1544" s="1088"/>
      <c r="N1544" s="1088"/>
      <c r="O1544" s="1089"/>
    </row>
    <row r="1545" spans="2:15" s="102" customFormat="1" ht="18" customHeight="1">
      <c r="B1545" s="1022"/>
      <c r="C1545" s="1023"/>
      <c r="D1545" s="1087"/>
      <c r="E1545" s="1088"/>
      <c r="F1545" s="1088"/>
      <c r="G1545" s="1088"/>
      <c r="H1545" s="1088"/>
      <c r="I1545" s="1088"/>
      <c r="J1545" s="1088"/>
      <c r="K1545" s="1088"/>
      <c r="L1545" s="1088"/>
      <c r="M1545" s="1088"/>
      <c r="N1545" s="1088"/>
      <c r="O1545" s="1089"/>
    </row>
    <row r="1546" spans="2:15" s="102" customFormat="1" ht="18" customHeight="1">
      <c r="B1546" s="1022"/>
      <c r="C1546" s="1023"/>
      <c r="D1546" s="1087"/>
      <c r="E1546" s="1088"/>
      <c r="F1546" s="1088"/>
      <c r="G1546" s="1088"/>
      <c r="H1546" s="1088"/>
      <c r="I1546" s="1088"/>
      <c r="J1546" s="1088"/>
      <c r="K1546" s="1088"/>
      <c r="L1546" s="1088"/>
      <c r="M1546" s="1088"/>
      <c r="N1546" s="1088"/>
      <c r="O1546" s="1089"/>
    </row>
    <row r="1547" spans="2:15" s="102" customFormat="1" ht="18" customHeight="1">
      <c r="B1547" s="1024"/>
      <c r="C1547" s="1025"/>
      <c r="D1547" s="1090"/>
      <c r="E1547" s="1091"/>
      <c r="F1547" s="1091"/>
      <c r="G1547" s="1091"/>
      <c r="H1547" s="1091"/>
      <c r="I1547" s="1091"/>
      <c r="J1547" s="1091"/>
      <c r="K1547" s="1091"/>
      <c r="L1547" s="1091"/>
      <c r="M1547" s="1091"/>
      <c r="N1547" s="1091"/>
      <c r="O1547" s="1092"/>
    </row>
    <row r="1548" spans="2:15" s="102" customFormat="1" ht="18" customHeight="1">
      <c r="B1548" s="1020" t="s">
        <v>140</v>
      </c>
      <c r="C1548" s="1021"/>
      <c r="D1548" s="1026" t="s">
        <v>347</v>
      </c>
      <c r="E1548" s="1026"/>
      <c r="F1548" s="1026"/>
      <c r="G1548" s="1026"/>
      <c r="H1548" s="1026"/>
      <c r="I1548" s="1026"/>
      <c r="J1548" s="1026"/>
      <c r="K1548" s="1026"/>
      <c r="L1548" s="1026"/>
      <c r="M1548" s="1026"/>
      <c r="N1548" s="1026"/>
      <c r="O1548" s="1027"/>
    </row>
    <row r="1549" spans="2:15" s="102" customFormat="1" ht="18" customHeight="1">
      <c r="B1549" s="1022"/>
      <c r="C1549" s="1023"/>
      <c r="D1549" s="1028"/>
      <c r="E1549" s="1029"/>
      <c r="F1549" s="1029"/>
      <c r="G1549" s="1029"/>
      <c r="H1549" s="1029"/>
      <c r="I1549" s="1029"/>
      <c r="J1549" s="1029"/>
      <c r="K1549" s="1029"/>
      <c r="L1549" s="1029"/>
      <c r="M1549" s="1029"/>
      <c r="N1549" s="1029"/>
      <c r="O1549" s="1030"/>
    </row>
    <row r="1550" spans="2:15" s="102" customFormat="1" ht="18" customHeight="1">
      <c r="B1550" s="1022"/>
      <c r="C1550" s="1023"/>
      <c r="D1550" s="1031"/>
      <c r="E1550" s="1032"/>
      <c r="F1550" s="1032"/>
      <c r="G1550" s="1032"/>
      <c r="H1550" s="1032"/>
      <c r="I1550" s="1032"/>
      <c r="J1550" s="1032"/>
      <c r="K1550" s="1032"/>
      <c r="L1550" s="1032"/>
      <c r="M1550" s="1032"/>
      <c r="N1550" s="1032"/>
      <c r="O1550" s="1033"/>
    </row>
    <row r="1551" spans="2:15" s="102" customFormat="1" ht="18" customHeight="1">
      <c r="B1551" s="1022"/>
      <c r="C1551" s="1023"/>
      <c r="D1551" s="1034"/>
      <c r="E1551" s="1035"/>
      <c r="F1551" s="1035"/>
      <c r="G1551" s="1035"/>
      <c r="H1551" s="1035"/>
      <c r="I1551" s="1035"/>
      <c r="J1551" s="1035"/>
      <c r="K1551" s="1035"/>
      <c r="L1551" s="1035"/>
      <c r="M1551" s="1035"/>
      <c r="N1551" s="1035"/>
      <c r="O1551" s="1036"/>
    </row>
    <row r="1552" spans="2:15" s="102" customFormat="1" ht="17.100000000000001" customHeight="1">
      <c r="B1552" s="1022"/>
      <c r="C1552" s="1023"/>
      <c r="D1552" s="1026" t="s">
        <v>345</v>
      </c>
      <c r="E1552" s="1026"/>
      <c r="F1552" s="1026"/>
      <c r="G1552" s="1026"/>
      <c r="H1552" s="1026"/>
      <c r="I1552" s="1026"/>
      <c r="J1552" s="1026"/>
      <c r="K1552" s="1026"/>
      <c r="L1552" s="1026"/>
      <c r="M1552" s="1026"/>
      <c r="N1552" s="1026"/>
      <c r="O1552" s="1027"/>
    </row>
    <row r="1553" spans="2:21" s="102" customFormat="1" ht="17.100000000000001" customHeight="1">
      <c r="B1553" s="1022"/>
      <c r="C1553" s="1023"/>
      <c r="D1553" s="1037"/>
      <c r="E1553" s="1038"/>
      <c r="F1553" s="1038"/>
      <c r="G1553" s="1038"/>
      <c r="H1553" s="1038"/>
      <c r="I1553" s="1038"/>
      <c r="J1553" s="1038"/>
      <c r="K1553" s="1038"/>
      <c r="L1553" s="1038"/>
      <c r="M1553" s="1038"/>
      <c r="N1553" s="1038"/>
      <c r="O1553" s="1039"/>
    </row>
    <row r="1554" spans="2:21" s="102" customFormat="1" ht="17.100000000000001" customHeight="1">
      <c r="B1554" s="1022"/>
      <c r="C1554" s="1023"/>
      <c r="D1554" s="1040"/>
      <c r="E1554" s="1041"/>
      <c r="F1554" s="1041"/>
      <c r="G1554" s="1041"/>
      <c r="H1554" s="1041"/>
      <c r="I1554" s="1041"/>
      <c r="J1554" s="1041"/>
      <c r="K1554" s="1041"/>
      <c r="L1554" s="1041"/>
      <c r="M1554" s="1041"/>
      <c r="N1554" s="1041"/>
      <c r="O1554" s="1042"/>
    </row>
    <row r="1555" spans="2:21" s="102" customFormat="1" ht="17.100000000000001" customHeight="1">
      <c r="B1555" s="1022"/>
      <c r="C1555" s="1023"/>
      <c r="D1555" s="1043"/>
      <c r="E1555" s="1044"/>
      <c r="F1555" s="1044"/>
      <c r="G1555" s="1044"/>
      <c r="H1555" s="1044"/>
      <c r="I1555" s="1044"/>
      <c r="J1555" s="1044"/>
      <c r="K1555" s="1044"/>
      <c r="L1555" s="1044"/>
      <c r="M1555" s="1044"/>
      <c r="N1555" s="1044"/>
      <c r="O1555" s="1045"/>
    </row>
    <row r="1556" spans="2:21" s="102" customFormat="1" ht="17.100000000000001" customHeight="1">
      <c r="B1556" s="1022"/>
      <c r="C1556" s="1023"/>
      <c r="D1556" s="1026" t="s">
        <v>492</v>
      </c>
      <c r="E1556" s="1026"/>
      <c r="F1556" s="1026"/>
      <c r="G1556" s="1026"/>
      <c r="H1556" s="1026"/>
      <c r="I1556" s="1026"/>
      <c r="J1556" s="1026"/>
      <c r="K1556" s="1026"/>
      <c r="L1556" s="1026"/>
      <c r="M1556" s="1026"/>
      <c r="N1556" s="1026"/>
      <c r="O1556" s="1027"/>
    </row>
    <row r="1557" spans="2:21" s="102" customFormat="1" ht="17.100000000000001" customHeight="1">
      <c r="B1557" s="1022"/>
      <c r="C1557" s="1023"/>
      <c r="D1557" s="1046"/>
      <c r="E1557" s="1047"/>
      <c r="F1557" s="1047"/>
      <c r="G1557" s="1047"/>
      <c r="H1557" s="1047"/>
      <c r="I1557" s="1047"/>
      <c r="J1557" s="1047"/>
      <c r="K1557" s="1047"/>
      <c r="L1557" s="1047"/>
      <c r="M1557" s="1047"/>
      <c r="N1557" s="1047"/>
      <c r="O1557" s="1048"/>
    </row>
    <row r="1558" spans="2:21" s="102" customFormat="1" ht="17.100000000000001" customHeight="1">
      <c r="B1558" s="1022"/>
      <c r="C1558" s="1023"/>
      <c r="D1558" s="1049"/>
      <c r="E1558" s="797"/>
      <c r="F1558" s="797"/>
      <c r="G1558" s="797"/>
      <c r="H1558" s="797"/>
      <c r="I1558" s="797"/>
      <c r="J1558" s="797"/>
      <c r="K1558" s="797"/>
      <c r="L1558" s="797"/>
      <c r="M1558" s="797"/>
      <c r="N1558" s="797"/>
      <c r="O1558" s="1050"/>
    </row>
    <row r="1559" spans="2:21" s="102" customFormat="1" ht="17.100000000000001" customHeight="1">
      <c r="B1559" s="1022"/>
      <c r="C1559" s="1023"/>
      <c r="D1559" s="1051"/>
      <c r="E1559" s="1052"/>
      <c r="F1559" s="1052"/>
      <c r="G1559" s="1052"/>
      <c r="H1559" s="1052"/>
      <c r="I1559" s="1052"/>
      <c r="J1559" s="1052"/>
      <c r="K1559" s="1052"/>
      <c r="L1559" s="1052"/>
      <c r="M1559" s="1052"/>
      <c r="N1559" s="1052"/>
      <c r="O1559" s="1053"/>
    </row>
    <row r="1560" spans="2:21" s="102" customFormat="1" ht="17.100000000000001" customHeight="1">
      <c r="B1560" s="1022"/>
      <c r="C1560" s="1023"/>
      <c r="D1560" s="1026" t="s">
        <v>141</v>
      </c>
      <c r="E1560" s="1026"/>
      <c r="F1560" s="1026"/>
      <c r="G1560" s="1026"/>
      <c r="H1560" s="1026"/>
      <c r="I1560" s="1026"/>
      <c r="J1560" s="1026"/>
      <c r="K1560" s="1026"/>
      <c r="L1560" s="1026"/>
      <c r="M1560" s="1026"/>
      <c r="N1560" s="1026"/>
      <c r="O1560" s="1027"/>
    </row>
    <row r="1561" spans="2:21" s="102" customFormat="1" ht="17.100000000000001" customHeight="1">
      <c r="B1561" s="1022"/>
      <c r="C1561" s="1023"/>
      <c r="D1561" s="1028"/>
      <c r="E1561" s="1054"/>
      <c r="F1561" s="1054"/>
      <c r="G1561" s="1054"/>
      <c r="H1561" s="1054"/>
      <c r="I1561" s="1054"/>
      <c r="J1561" s="1054"/>
      <c r="K1561" s="1054"/>
      <c r="L1561" s="1054"/>
      <c r="M1561" s="1054"/>
      <c r="N1561" s="1054"/>
      <c r="O1561" s="1055"/>
    </row>
    <row r="1562" spans="2:21" ht="18" customHeight="1">
      <c r="B1562" s="1022"/>
      <c r="C1562" s="1023"/>
      <c r="D1562" s="1056"/>
      <c r="E1562" s="1057"/>
      <c r="F1562" s="1057"/>
      <c r="G1562" s="1057"/>
      <c r="H1562" s="1057"/>
      <c r="I1562" s="1057"/>
      <c r="J1562" s="1057"/>
      <c r="K1562" s="1057"/>
      <c r="L1562" s="1057"/>
      <c r="M1562" s="1057"/>
      <c r="N1562" s="1057"/>
      <c r="O1562" s="1058"/>
      <c r="R1562" s="329"/>
      <c r="S1562" s="329"/>
      <c r="T1562" s="329"/>
      <c r="U1562" s="329"/>
    </row>
    <row r="1563" spans="2:21" ht="18" customHeight="1">
      <c r="B1563" s="1022"/>
      <c r="C1563" s="1023"/>
      <c r="D1563" s="1059" t="s">
        <v>346</v>
      </c>
      <c r="E1563" s="1026"/>
      <c r="F1563" s="1026"/>
      <c r="G1563" s="1026"/>
      <c r="H1563" s="1026"/>
      <c r="I1563" s="1026"/>
      <c r="J1563" s="1026"/>
      <c r="K1563" s="1026"/>
      <c r="L1563" s="1026"/>
      <c r="M1563" s="1026"/>
      <c r="N1563" s="1026"/>
      <c r="O1563" s="1027"/>
      <c r="R1563" s="329"/>
      <c r="S1563" s="329"/>
      <c r="T1563" s="329"/>
      <c r="U1563" s="329"/>
    </row>
    <row r="1564" spans="2:21" ht="18" customHeight="1">
      <c r="B1564" s="1022"/>
      <c r="C1564" s="1023"/>
      <c r="D1564" s="1060"/>
      <c r="E1564" s="1061"/>
      <c r="F1564" s="1061"/>
      <c r="G1564" s="1061"/>
      <c r="H1564" s="1061"/>
      <c r="I1564" s="1061"/>
      <c r="J1564" s="1061"/>
      <c r="K1564" s="1061"/>
      <c r="L1564" s="1061"/>
      <c r="M1564" s="1061"/>
      <c r="N1564" s="1061"/>
      <c r="O1564" s="1062"/>
      <c r="R1564" s="329"/>
      <c r="S1564" s="329"/>
      <c r="T1564" s="329"/>
      <c r="U1564" s="329"/>
    </row>
    <row r="1565" spans="2:21" s="346" customFormat="1" ht="18" customHeight="1">
      <c r="B1565" s="1024"/>
      <c r="C1565" s="1025"/>
      <c r="D1565" s="1063"/>
      <c r="E1565" s="1064"/>
      <c r="F1565" s="1064"/>
      <c r="G1565" s="1064"/>
      <c r="H1565" s="1064"/>
      <c r="I1565" s="1064"/>
      <c r="J1565" s="1064"/>
      <c r="K1565" s="1064"/>
      <c r="L1565" s="1064"/>
      <c r="M1565" s="1064"/>
      <c r="N1565" s="1064"/>
      <c r="O1565" s="1065"/>
    </row>
    <row r="1566" spans="2:21" s="131" customFormat="1" ht="4.5" customHeight="1">
      <c r="B1566" s="347"/>
      <c r="C1566" s="347"/>
      <c r="D1566" s="348"/>
      <c r="E1566" s="348"/>
      <c r="F1566" s="348"/>
      <c r="G1566" s="348"/>
      <c r="H1566" s="348"/>
      <c r="I1566" s="348"/>
      <c r="J1566" s="348"/>
      <c r="K1566" s="348"/>
      <c r="L1566" s="348"/>
      <c r="M1566" s="348"/>
      <c r="N1566" s="348"/>
      <c r="O1566" s="348"/>
    </row>
    <row r="1567" spans="2:21" s="131" customFormat="1" ht="18.75" customHeight="1">
      <c r="B1567" s="527" t="s">
        <v>426</v>
      </c>
      <c r="C1567" s="347"/>
      <c r="D1567" s="348"/>
      <c r="E1567" s="348"/>
      <c r="F1567" s="348"/>
      <c r="G1567" s="348"/>
      <c r="H1567" s="348"/>
      <c r="I1567" s="348"/>
      <c r="J1567" s="348"/>
      <c r="K1567" s="348"/>
      <c r="L1567" s="348"/>
      <c r="M1567" s="348"/>
      <c r="N1567" s="348"/>
      <c r="O1567" s="348"/>
    </row>
    <row r="1568" spans="2:21" s="131" customFormat="1" ht="14.25" customHeight="1" thickBot="1">
      <c r="B1568" s="527" t="s">
        <v>424</v>
      </c>
      <c r="C1568" s="347"/>
      <c r="D1568" s="348"/>
      <c r="E1568" s="348"/>
      <c r="F1568" s="348"/>
      <c r="G1568" s="348"/>
      <c r="H1568" s="348"/>
      <c r="I1568" s="348"/>
      <c r="J1568" s="348"/>
      <c r="K1568" s="348"/>
      <c r="L1568" s="348"/>
      <c r="M1568" s="348"/>
      <c r="N1568" s="348"/>
      <c r="O1568" s="348"/>
    </row>
    <row r="1569" spans="1:15" s="131" customFormat="1" ht="18" customHeight="1" thickBot="1">
      <c r="B1569" s="998" t="s">
        <v>43</v>
      </c>
      <c r="C1569" s="979"/>
      <c r="D1569" s="980"/>
      <c r="E1569" s="349" t="s">
        <v>612</v>
      </c>
      <c r="F1569" s="350"/>
      <c r="G1569" s="350"/>
      <c r="H1569" s="350"/>
      <c r="I1569" s="350"/>
      <c r="J1569" s="350"/>
      <c r="K1569" s="350"/>
      <c r="L1569" s="232"/>
      <c r="M1569" s="232"/>
      <c r="N1569" s="232"/>
      <c r="O1569" s="232"/>
    </row>
    <row r="1570" spans="1:15" s="131" customFormat="1" ht="12">
      <c r="A1570" s="351"/>
      <c r="B1570" s="352" t="s">
        <v>59</v>
      </c>
      <c r="C1570" s="352"/>
      <c r="D1570" s="353"/>
      <c r="E1570" s="354"/>
      <c r="F1570" s="354"/>
      <c r="G1570" s="355" t="s">
        <v>60</v>
      </c>
      <c r="H1570" s="353"/>
      <c r="I1570" s="352" t="s">
        <v>61</v>
      </c>
      <c r="J1570" s="352"/>
      <c r="K1570" s="351"/>
      <c r="L1570" s="356"/>
      <c r="M1570" s="357"/>
      <c r="N1570" s="351"/>
      <c r="O1570" s="355" t="s">
        <v>60</v>
      </c>
    </row>
    <row r="1571" spans="1:15" s="131" customFormat="1" ht="12">
      <c r="A1571" s="358"/>
      <c r="B1571" s="359" t="s">
        <v>62</v>
      </c>
      <c r="C1571" s="360"/>
      <c r="D1571" s="360"/>
      <c r="E1571" s="361"/>
      <c r="F1571" s="361" t="s">
        <v>63</v>
      </c>
      <c r="G1571" s="362" t="s">
        <v>64</v>
      </c>
      <c r="H1571" s="363"/>
      <c r="I1571" s="359" t="s">
        <v>62</v>
      </c>
      <c r="J1571" s="360"/>
      <c r="K1571" s="360"/>
      <c r="L1571" s="360"/>
      <c r="M1571" s="361"/>
      <c r="N1571" s="361" t="s">
        <v>63</v>
      </c>
      <c r="O1571" s="362" t="s">
        <v>64</v>
      </c>
    </row>
    <row r="1572" spans="1:15" s="131" customFormat="1" ht="18" customHeight="1">
      <c r="A1572" s="351"/>
      <c r="B1572" s="83" t="s">
        <v>556</v>
      </c>
      <c r="C1572" s="84"/>
      <c r="D1572" s="84"/>
      <c r="E1572" s="85"/>
      <c r="F1572" s="86"/>
      <c r="G1572" s="87"/>
      <c r="H1572" s="88"/>
      <c r="I1572" s="83" t="s">
        <v>560</v>
      </c>
      <c r="J1572" s="84"/>
      <c r="K1572" s="84"/>
      <c r="L1572" s="84"/>
      <c r="M1572" s="85"/>
      <c r="N1572" s="89"/>
      <c r="O1572" s="90"/>
    </row>
    <row r="1573" spans="1:15" s="131" customFormat="1" ht="14.25" customHeight="1">
      <c r="A1573" s="351"/>
      <c r="B1573" s="91"/>
      <c r="C1573" s="92"/>
      <c r="D1573" s="93"/>
      <c r="E1573" s="94"/>
      <c r="F1573" s="95"/>
      <c r="G1573" s="96"/>
      <c r="H1573" s="88"/>
      <c r="I1573" s="97"/>
      <c r="J1573" s="98"/>
      <c r="K1573" s="93"/>
      <c r="L1573" s="93"/>
      <c r="M1573" s="94"/>
      <c r="N1573" s="95"/>
      <c r="O1573" s="99"/>
    </row>
    <row r="1574" spans="1:15" s="131" customFormat="1" ht="14.25" customHeight="1">
      <c r="A1574" s="351"/>
      <c r="B1574" s="100"/>
      <c r="C1574" s="101"/>
      <c r="D1574" s="102"/>
      <c r="E1574" s="103"/>
      <c r="F1574" s="95"/>
      <c r="G1574" s="104">
        <f>ROUNDDOWN(SUM(F1573:F1578)/1000,0)</f>
        <v>0</v>
      </c>
      <c r="H1574" s="105"/>
      <c r="I1574" s="97"/>
      <c r="J1574" s="598"/>
      <c r="K1574" s="598"/>
      <c r="L1574" s="598"/>
      <c r="M1574" s="103"/>
      <c r="N1574" s="95"/>
      <c r="O1574" s="106">
        <f>ROUNDDOWN(SUM(N1573:N1581)/1000,0)</f>
        <v>0</v>
      </c>
    </row>
    <row r="1575" spans="1:15" s="131" customFormat="1" ht="14.1" customHeight="1">
      <c r="A1575" s="351"/>
      <c r="B1575" s="100"/>
      <c r="C1575" s="101"/>
      <c r="D1575" s="102"/>
      <c r="E1575" s="103"/>
      <c r="F1575" s="95"/>
      <c r="G1575" s="104"/>
      <c r="H1575" s="105"/>
      <c r="I1575" s="97"/>
      <c r="J1575" s="598"/>
      <c r="K1575" s="598"/>
      <c r="L1575" s="598"/>
      <c r="M1575" s="103"/>
      <c r="N1575" s="95"/>
      <c r="O1575" s="99"/>
    </row>
    <row r="1576" spans="1:15" s="131" customFormat="1" ht="14.25" customHeight="1">
      <c r="A1576" s="351"/>
      <c r="B1576" s="100"/>
      <c r="C1576" s="101"/>
      <c r="D1576" s="102"/>
      <c r="E1576" s="103"/>
      <c r="F1576" s="95"/>
      <c r="G1576" s="104"/>
      <c r="H1576" s="105"/>
      <c r="I1576" s="97"/>
      <c r="J1576" s="598"/>
      <c r="K1576" s="598"/>
      <c r="L1576" s="598"/>
      <c r="M1576" s="103"/>
      <c r="N1576" s="95"/>
      <c r="O1576" s="99"/>
    </row>
    <row r="1577" spans="1:15" s="131" customFormat="1" ht="14.25" customHeight="1">
      <c r="A1577" s="351"/>
      <c r="B1577" s="100"/>
      <c r="C1577" s="101"/>
      <c r="D1577" s="102"/>
      <c r="E1577" s="103"/>
      <c r="F1577" s="95"/>
      <c r="G1577" s="107"/>
      <c r="H1577" s="108"/>
      <c r="I1577" s="97"/>
      <c r="J1577" s="598"/>
      <c r="K1577" s="598"/>
      <c r="L1577" s="598"/>
      <c r="M1577" s="103"/>
      <c r="N1577" s="95"/>
      <c r="O1577" s="99"/>
    </row>
    <row r="1578" spans="1:15" s="131" customFormat="1" ht="14.25" customHeight="1">
      <c r="A1578" s="351"/>
      <c r="B1578" s="100"/>
      <c r="C1578" s="101"/>
      <c r="D1578" s="102"/>
      <c r="E1578" s="103"/>
      <c r="F1578" s="95"/>
      <c r="G1578" s="107"/>
      <c r="H1578" s="108"/>
      <c r="I1578" s="97"/>
      <c r="J1578" s="598"/>
      <c r="K1578" s="598"/>
      <c r="L1578" s="598"/>
      <c r="M1578" s="103"/>
      <c r="N1578" s="95"/>
      <c r="O1578" s="99"/>
    </row>
    <row r="1579" spans="1:15" s="131" customFormat="1" ht="14.25" customHeight="1">
      <c r="A1579" s="351"/>
      <c r="B1579" s="83" t="s">
        <v>66</v>
      </c>
      <c r="C1579" s="84"/>
      <c r="D1579" s="84"/>
      <c r="E1579" s="85"/>
      <c r="F1579" s="86"/>
      <c r="G1579" s="87"/>
      <c r="H1579" s="111"/>
      <c r="I1579" s="97"/>
      <c r="J1579" s="598"/>
      <c r="K1579" s="598"/>
      <c r="L1579" s="598"/>
      <c r="M1579" s="103"/>
      <c r="N1579" s="95"/>
      <c r="O1579" s="99"/>
    </row>
    <row r="1580" spans="1:15" s="131" customFormat="1" ht="14.25" customHeight="1">
      <c r="A1580" s="351"/>
      <c r="B1580" s="100"/>
      <c r="C1580" s="101"/>
      <c r="D1580" s="102"/>
      <c r="E1580" s="103"/>
      <c r="F1580" s="95"/>
      <c r="G1580" s="96"/>
      <c r="H1580" s="111"/>
      <c r="I1580" s="97"/>
      <c r="J1580" s="598"/>
      <c r="K1580" s="598"/>
      <c r="L1580" s="598"/>
      <c r="M1580" s="103"/>
      <c r="N1580" s="95"/>
      <c r="O1580" s="99"/>
    </row>
    <row r="1581" spans="1:15" s="131" customFormat="1" ht="14.25" customHeight="1">
      <c r="A1581" s="351"/>
      <c r="B1581" s="100"/>
      <c r="C1581" s="101"/>
      <c r="D1581" s="102"/>
      <c r="E1581" s="103"/>
      <c r="F1581" s="95"/>
      <c r="G1581" s="104">
        <f>ROUNDDOWN(SUM(F1580:F1584)/1000,0)</f>
        <v>0</v>
      </c>
      <c r="H1581" s="105"/>
      <c r="I1581" s="113"/>
      <c r="J1581" s="599"/>
      <c r="K1581" s="599"/>
      <c r="L1581" s="599"/>
      <c r="M1581" s="103"/>
      <c r="N1581" s="95"/>
      <c r="O1581" s="112"/>
    </row>
    <row r="1582" spans="1:15" s="131" customFormat="1" ht="14.25" customHeight="1">
      <c r="A1582" s="351"/>
      <c r="B1582" s="100"/>
      <c r="C1582" s="101"/>
      <c r="D1582" s="102"/>
      <c r="E1582" s="103"/>
      <c r="F1582" s="95"/>
      <c r="G1582" s="104"/>
      <c r="H1582" s="105"/>
      <c r="I1582" s="83" t="s">
        <v>561</v>
      </c>
      <c r="J1582" s="84"/>
      <c r="K1582" s="84"/>
      <c r="L1582" s="84"/>
      <c r="M1582" s="85"/>
      <c r="N1582" s="86"/>
      <c r="O1582" s="119"/>
    </row>
    <row r="1583" spans="1:15" s="131" customFormat="1" ht="14.25" customHeight="1">
      <c r="A1583" s="351"/>
      <c r="B1583" s="100"/>
      <c r="C1583" s="101"/>
      <c r="D1583" s="102"/>
      <c r="E1583" s="103"/>
      <c r="F1583" s="95"/>
      <c r="G1583" s="104"/>
      <c r="H1583" s="111"/>
      <c r="I1583" s="97"/>
      <c r="J1583" s="598"/>
      <c r="K1583" s="598"/>
      <c r="L1583" s="598"/>
      <c r="M1583" s="103"/>
      <c r="N1583" s="95"/>
      <c r="O1583" s="99"/>
    </row>
    <row r="1584" spans="1:15" s="131" customFormat="1" ht="14.25" customHeight="1">
      <c r="A1584" s="351"/>
      <c r="B1584" s="100"/>
      <c r="C1584" s="101"/>
      <c r="D1584" s="102"/>
      <c r="E1584" s="103"/>
      <c r="F1584" s="95"/>
      <c r="G1584" s="104"/>
      <c r="H1584" s="105"/>
      <c r="I1584" s="97"/>
      <c r="J1584" s="598"/>
      <c r="K1584" s="598"/>
      <c r="L1584" s="598"/>
      <c r="M1584" s="103"/>
      <c r="N1584" s="95"/>
      <c r="O1584" s="106">
        <f>ROUNDDOWN(SUM(N1583:N1590)/1000,0)</f>
        <v>0</v>
      </c>
    </row>
    <row r="1585" spans="1:15" s="131" customFormat="1" ht="14.25" customHeight="1">
      <c r="A1585" s="351"/>
      <c r="B1585" s="83" t="s">
        <v>557</v>
      </c>
      <c r="C1585" s="84"/>
      <c r="D1585" s="84"/>
      <c r="E1585" s="85"/>
      <c r="F1585" s="86"/>
      <c r="G1585" s="87"/>
      <c r="H1585" s="105"/>
      <c r="I1585" s="97"/>
      <c r="J1585" s="598"/>
      <c r="K1585" s="598"/>
      <c r="L1585" s="598"/>
      <c r="M1585" s="103"/>
      <c r="N1585" s="95"/>
      <c r="O1585" s="99"/>
    </row>
    <row r="1586" spans="1:15" s="131" customFormat="1" ht="14.25" customHeight="1">
      <c r="A1586" s="351"/>
      <c r="B1586" s="100"/>
      <c r="C1586" s="101"/>
      <c r="D1586" s="102"/>
      <c r="E1586" s="103"/>
      <c r="F1586" s="95"/>
      <c r="G1586" s="96"/>
      <c r="H1586" s="111"/>
      <c r="I1586" s="97"/>
      <c r="J1586" s="598"/>
      <c r="K1586" s="598"/>
      <c r="L1586" s="598"/>
      <c r="M1586" s="103"/>
      <c r="N1586" s="95"/>
      <c r="O1586" s="99"/>
    </row>
    <row r="1587" spans="1:15" s="131" customFormat="1" ht="14.25" customHeight="1">
      <c r="A1587" s="351"/>
      <c r="B1587" s="100"/>
      <c r="C1587" s="101"/>
      <c r="D1587" s="102"/>
      <c r="E1587" s="103"/>
      <c r="F1587" s="95"/>
      <c r="G1587" s="104">
        <f>ROUNDDOWN(SUM(F1586:F1588)/1000,0)</f>
        <v>0</v>
      </c>
      <c r="H1587" s="111"/>
      <c r="I1587" s="97"/>
      <c r="J1587" s="598"/>
      <c r="K1587" s="598"/>
      <c r="L1587" s="598"/>
      <c r="M1587" s="103"/>
      <c r="N1587" s="95"/>
      <c r="O1587" s="99"/>
    </row>
    <row r="1588" spans="1:15" s="131" customFormat="1" ht="14.25" customHeight="1">
      <c r="A1588" s="351"/>
      <c r="B1588" s="100"/>
      <c r="C1588" s="101"/>
      <c r="D1588" s="102"/>
      <c r="E1588" s="103"/>
      <c r="F1588" s="95"/>
      <c r="G1588" s="104"/>
      <c r="H1588" s="105"/>
      <c r="I1588" s="97"/>
      <c r="J1588" s="598"/>
      <c r="K1588" s="598"/>
      <c r="L1588" s="598"/>
      <c r="M1588" s="103"/>
      <c r="N1588" s="95"/>
      <c r="O1588" s="99"/>
    </row>
    <row r="1589" spans="1:15" s="131" customFormat="1" ht="14.25" customHeight="1">
      <c r="A1589" s="351"/>
      <c r="B1589" s="83" t="s">
        <v>558</v>
      </c>
      <c r="C1589" s="84"/>
      <c r="D1589" s="84"/>
      <c r="E1589" s="85"/>
      <c r="F1589" s="86"/>
      <c r="G1589" s="87"/>
      <c r="H1589" s="105"/>
      <c r="I1589" s="97"/>
      <c r="J1589" s="598"/>
      <c r="K1589" s="598"/>
      <c r="L1589" s="598"/>
      <c r="M1589" s="103"/>
      <c r="N1589" s="95"/>
      <c r="O1589" s="99"/>
    </row>
    <row r="1590" spans="1:15" s="131" customFormat="1" ht="14.25" customHeight="1">
      <c r="A1590" s="351"/>
      <c r="B1590" s="100"/>
      <c r="C1590" s="101"/>
      <c r="D1590" s="102"/>
      <c r="E1590" s="103"/>
      <c r="F1590" s="95"/>
      <c r="G1590" s="96"/>
      <c r="H1590" s="111"/>
      <c r="I1590" s="97"/>
      <c r="J1590" s="598"/>
      <c r="K1590" s="598"/>
      <c r="L1590" s="598"/>
      <c r="M1590" s="103"/>
      <c r="N1590" s="95"/>
      <c r="O1590" s="112"/>
    </row>
    <row r="1591" spans="1:15" s="131" customFormat="1" ht="14.25" customHeight="1">
      <c r="A1591" s="351"/>
      <c r="B1591" s="100"/>
      <c r="C1591" s="101"/>
      <c r="D1591" s="102"/>
      <c r="E1591" s="103"/>
      <c r="F1591" s="95"/>
      <c r="G1591" s="104">
        <f>ROUNDDOWN(SUM(F1590:F1594)/1000,0)</f>
        <v>0</v>
      </c>
      <c r="H1591" s="111"/>
      <c r="I1591" s="204" t="s">
        <v>562</v>
      </c>
      <c r="J1591" s="180"/>
      <c r="K1591" s="116"/>
      <c r="L1591" s="116"/>
      <c r="M1591" s="117"/>
      <c r="N1591" s="118"/>
      <c r="O1591" s="119"/>
    </row>
    <row r="1592" spans="1:15" s="131" customFormat="1" ht="14.25" customHeight="1">
      <c r="A1592" s="351"/>
      <c r="B1592" s="100"/>
      <c r="C1592" s="101"/>
      <c r="D1592" s="102"/>
      <c r="E1592" s="103"/>
      <c r="F1592" s="95"/>
      <c r="G1592" s="104"/>
      <c r="H1592" s="111"/>
      <c r="I1592" s="97"/>
      <c r="J1592" s="598"/>
      <c r="K1592" s="598"/>
      <c r="L1592" s="598"/>
      <c r="M1592" s="103"/>
      <c r="N1592" s="95"/>
      <c r="O1592" s="99"/>
    </row>
    <row r="1593" spans="1:15" s="131" customFormat="1" ht="14.25" customHeight="1">
      <c r="A1593" s="351"/>
      <c r="B1593" s="100"/>
      <c r="C1593" s="101"/>
      <c r="D1593" s="102"/>
      <c r="E1593" s="103"/>
      <c r="F1593" s="95"/>
      <c r="G1593" s="104"/>
      <c r="H1593" s="105"/>
      <c r="I1593" s="97"/>
      <c r="J1593" s="598"/>
      <c r="K1593" s="598"/>
      <c r="L1593" s="598"/>
      <c r="M1593" s="103"/>
      <c r="N1593" s="95"/>
      <c r="O1593" s="106">
        <f>ROUNDDOWN(SUM(N1592:N1597)/1000,0)</f>
        <v>0</v>
      </c>
    </row>
    <row r="1594" spans="1:15" s="131" customFormat="1" ht="14.25" customHeight="1">
      <c r="A1594" s="351"/>
      <c r="B1594" s="100"/>
      <c r="C1594" s="101"/>
      <c r="D1594" s="102"/>
      <c r="E1594" s="103"/>
      <c r="F1594" s="95"/>
      <c r="G1594" s="104"/>
      <c r="H1594" s="105"/>
      <c r="I1594" s="97"/>
      <c r="J1594" s="598"/>
      <c r="K1594" s="598"/>
      <c r="L1594" s="598"/>
      <c r="M1594" s="103"/>
      <c r="N1594" s="95"/>
      <c r="O1594" s="99"/>
    </row>
    <row r="1595" spans="1:15" s="131" customFormat="1" ht="14.25" customHeight="1">
      <c r="A1595" s="351"/>
      <c r="B1595" s="83" t="s">
        <v>559</v>
      </c>
      <c r="C1595" s="84"/>
      <c r="D1595" s="84"/>
      <c r="E1595" s="85"/>
      <c r="F1595" s="86"/>
      <c r="G1595" s="87"/>
      <c r="H1595" s="105"/>
      <c r="I1595" s="97"/>
      <c r="J1595" s="598"/>
      <c r="K1595" s="598"/>
      <c r="L1595" s="598"/>
      <c r="M1595" s="103"/>
      <c r="N1595" s="95"/>
      <c r="O1595" s="99"/>
    </row>
    <row r="1596" spans="1:15" s="131" customFormat="1" ht="14.25" customHeight="1">
      <c r="A1596" s="351"/>
      <c r="B1596" s="100"/>
      <c r="C1596" s="101"/>
      <c r="D1596" s="102"/>
      <c r="E1596" s="103"/>
      <c r="F1596" s="95"/>
      <c r="G1596" s="96"/>
      <c r="H1596" s="105"/>
      <c r="I1596" s="97"/>
      <c r="J1596" s="598"/>
      <c r="K1596" s="598"/>
      <c r="L1596" s="598"/>
      <c r="M1596" s="103"/>
      <c r="N1596" s="95"/>
      <c r="O1596" s="99"/>
    </row>
    <row r="1597" spans="1:15" s="131" customFormat="1" ht="14.25" customHeight="1">
      <c r="A1597" s="351"/>
      <c r="B1597" s="100"/>
      <c r="C1597" s="101"/>
      <c r="D1597" s="102"/>
      <c r="E1597" s="103"/>
      <c r="F1597" s="95"/>
      <c r="G1597" s="96">
        <f>ROUNDDOWN(SUM(F1596:F1604)/1000,0)</f>
        <v>0</v>
      </c>
      <c r="H1597" s="105"/>
      <c r="I1597" s="97"/>
      <c r="J1597" s="598"/>
      <c r="K1597" s="598"/>
      <c r="L1597" s="598"/>
      <c r="M1597" s="103"/>
      <c r="N1597" s="95"/>
      <c r="O1597" s="99"/>
    </row>
    <row r="1598" spans="1:15" s="131" customFormat="1" ht="14.25" customHeight="1">
      <c r="A1598" s="351"/>
      <c r="B1598" s="100"/>
      <c r="C1598" s="101"/>
      <c r="D1598" s="102"/>
      <c r="E1598" s="103"/>
      <c r="F1598" s="95"/>
      <c r="G1598" s="96"/>
      <c r="H1598" s="111"/>
      <c r="I1598" s="205" t="s">
        <v>563</v>
      </c>
      <c r="J1598" s="181"/>
      <c r="K1598" s="182"/>
      <c r="L1598" s="182"/>
      <c r="M1598" s="183"/>
      <c r="N1598" s="185"/>
      <c r="O1598" s="184"/>
    </row>
    <row r="1599" spans="1:15" s="131" customFormat="1" ht="14.25" customHeight="1">
      <c r="A1599" s="351"/>
      <c r="B1599" s="100"/>
      <c r="C1599" s="101"/>
      <c r="D1599" s="102"/>
      <c r="E1599" s="103"/>
      <c r="F1599" s="95"/>
      <c r="G1599" s="96"/>
      <c r="H1599" s="111"/>
      <c r="I1599" s="97"/>
      <c r="J1599" s="598"/>
      <c r="K1599" s="598"/>
      <c r="L1599" s="598"/>
      <c r="M1599" s="103"/>
      <c r="N1599" s="95"/>
      <c r="O1599" s="186"/>
    </row>
    <row r="1600" spans="1:15" s="131" customFormat="1" ht="14.25" customHeight="1">
      <c r="A1600" s="351"/>
      <c r="B1600" s="100"/>
      <c r="C1600" s="101"/>
      <c r="D1600" s="102"/>
      <c r="E1600" s="103"/>
      <c r="F1600" s="95"/>
      <c r="G1600" s="96"/>
      <c r="H1600" s="111"/>
      <c r="I1600" s="97"/>
      <c r="J1600" s="598"/>
      <c r="K1600" s="598"/>
      <c r="L1600" s="598"/>
      <c r="M1600" s="103"/>
      <c r="N1600" s="95"/>
      <c r="O1600" s="106">
        <f>ROUNDDOWN(SUM(N1599:N1604)/1000,0)</f>
        <v>0</v>
      </c>
    </row>
    <row r="1601" spans="1:15" s="131" customFormat="1" ht="14.25" customHeight="1">
      <c r="A1601" s="351"/>
      <c r="B1601" s="100"/>
      <c r="C1601" s="101"/>
      <c r="D1601" s="102"/>
      <c r="E1601" s="103"/>
      <c r="F1601" s="95"/>
      <c r="G1601" s="96"/>
      <c r="H1601" s="111"/>
      <c r="I1601" s="97"/>
      <c r="J1601" s="598"/>
      <c r="K1601" s="598"/>
      <c r="L1601" s="598"/>
      <c r="M1601" s="103"/>
      <c r="N1601" s="95"/>
      <c r="O1601" s="99"/>
    </row>
    <row r="1602" spans="1:15" s="131" customFormat="1" ht="14.25" customHeight="1">
      <c r="A1602" s="351"/>
      <c r="B1602" s="100"/>
      <c r="C1602" s="101"/>
      <c r="D1602" s="102"/>
      <c r="E1602" s="103"/>
      <c r="F1602" s="95"/>
      <c r="G1602" s="96"/>
      <c r="H1602" s="111"/>
      <c r="I1602" s="97"/>
      <c r="J1602" s="598"/>
      <c r="K1602" s="598"/>
      <c r="L1602" s="598"/>
      <c r="M1602" s="103"/>
      <c r="N1602" s="95"/>
      <c r="O1602" s="99"/>
    </row>
    <row r="1603" spans="1:15" s="131" customFormat="1" ht="14.25" customHeight="1">
      <c r="A1603" s="351"/>
      <c r="B1603" s="100"/>
      <c r="C1603" s="101"/>
      <c r="D1603" s="102"/>
      <c r="E1603" s="103"/>
      <c r="F1603" s="95"/>
      <c r="G1603" s="96"/>
      <c r="H1603" s="105"/>
      <c r="I1603" s="97"/>
      <c r="J1603" s="598"/>
      <c r="K1603" s="598"/>
      <c r="L1603" s="598"/>
      <c r="M1603" s="103"/>
      <c r="N1603" s="95"/>
      <c r="O1603" s="99"/>
    </row>
    <row r="1604" spans="1:15" s="131" customFormat="1" ht="14.25" customHeight="1">
      <c r="A1604" s="351"/>
      <c r="B1604" s="100"/>
      <c r="C1604" s="101"/>
      <c r="D1604" s="102"/>
      <c r="E1604" s="103"/>
      <c r="F1604" s="95"/>
      <c r="G1604" s="104"/>
      <c r="H1604" s="111"/>
      <c r="I1604" s="97"/>
      <c r="J1604" s="598"/>
      <c r="K1604" s="598"/>
      <c r="L1604" s="598"/>
      <c r="M1604" s="103"/>
      <c r="N1604" s="95"/>
      <c r="O1604" s="112"/>
    </row>
    <row r="1605" spans="1:15" s="131" customFormat="1" ht="14.25" customHeight="1">
      <c r="A1605" s="351"/>
      <c r="B1605" s="83" t="s">
        <v>67</v>
      </c>
      <c r="C1605" s="84"/>
      <c r="D1605" s="84"/>
      <c r="E1605" s="85"/>
      <c r="F1605" s="86"/>
      <c r="G1605" s="87"/>
      <c r="H1605" s="111"/>
      <c r="I1605" s="204" t="s">
        <v>564</v>
      </c>
      <c r="J1605" s="115"/>
      <c r="K1605" s="116"/>
      <c r="L1605" s="116"/>
      <c r="M1605" s="117"/>
      <c r="N1605" s="120"/>
      <c r="O1605" s="121"/>
    </row>
    <row r="1606" spans="1:15" s="131" customFormat="1" ht="14.25" customHeight="1">
      <c r="A1606" s="351"/>
      <c r="B1606" s="100"/>
      <c r="C1606" s="101"/>
      <c r="D1606" s="102"/>
      <c r="E1606" s="103"/>
      <c r="F1606" s="95"/>
      <c r="G1606" s="96"/>
      <c r="H1606" s="111"/>
      <c r="I1606" s="97"/>
      <c r="J1606" s="598"/>
      <c r="K1606" s="598"/>
      <c r="L1606" s="598"/>
      <c r="M1606" s="103"/>
      <c r="N1606" s="95"/>
      <c r="O1606" s="99"/>
    </row>
    <row r="1607" spans="1:15" s="131" customFormat="1" ht="14.25" customHeight="1">
      <c r="A1607" s="351"/>
      <c r="B1607" s="100"/>
      <c r="C1607" s="101"/>
      <c r="D1607" s="102"/>
      <c r="E1607" s="103"/>
      <c r="F1607" s="95"/>
      <c r="G1607" s="104">
        <f>ROUNDDOWN(SUM(F1606:F1608)/1000,0)</f>
        <v>0</v>
      </c>
      <c r="H1607" s="105"/>
      <c r="I1607" s="97"/>
      <c r="J1607" s="598"/>
      <c r="K1607" s="598"/>
      <c r="L1607" s="598"/>
      <c r="M1607" s="103"/>
      <c r="N1607" s="95"/>
      <c r="O1607" s="106">
        <f>ROUNDDOWN(SUM(N1606:N1615)/1000,0)</f>
        <v>0</v>
      </c>
    </row>
    <row r="1608" spans="1:15" s="131" customFormat="1" ht="14.1" customHeight="1">
      <c r="A1608" s="351"/>
      <c r="B1608" s="100"/>
      <c r="C1608" s="101"/>
      <c r="D1608" s="102"/>
      <c r="E1608" s="103"/>
      <c r="F1608" s="95"/>
      <c r="G1608" s="104"/>
      <c r="H1608" s="111"/>
      <c r="I1608" s="97"/>
      <c r="J1608" s="598"/>
      <c r="K1608" s="598"/>
      <c r="L1608" s="598"/>
      <c r="M1608" s="103"/>
      <c r="N1608" s="95"/>
      <c r="O1608" s="99"/>
    </row>
    <row r="1609" spans="1:15" s="131" customFormat="1" ht="14.25" customHeight="1" thickBot="1">
      <c r="A1609" s="351"/>
      <c r="B1609" s="122" t="s">
        <v>68</v>
      </c>
      <c r="C1609" s="123"/>
      <c r="D1609" s="123"/>
      <c r="E1609" s="124"/>
      <c r="F1609" s="125"/>
      <c r="G1609" s="126">
        <f>G1610-G1574-G1581-G1587-G1591-G1597-G1607</f>
        <v>0</v>
      </c>
      <c r="H1609" s="105"/>
      <c r="I1609" s="97"/>
      <c r="J1609" s="598"/>
      <c r="K1609" s="598"/>
      <c r="L1609" s="598"/>
      <c r="M1609" s="103"/>
      <c r="N1609" s="95"/>
      <c r="O1609" s="99"/>
    </row>
    <row r="1610" spans="1:15" s="131" customFormat="1" ht="20.100000000000001" customHeight="1" thickTop="1">
      <c r="A1610" s="351"/>
      <c r="B1610" s="1015" t="s">
        <v>69</v>
      </c>
      <c r="C1610" s="1016"/>
      <c r="D1610" s="1016"/>
      <c r="E1610" s="1016"/>
      <c r="F1610" s="1017"/>
      <c r="G1610" s="127">
        <f>O1618</f>
        <v>0</v>
      </c>
      <c r="H1610" s="105"/>
      <c r="I1610" s="97"/>
      <c r="J1610" s="598"/>
      <c r="K1610" s="598"/>
      <c r="L1610" s="598"/>
      <c r="M1610" s="103"/>
      <c r="N1610" s="95"/>
      <c r="O1610" s="99"/>
    </row>
    <row r="1611" spans="1:15" s="131" customFormat="1" ht="14.25" customHeight="1">
      <c r="A1611" s="351"/>
      <c r="B1611" s="128" t="s">
        <v>70</v>
      </c>
      <c r="C1611" s="129"/>
      <c r="D1611" s="129"/>
      <c r="E1611" s="129"/>
      <c r="F1611" s="129"/>
      <c r="G1611" s="130"/>
      <c r="H1611" s="130"/>
      <c r="I1611" s="97"/>
      <c r="J1611" s="598"/>
      <c r="K1611" s="598"/>
      <c r="L1611" s="598"/>
      <c r="M1611" s="103"/>
      <c r="N1611" s="95"/>
      <c r="O1611" s="99"/>
    </row>
    <row r="1612" spans="1:15" s="131" customFormat="1" ht="14.25" customHeight="1">
      <c r="A1612" s="351"/>
      <c r="B1612" s="131" t="s">
        <v>71</v>
      </c>
      <c r="C1612" s="129"/>
      <c r="D1612" s="129"/>
      <c r="E1612" s="129"/>
      <c r="F1612" s="129"/>
      <c r="G1612" s="132" t="s">
        <v>72</v>
      </c>
      <c r="H1612" s="133"/>
      <c r="I1612" s="97"/>
      <c r="J1612" s="598"/>
      <c r="K1612" s="598"/>
      <c r="L1612" s="598"/>
      <c r="M1612" s="103"/>
      <c r="N1612" s="95"/>
      <c r="O1612" s="99"/>
    </row>
    <row r="1613" spans="1:15" s="131" customFormat="1" ht="14.25" customHeight="1">
      <c r="A1613" s="351"/>
      <c r="B1613" s="919" t="s">
        <v>73</v>
      </c>
      <c r="C1613" s="1018"/>
      <c r="D1613" s="1018"/>
      <c r="E1613" s="1018"/>
      <c r="F1613" s="1019"/>
      <c r="G1613" s="134" t="s">
        <v>74</v>
      </c>
      <c r="H1613" s="133"/>
      <c r="I1613" s="97"/>
      <c r="J1613" s="598"/>
      <c r="K1613" s="598"/>
      <c r="L1613" s="598"/>
      <c r="M1613" s="103"/>
      <c r="N1613" s="95"/>
      <c r="O1613" s="99"/>
    </row>
    <row r="1614" spans="1:15" s="131" customFormat="1" ht="20.100000000000001" customHeight="1">
      <c r="A1614" s="351"/>
      <c r="B1614" s="1003" t="s">
        <v>567</v>
      </c>
      <c r="C1614" s="1018"/>
      <c r="D1614" s="1018"/>
      <c r="E1614" s="1018"/>
      <c r="F1614" s="1019"/>
      <c r="G1614" s="135"/>
      <c r="H1614" s="136"/>
      <c r="I1614" s="97"/>
      <c r="J1614" s="598"/>
      <c r="K1614" s="598"/>
      <c r="L1614" s="598"/>
      <c r="M1614" s="103"/>
      <c r="N1614" s="95"/>
      <c r="O1614" s="99"/>
    </row>
    <row r="1615" spans="1:15" s="131" customFormat="1" ht="21.95" customHeight="1" thickBot="1">
      <c r="A1615" s="351"/>
      <c r="B1615" s="1003" t="s">
        <v>568</v>
      </c>
      <c r="C1615" s="1004"/>
      <c r="D1615" s="1004"/>
      <c r="E1615" s="1004"/>
      <c r="F1615" s="1005"/>
      <c r="G1615" s="135"/>
      <c r="H1615" s="111"/>
      <c r="I1615" s="97"/>
      <c r="J1615" s="598"/>
      <c r="K1615" s="598"/>
      <c r="L1615" s="598"/>
      <c r="M1615" s="103"/>
      <c r="N1615" s="95"/>
      <c r="O1615" s="137"/>
    </row>
    <row r="1616" spans="1:15" s="131" customFormat="1" ht="35.450000000000003" customHeight="1" thickTop="1">
      <c r="A1616" s="351"/>
      <c r="B1616" s="1003" t="s">
        <v>132</v>
      </c>
      <c r="C1616" s="1004"/>
      <c r="D1616" s="1004"/>
      <c r="E1616" s="1004"/>
      <c r="F1616" s="1005"/>
      <c r="G1616" s="135"/>
      <c r="H1616" s="111"/>
      <c r="I1616" s="1006" t="s">
        <v>565</v>
      </c>
      <c r="J1616" s="1007"/>
      <c r="K1616" s="1007"/>
      <c r="L1616" s="1007"/>
      <c r="M1616" s="1007"/>
      <c r="N1616" s="1008"/>
      <c r="O1616" s="138">
        <f>SUM(O1574,O1584,O1593,O1600,O1607,)</f>
        <v>0</v>
      </c>
    </row>
    <row r="1617" spans="1:21" s="131" customFormat="1" ht="35.450000000000003" customHeight="1">
      <c r="A1617" s="351"/>
      <c r="B1617" s="1003" t="s">
        <v>138</v>
      </c>
      <c r="C1617" s="1004"/>
      <c r="D1617" s="1004"/>
      <c r="E1617" s="1004"/>
      <c r="F1617" s="1005"/>
      <c r="G1617" s="135"/>
      <c r="H1617" s="130"/>
      <c r="I1617" s="1009" t="s">
        <v>340</v>
      </c>
      <c r="J1617" s="1010"/>
      <c r="K1617" s="1010"/>
      <c r="L1617" s="1010"/>
      <c r="M1617" s="1010"/>
      <c r="N1617" s="1011"/>
      <c r="O1617" s="146">
        <f>IF(共通入力シート!$B$18="課税事業者",ROUNDDOWN((O1616-G1619)*10/110,0),0)</f>
        <v>0</v>
      </c>
    </row>
    <row r="1618" spans="1:21" s="131" customFormat="1" ht="26.1" customHeight="1" thickBot="1">
      <c r="A1618" s="351"/>
      <c r="B1618" s="1012" t="s">
        <v>569</v>
      </c>
      <c r="C1618" s="1013"/>
      <c r="D1618" s="1013"/>
      <c r="E1618" s="1013"/>
      <c r="F1618" s="1014"/>
      <c r="G1618" s="135"/>
      <c r="H1618" s="130"/>
      <c r="I1618" s="995" t="s">
        <v>566</v>
      </c>
      <c r="J1618" s="996"/>
      <c r="K1618" s="996"/>
      <c r="L1618" s="996"/>
      <c r="M1618" s="996"/>
      <c r="N1618" s="997"/>
      <c r="O1618" s="141">
        <f>O1616-O1617</f>
        <v>0</v>
      </c>
    </row>
    <row r="1619" spans="1:21" s="131" customFormat="1" ht="25.35" customHeight="1" thickTop="1">
      <c r="A1619" s="351"/>
      <c r="B1619" s="992" t="s">
        <v>75</v>
      </c>
      <c r="C1619" s="993"/>
      <c r="D1619" s="993"/>
      <c r="E1619" s="993"/>
      <c r="F1619" s="994"/>
      <c r="G1619" s="140">
        <f>SUM(G1614:G1618)</f>
        <v>0</v>
      </c>
      <c r="H1619" s="364"/>
      <c r="I1619" s="995" t="s">
        <v>342</v>
      </c>
      <c r="J1619" s="996"/>
      <c r="K1619" s="996"/>
      <c r="L1619" s="996"/>
      <c r="M1619" s="996"/>
      <c r="N1619" s="997"/>
      <c r="O1619" s="144"/>
    </row>
    <row r="1620" spans="1:21" s="131" customFormat="1" ht="26.25" customHeight="1">
      <c r="A1620" s="351"/>
      <c r="B1620" s="131" t="s">
        <v>76</v>
      </c>
      <c r="C1620" s="365"/>
      <c r="D1620" s="365"/>
      <c r="E1620" s="365"/>
      <c r="F1620" s="365"/>
      <c r="G1620" s="143"/>
      <c r="H1620" s="364"/>
      <c r="O1620" s="145"/>
    </row>
    <row r="1621" spans="1:21" s="131" customFormat="1" ht="10.5" customHeight="1" thickBot="1">
      <c r="A1621" s="351"/>
      <c r="C1621" s="365"/>
      <c r="D1621" s="365"/>
      <c r="E1621" s="365"/>
      <c r="F1621" s="365"/>
      <c r="G1621" s="143"/>
      <c r="H1621" s="364"/>
      <c r="I1621" s="366"/>
    </row>
    <row r="1622" spans="1:21" s="131" customFormat="1" ht="25.35" customHeight="1" thickBot="1">
      <c r="A1622" s="351"/>
      <c r="B1622" s="998" t="s">
        <v>77</v>
      </c>
      <c r="C1622" s="980"/>
      <c r="D1622" s="999" t="str">
        <f>IF(共通入力シート!$B$2="","",共通入力シート!$B$2)</f>
        <v/>
      </c>
      <c r="E1622" s="999"/>
      <c r="F1622" s="999"/>
      <c r="G1622" s="1000"/>
      <c r="H1622" s="1001" t="str">
        <f>IF(共通入力シート!$B$18="※選択してください。","★「共通入力シート」の消費税等仕入控除税額の取扱を選択してください。","")</f>
        <v/>
      </c>
      <c r="I1622" s="1002"/>
      <c r="J1622" s="1002"/>
      <c r="K1622" s="1002"/>
      <c r="L1622" s="1002"/>
      <c r="M1622" s="1002"/>
      <c r="N1622" s="1002"/>
      <c r="O1622" s="1002"/>
    </row>
    <row r="1623" spans="1:21" s="131" customFormat="1" ht="46.5" customHeight="1" thickBot="1">
      <c r="A1623" s="351"/>
      <c r="B1623" s="987" t="s">
        <v>343</v>
      </c>
      <c r="C1623" s="988"/>
      <c r="D1623" s="989" t="str">
        <f>IF(O1618=0,"",MAX(0,MIN(INT(O1618/2),G1609)))</f>
        <v/>
      </c>
      <c r="E1623" s="989"/>
      <c r="F1623" s="989"/>
      <c r="G1623" s="367" t="s">
        <v>29</v>
      </c>
      <c r="H1623" s="990" t="s">
        <v>78</v>
      </c>
      <c r="I1623" s="991"/>
      <c r="J1623" s="991"/>
      <c r="K1623" s="991"/>
      <c r="L1623" s="991"/>
      <c r="M1623" s="991"/>
      <c r="N1623" s="991"/>
      <c r="O1623" s="991"/>
    </row>
    <row r="1624" spans="1:21" ht="4.5" customHeight="1"/>
    <row r="1625" spans="1:21" ht="15.6" customHeight="1">
      <c r="B1625" s="131" t="s">
        <v>425</v>
      </c>
      <c r="C1625" s="218"/>
      <c r="D1625" s="329"/>
      <c r="E1625" s="218"/>
      <c r="F1625" s="218"/>
      <c r="G1625" s="218"/>
      <c r="H1625" s="218"/>
      <c r="I1625" s="218"/>
      <c r="J1625" s="218"/>
      <c r="K1625" s="218"/>
      <c r="L1625" s="218"/>
      <c r="M1625" s="218"/>
      <c r="N1625" s="218"/>
      <c r="O1625" s="218"/>
      <c r="R1625" s="329"/>
      <c r="S1625" s="329"/>
      <c r="T1625" s="329"/>
      <c r="U1625" s="329"/>
    </row>
    <row r="1626" spans="1:21" ht="15.6" customHeight="1">
      <c r="B1626" s="218" t="s">
        <v>509</v>
      </c>
      <c r="C1626" s="218"/>
      <c r="D1626" s="218"/>
      <c r="E1626" s="218"/>
      <c r="F1626" s="218"/>
      <c r="G1626" s="218"/>
      <c r="H1626" s="218"/>
      <c r="I1626" s="218"/>
      <c r="J1626" s="218"/>
      <c r="K1626" s="218"/>
      <c r="L1626" s="218"/>
      <c r="M1626" s="218"/>
      <c r="N1626" s="218"/>
      <c r="O1626" s="218"/>
      <c r="R1626" s="329"/>
      <c r="S1626" s="329"/>
      <c r="T1626" s="329"/>
      <c r="U1626" s="329"/>
    </row>
    <row r="1627" spans="1:21" ht="15.6" customHeight="1" thickBot="1">
      <c r="B1627" s="1120" t="s">
        <v>429</v>
      </c>
      <c r="C1627" s="1120"/>
      <c r="D1627" s="1120"/>
      <c r="E1627" s="1120"/>
      <c r="F1627" s="1120"/>
      <c r="G1627" s="1120"/>
      <c r="H1627" s="1120"/>
      <c r="I1627" s="1120"/>
      <c r="J1627" s="1120"/>
      <c r="K1627" s="1120"/>
      <c r="L1627" s="1120"/>
      <c r="M1627" s="1120"/>
      <c r="N1627" s="1120"/>
      <c r="O1627" s="1120"/>
      <c r="R1627" s="329"/>
      <c r="S1627" s="329"/>
      <c r="T1627" s="329"/>
      <c r="U1627" s="329"/>
    </row>
    <row r="1628" spans="1:21" ht="15" customHeight="1">
      <c r="B1628" s="1121" t="s">
        <v>43</v>
      </c>
      <c r="C1628" s="1122"/>
      <c r="D1628" s="1125" t="s">
        <v>613</v>
      </c>
      <c r="E1628" s="1126"/>
      <c r="F1628" s="1129" t="s">
        <v>657</v>
      </c>
      <c r="G1628" s="1130"/>
      <c r="H1628" s="1131"/>
      <c r="I1628" s="1131"/>
      <c r="J1628" s="1131"/>
      <c r="K1628" s="1131"/>
      <c r="L1628" s="1131"/>
      <c r="M1628" s="1131"/>
      <c r="N1628" s="1131"/>
      <c r="O1628" s="1132"/>
      <c r="Q1628" s="618" t="s">
        <v>667</v>
      </c>
      <c r="R1628" s="329"/>
      <c r="S1628" s="329"/>
      <c r="T1628" s="329"/>
      <c r="U1628" s="329"/>
    </row>
    <row r="1629" spans="1:21" ht="15" customHeight="1" thickBot="1">
      <c r="B1629" s="1123"/>
      <c r="C1629" s="1124"/>
      <c r="D1629" s="1127"/>
      <c r="E1629" s="1128"/>
      <c r="F1629" s="1133"/>
      <c r="G1629" s="1134"/>
      <c r="H1629" s="1135"/>
      <c r="I1629" s="1135"/>
      <c r="J1629" s="1135"/>
      <c r="K1629" s="1135"/>
      <c r="L1629" s="1135"/>
      <c r="M1629" s="1135"/>
      <c r="N1629" s="1135"/>
      <c r="O1629" s="1136"/>
      <c r="Q1629" s="617" t="s">
        <v>668</v>
      </c>
      <c r="R1629" s="329"/>
      <c r="S1629" s="329"/>
      <c r="T1629" s="329"/>
      <c r="U1629" s="329"/>
    </row>
    <row r="1630" spans="1:21" ht="16.5" customHeight="1">
      <c r="B1630" s="330" t="s">
        <v>142</v>
      </c>
      <c r="C1630" s="331"/>
      <c r="D1630" s="331"/>
      <c r="E1630" s="332"/>
      <c r="F1630" s="331"/>
      <c r="G1630" s="331"/>
      <c r="H1630" s="331"/>
      <c r="I1630" s="331"/>
      <c r="J1630" s="331"/>
      <c r="K1630" s="331"/>
      <c r="L1630" s="331"/>
      <c r="M1630" s="331"/>
      <c r="N1630" s="331"/>
      <c r="O1630" s="619"/>
      <c r="R1630" s="329"/>
      <c r="S1630" s="329"/>
      <c r="T1630" s="329"/>
      <c r="U1630" s="329"/>
    </row>
    <row r="1631" spans="1:21" ht="18.75" customHeight="1">
      <c r="B1631" s="1109"/>
      <c r="C1631" s="1110"/>
      <c r="D1631" s="1110"/>
      <c r="E1631" s="1110"/>
      <c r="F1631" s="1110"/>
      <c r="G1631" s="1110"/>
      <c r="H1631" s="1110"/>
      <c r="I1631" s="1110"/>
      <c r="J1631" s="1110"/>
      <c r="K1631" s="1110"/>
      <c r="L1631" s="335" t="s">
        <v>48</v>
      </c>
      <c r="M1631" s="1113"/>
      <c r="N1631" s="1113"/>
      <c r="O1631" s="1114"/>
      <c r="Q1631" s="569" t="str">
        <f>IF(M1631="", "←選択してください。", "")</f>
        <v>←選択してください。</v>
      </c>
      <c r="R1631" s="329"/>
      <c r="S1631" s="329"/>
      <c r="T1631" s="329"/>
      <c r="U1631" s="329"/>
    </row>
    <row r="1632" spans="1:21" ht="17.25" customHeight="1">
      <c r="B1632" s="1111"/>
      <c r="C1632" s="1112"/>
      <c r="D1632" s="1112"/>
      <c r="E1632" s="1112"/>
      <c r="F1632" s="1112"/>
      <c r="G1632" s="1112"/>
      <c r="H1632" s="1112"/>
      <c r="I1632" s="1112"/>
      <c r="J1632" s="1112"/>
      <c r="K1632" s="1112"/>
      <c r="L1632" s="337" t="s">
        <v>49</v>
      </c>
      <c r="M1632" s="1115"/>
      <c r="N1632" s="1115"/>
      <c r="O1632" s="1116"/>
      <c r="Q1632" s="569" t="str">
        <f>IF(M1632="", "←選択してください。", "")</f>
        <v>←選択してください。</v>
      </c>
      <c r="R1632" s="329"/>
      <c r="S1632" s="329"/>
      <c r="T1632" s="329"/>
      <c r="U1632" s="329"/>
    </row>
    <row r="1633" spans="2:21" ht="4.5" customHeight="1">
      <c r="B1633" s="338"/>
      <c r="C1633" s="338"/>
      <c r="D1633" s="338"/>
      <c r="E1633" s="338"/>
      <c r="F1633" s="338"/>
      <c r="G1633" s="338"/>
      <c r="H1633" s="338"/>
      <c r="I1633" s="338"/>
      <c r="J1633" s="338"/>
      <c r="K1633" s="338"/>
      <c r="L1633" s="338"/>
      <c r="M1633" s="338"/>
      <c r="N1633" s="338"/>
      <c r="O1633" s="611"/>
      <c r="R1633" s="329"/>
      <c r="S1633" s="329"/>
      <c r="T1633" s="329"/>
      <c r="U1633" s="329"/>
    </row>
    <row r="1634" spans="2:21" ht="24" customHeight="1">
      <c r="B1634" s="340" t="s">
        <v>143</v>
      </c>
      <c r="C1634" s="341"/>
      <c r="D1634" s="341"/>
      <c r="E1634" s="341"/>
      <c r="F1634" s="1117" t="s">
        <v>50</v>
      </c>
      <c r="G1634" s="1118"/>
      <c r="H1634" s="342"/>
      <c r="I1634" s="1117" t="s">
        <v>51</v>
      </c>
      <c r="J1634" s="1119"/>
      <c r="K1634" s="1118"/>
      <c r="L1634" s="343" t="str">
        <f>IF(OR($H1636=0,$K1636=0),"",$H1634/($H1636*$K1636))</f>
        <v/>
      </c>
      <c r="M1634" s="1117" t="s">
        <v>52</v>
      </c>
      <c r="N1634" s="1118"/>
      <c r="O1634" s="565" t="str">
        <f>IF($O1732+$O1735=0,"",($G1726-$G1725)/($O1732+$O1735))</f>
        <v/>
      </c>
      <c r="Q1634" s="336" t="str">
        <f>IF(OR(F1628="人材養成事業",F1628= "普及啓発事業"), "←斜線部は記入する必要はありません。", "")</f>
        <v/>
      </c>
      <c r="R1634" s="329"/>
      <c r="S1634" s="329"/>
      <c r="T1634" s="329"/>
      <c r="U1634" s="329"/>
    </row>
    <row r="1635" spans="2:21" s="131" customFormat="1" ht="21.75" customHeight="1">
      <c r="B1635" s="1020" t="s">
        <v>53</v>
      </c>
      <c r="C1635" s="1093"/>
      <c r="D1635" s="1096" t="s">
        <v>54</v>
      </c>
      <c r="E1635" s="1097"/>
      <c r="F1635" s="1098" t="s">
        <v>55</v>
      </c>
      <c r="G1635" s="1098"/>
      <c r="H1635" s="1099" t="s">
        <v>56</v>
      </c>
      <c r="I1635" s="1099"/>
      <c r="J1635" s="1099"/>
      <c r="K1635" s="344" t="s">
        <v>57</v>
      </c>
      <c r="L1635" s="1100" t="s">
        <v>58</v>
      </c>
      <c r="M1635" s="1100"/>
      <c r="N1635" s="1100"/>
      <c r="O1635" s="1101"/>
    </row>
    <row r="1636" spans="2:21" s="131" customFormat="1" ht="21.75" customHeight="1">
      <c r="B1636" s="1094"/>
      <c r="C1636" s="1095"/>
      <c r="D1636" s="1102"/>
      <c r="E1636" s="1103"/>
      <c r="F1636" s="1104"/>
      <c r="G1636" s="1105"/>
      <c r="H1636" s="1106"/>
      <c r="I1636" s="1106"/>
      <c r="J1636" s="1106"/>
      <c r="K1636" s="78"/>
      <c r="L1636" s="1107"/>
      <c r="M1636" s="1107"/>
      <c r="N1636" s="1107"/>
      <c r="O1636" s="1108"/>
      <c r="Q1636" s="345"/>
    </row>
    <row r="1637" spans="2:21" ht="9.75" customHeight="1">
      <c r="B1637" s="131"/>
      <c r="C1637" s="131"/>
      <c r="D1637" s="338"/>
      <c r="E1637" s="338"/>
      <c r="F1637" s="338"/>
      <c r="G1637" s="338"/>
      <c r="H1637" s="338"/>
      <c r="I1637" s="338"/>
      <c r="J1637" s="338"/>
      <c r="K1637" s="338"/>
      <c r="L1637" s="338"/>
      <c r="M1637" s="338"/>
      <c r="N1637" s="338"/>
      <c r="O1637" s="338"/>
      <c r="Q1637" s="336"/>
      <c r="R1637" s="329"/>
      <c r="S1637" s="329"/>
      <c r="T1637" s="329"/>
      <c r="U1637" s="329"/>
    </row>
    <row r="1638" spans="2:21" s="102" customFormat="1" ht="18" customHeight="1">
      <c r="B1638" s="1020" t="s">
        <v>344</v>
      </c>
      <c r="C1638" s="1066"/>
      <c r="D1638" s="925" t="s">
        <v>413</v>
      </c>
      <c r="E1638" s="926"/>
      <c r="F1638" s="926"/>
      <c r="G1638" s="926"/>
      <c r="H1638" s="926"/>
      <c r="I1638" s="926"/>
      <c r="J1638" s="926"/>
      <c r="K1638" s="926"/>
      <c r="L1638" s="926"/>
      <c r="M1638" s="926"/>
      <c r="N1638" s="926"/>
      <c r="O1638" s="927"/>
      <c r="Q1638" s="568" t="s">
        <v>139</v>
      </c>
    </row>
    <row r="1639" spans="2:21" s="102" customFormat="1" ht="19.350000000000001" customHeight="1">
      <c r="B1639" s="1067"/>
      <c r="C1639" s="1068"/>
      <c r="D1639" s="1071"/>
      <c r="E1639" s="1072"/>
      <c r="F1639" s="1072"/>
      <c r="G1639" s="1072"/>
      <c r="H1639" s="1072"/>
      <c r="I1639" s="1072"/>
      <c r="J1639" s="1072"/>
      <c r="K1639" s="1072"/>
      <c r="L1639" s="1072"/>
      <c r="M1639" s="1072"/>
      <c r="N1639" s="1072"/>
      <c r="O1639" s="1073"/>
    </row>
    <row r="1640" spans="2:21" s="102" customFormat="1" ht="19.350000000000001" customHeight="1">
      <c r="B1640" s="1067"/>
      <c r="C1640" s="1068"/>
      <c r="D1640" s="1071"/>
      <c r="E1640" s="1072"/>
      <c r="F1640" s="1072"/>
      <c r="G1640" s="1072"/>
      <c r="H1640" s="1072"/>
      <c r="I1640" s="1072"/>
      <c r="J1640" s="1072"/>
      <c r="K1640" s="1072"/>
      <c r="L1640" s="1072"/>
      <c r="M1640" s="1072"/>
      <c r="N1640" s="1072"/>
      <c r="O1640" s="1073"/>
    </row>
    <row r="1641" spans="2:21" s="102" customFormat="1" ht="19.350000000000001" customHeight="1">
      <c r="B1641" s="1067"/>
      <c r="C1641" s="1068"/>
      <c r="D1641" s="1071"/>
      <c r="E1641" s="1072"/>
      <c r="F1641" s="1072"/>
      <c r="G1641" s="1072"/>
      <c r="H1641" s="1072"/>
      <c r="I1641" s="1072"/>
      <c r="J1641" s="1072"/>
      <c r="K1641" s="1072"/>
      <c r="L1641" s="1072"/>
      <c r="M1641" s="1072"/>
      <c r="N1641" s="1072"/>
      <c r="O1641" s="1073"/>
    </row>
    <row r="1642" spans="2:21" s="102" customFormat="1" ht="19.350000000000001" customHeight="1">
      <c r="B1642" s="1067"/>
      <c r="C1642" s="1068"/>
      <c r="D1642" s="1071"/>
      <c r="E1642" s="1072"/>
      <c r="F1642" s="1072"/>
      <c r="G1642" s="1072"/>
      <c r="H1642" s="1072"/>
      <c r="I1642" s="1072"/>
      <c r="J1642" s="1072"/>
      <c r="K1642" s="1072"/>
      <c r="L1642" s="1072"/>
      <c r="M1642" s="1072"/>
      <c r="N1642" s="1072"/>
      <c r="O1642" s="1073"/>
    </row>
    <row r="1643" spans="2:21" s="102" customFormat="1" ht="19.350000000000001" customHeight="1">
      <c r="B1643" s="1067"/>
      <c r="C1643" s="1068"/>
      <c r="D1643" s="1071"/>
      <c r="E1643" s="1072"/>
      <c r="F1643" s="1072"/>
      <c r="G1643" s="1072"/>
      <c r="H1643" s="1072"/>
      <c r="I1643" s="1072"/>
      <c r="J1643" s="1072"/>
      <c r="K1643" s="1072"/>
      <c r="L1643" s="1072"/>
      <c r="M1643" s="1072"/>
      <c r="N1643" s="1072"/>
      <c r="O1643" s="1073"/>
    </row>
    <row r="1644" spans="2:21" s="102" customFormat="1" ht="19.350000000000001" customHeight="1">
      <c r="B1644" s="1067"/>
      <c r="C1644" s="1068"/>
      <c r="D1644" s="1071"/>
      <c r="E1644" s="1072"/>
      <c r="F1644" s="1072"/>
      <c r="G1644" s="1072"/>
      <c r="H1644" s="1072"/>
      <c r="I1644" s="1072"/>
      <c r="J1644" s="1072"/>
      <c r="K1644" s="1072"/>
      <c r="L1644" s="1072"/>
      <c r="M1644" s="1072"/>
      <c r="N1644" s="1072"/>
      <c r="O1644" s="1073"/>
    </row>
    <row r="1645" spans="2:21" s="102" customFormat="1" ht="19.350000000000001" customHeight="1">
      <c r="B1645" s="1067"/>
      <c r="C1645" s="1068"/>
      <c r="D1645" s="1071"/>
      <c r="E1645" s="1072"/>
      <c r="F1645" s="1072"/>
      <c r="G1645" s="1072"/>
      <c r="H1645" s="1072"/>
      <c r="I1645" s="1072"/>
      <c r="J1645" s="1072"/>
      <c r="K1645" s="1072"/>
      <c r="L1645" s="1072"/>
      <c r="M1645" s="1072"/>
      <c r="N1645" s="1072"/>
      <c r="O1645" s="1073"/>
    </row>
    <row r="1646" spans="2:21" s="102" customFormat="1" ht="19.350000000000001" customHeight="1">
      <c r="B1646" s="1067"/>
      <c r="C1646" s="1068"/>
      <c r="D1646" s="1071"/>
      <c r="E1646" s="1072"/>
      <c r="F1646" s="1072"/>
      <c r="G1646" s="1072"/>
      <c r="H1646" s="1072"/>
      <c r="I1646" s="1072"/>
      <c r="J1646" s="1072"/>
      <c r="K1646" s="1072"/>
      <c r="L1646" s="1072"/>
      <c r="M1646" s="1072"/>
      <c r="N1646" s="1072"/>
      <c r="O1646" s="1073"/>
    </row>
    <row r="1647" spans="2:21" s="102" customFormat="1" ht="19.350000000000001" customHeight="1">
      <c r="B1647" s="1067"/>
      <c r="C1647" s="1068"/>
      <c r="D1647" s="1071"/>
      <c r="E1647" s="1072"/>
      <c r="F1647" s="1072"/>
      <c r="G1647" s="1072"/>
      <c r="H1647" s="1072"/>
      <c r="I1647" s="1072"/>
      <c r="J1647" s="1072"/>
      <c r="K1647" s="1072"/>
      <c r="L1647" s="1072"/>
      <c r="M1647" s="1072"/>
      <c r="N1647" s="1072"/>
      <c r="O1647" s="1073"/>
    </row>
    <row r="1648" spans="2:21" s="102" customFormat="1" ht="19.350000000000001" customHeight="1">
      <c r="B1648" s="1069"/>
      <c r="C1648" s="1070"/>
      <c r="D1648" s="1074"/>
      <c r="E1648" s="1075"/>
      <c r="F1648" s="1075"/>
      <c r="G1648" s="1075"/>
      <c r="H1648" s="1075"/>
      <c r="I1648" s="1075"/>
      <c r="J1648" s="1075"/>
      <c r="K1648" s="1075"/>
      <c r="L1648" s="1075"/>
      <c r="M1648" s="1075"/>
      <c r="N1648" s="1075"/>
      <c r="O1648" s="1076"/>
    </row>
    <row r="1649" spans="2:15" s="102" customFormat="1" ht="18" customHeight="1">
      <c r="B1649" s="1020" t="s">
        <v>148</v>
      </c>
      <c r="C1649" s="1021"/>
      <c r="D1649" s="1059" t="s">
        <v>427</v>
      </c>
      <c r="E1649" s="1026"/>
      <c r="F1649" s="1026"/>
      <c r="G1649" s="1026"/>
      <c r="H1649" s="1026"/>
      <c r="I1649" s="1026"/>
      <c r="J1649" s="1026"/>
      <c r="K1649" s="1026"/>
      <c r="L1649" s="1026"/>
      <c r="M1649" s="1026"/>
      <c r="N1649" s="1026"/>
      <c r="O1649" s="1027"/>
    </row>
    <row r="1650" spans="2:15" s="102" customFormat="1" ht="18" customHeight="1">
      <c r="B1650" s="1022"/>
      <c r="C1650" s="1023"/>
      <c r="D1650" s="1028"/>
      <c r="E1650" s="1077"/>
      <c r="F1650" s="1077"/>
      <c r="G1650" s="1077"/>
      <c r="H1650" s="1077"/>
      <c r="I1650" s="1077"/>
      <c r="J1650" s="1077"/>
      <c r="K1650" s="1077"/>
      <c r="L1650" s="1077"/>
      <c r="M1650" s="1077"/>
      <c r="N1650" s="1077"/>
      <c r="O1650" s="1078"/>
    </row>
    <row r="1651" spans="2:15" s="102" customFormat="1" ht="18" customHeight="1">
      <c r="B1651" s="1022"/>
      <c r="C1651" s="1023"/>
      <c r="D1651" s="1071"/>
      <c r="E1651" s="1072"/>
      <c r="F1651" s="1072"/>
      <c r="G1651" s="1072"/>
      <c r="H1651" s="1072"/>
      <c r="I1651" s="1072"/>
      <c r="J1651" s="1072"/>
      <c r="K1651" s="1072"/>
      <c r="L1651" s="1072"/>
      <c r="M1651" s="1072"/>
      <c r="N1651" s="1072"/>
      <c r="O1651" s="1073"/>
    </row>
    <row r="1652" spans="2:15" s="102" customFormat="1" ht="18" customHeight="1">
      <c r="B1652" s="1022"/>
      <c r="C1652" s="1023"/>
      <c r="D1652" s="1071"/>
      <c r="E1652" s="1072"/>
      <c r="F1652" s="1072"/>
      <c r="G1652" s="1072"/>
      <c r="H1652" s="1072"/>
      <c r="I1652" s="1072"/>
      <c r="J1652" s="1072"/>
      <c r="K1652" s="1072"/>
      <c r="L1652" s="1072"/>
      <c r="M1652" s="1072"/>
      <c r="N1652" s="1072"/>
      <c r="O1652" s="1073"/>
    </row>
    <row r="1653" spans="2:15" s="102" customFormat="1" ht="18" customHeight="1">
      <c r="B1653" s="1022"/>
      <c r="C1653" s="1023"/>
      <c r="D1653" s="1071"/>
      <c r="E1653" s="1072"/>
      <c r="F1653" s="1072"/>
      <c r="G1653" s="1072"/>
      <c r="H1653" s="1072"/>
      <c r="I1653" s="1072"/>
      <c r="J1653" s="1072"/>
      <c r="K1653" s="1072"/>
      <c r="L1653" s="1072"/>
      <c r="M1653" s="1072"/>
      <c r="N1653" s="1072"/>
      <c r="O1653" s="1073"/>
    </row>
    <row r="1654" spans="2:15" s="102" customFormat="1" ht="18" customHeight="1">
      <c r="B1654" s="1022"/>
      <c r="C1654" s="1023"/>
      <c r="D1654" s="1071"/>
      <c r="E1654" s="1072"/>
      <c r="F1654" s="1072"/>
      <c r="G1654" s="1072"/>
      <c r="H1654" s="1072"/>
      <c r="I1654" s="1072"/>
      <c r="J1654" s="1072"/>
      <c r="K1654" s="1072"/>
      <c r="L1654" s="1072"/>
      <c r="M1654" s="1072"/>
      <c r="N1654" s="1072"/>
      <c r="O1654" s="1073"/>
    </row>
    <row r="1655" spans="2:15" s="102" customFormat="1" ht="18" customHeight="1">
      <c r="B1655" s="1022"/>
      <c r="C1655" s="1023"/>
      <c r="D1655" s="1079"/>
      <c r="E1655" s="1080"/>
      <c r="F1655" s="1080"/>
      <c r="G1655" s="1080"/>
      <c r="H1655" s="1080"/>
      <c r="I1655" s="1080"/>
      <c r="J1655" s="1080"/>
      <c r="K1655" s="1080"/>
      <c r="L1655" s="1080"/>
      <c r="M1655" s="1080"/>
      <c r="N1655" s="1080"/>
      <c r="O1655" s="1081"/>
    </row>
    <row r="1656" spans="2:15" s="102" customFormat="1" ht="18" customHeight="1">
      <c r="B1656" s="1022"/>
      <c r="C1656" s="1023"/>
      <c r="D1656" s="1082" t="s">
        <v>428</v>
      </c>
      <c r="E1656" s="1083"/>
      <c r="F1656" s="1083"/>
      <c r="G1656" s="1083"/>
      <c r="H1656" s="1083"/>
      <c r="I1656" s="1083"/>
      <c r="J1656" s="1083"/>
      <c r="K1656" s="1083"/>
      <c r="L1656" s="1083"/>
      <c r="M1656" s="1083"/>
      <c r="N1656" s="1083"/>
      <c r="O1656" s="1084"/>
    </row>
    <row r="1657" spans="2:15" s="102" customFormat="1" ht="18" customHeight="1">
      <c r="B1657" s="1022"/>
      <c r="C1657" s="1023"/>
      <c r="D1657" s="1028"/>
      <c r="E1657" s="1085"/>
      <c r="F1657" s="1085"/>
      <c r="G1657" s="1085"/>
      <c r="H1657" s="1085"/>
      <c r="I1657" s="1085"/>
      <c r="J1657" s="1085"/>
      <c r="K1657" s="1085"/>
      <c r="L1657" s="1085"/>
      <c r="M1657" s="1085"/>
      <c r="N1657" s="1085"/>
      <c r="O1657" s="1086"/>
    </row>
    <row r="1658" spans="2:15" s="102" customFormat="1" ht="18" customHeight="1">
      <c r="B1658" s="1022"/>
      <c r="C1658" s="1023"/>
      <c r="D1658" s="1087"/>
      <c r="E1658" s="1088"/>
      <c r="F1658" s="1088"/>
      <c r="G1658" s="1088"/>
      <c r="H1658" s="1088"/>
      <c r="I1658" s="1088"/>
      <c r="J1658" s="1088"/>
      <c r="K1658" s="1088"/>
      <c r="L1658" s="1088"/>
      <c r="M1658" s="1088"/>
      <c r="N1658" s="1088"/>
      <c r="O1658" s="1089"/>
    </row>
    <row r="1659" spans="2:15" s="102" customFormat="1" ht="18" customHeight="1">
      <c r="B1659" s="1022"/>
      <c r="C1659" s="1023"/>
      <c r="D1659" s="1087"/>
      <c r="E1659" s="1088"/>
      <c r="F1659" s="1088"/>
      <c r="G1659" s="1088"/>
      <c r="H1659" s="1088"/>
      <c r="I1659" s="1088"/>
      <c r="J1659" s="1088"/>
      <c r="K1659" s="1088"/>
      <c r="L1659" s="1088"/>
      <c r="M1659" s="1088"/>
      <c r="N1659" s="1088"/>
      <c r="O1659" s="1089"/>
    </row>
    <row r="1660" spans="2:15" s="102" customFormat="1" ht="18" customHeight="1">
      <c r="B1660" s="1022"/>
      <c r="C1660" s="1023"/>
      <c r="D1660" s="1087"/>
      <c r="E1660" s="1088"/>
      <c r="F1660" s="1088"/>
      <c r="G1660" s="1088"/>
      <c r="H1660" s="1088"/>
      <c r="I1660" s="1088"/>
      <c r="J1660" s="1088"/>
      <c r="K1660" s="1088"/>
      <c r="L1660" s="1088"/>
      <c r="M1660" s="1088"/>
      <c r="N1660" s="1088"/>
      <c r="O1660" s="1089"/>
    </row>
    <row r="1661" spans="2:15" s="102" customFormat="1" ht="18" customHeight="1">
      <c r="B1661" s="1022"/>
      <c r="C1661" s="1023"/>
      <c r="D1661" s="1087"/>
      <c r="E1661" s="1088"/>
      <c r="F1661" s="1088"/>
      <c r="G1661" s="1088"/>
      <c r="H1661" s="1088"/>
      <c r="I1661" s="1088"/>
      <c r="J1661" s="1088"/>
      <c r="K1661" s="1088"/>
      <c r="L1661" s="1088"/>
      <c r="M1661" s="1088"/>
      <c r="N1661" s="1088"/>
      <c r="O1661" s="1089"/>
    </row>
    <row r="1662" spans="2:15" s="102" customFormat="1" ht="18" customHeight="1">
      <c r="B1662" s="1022"/>
      <c r="C1662" s="1023"/>
      <c r="D1662" s="1087"/>
      <c r="E1662" s="1088"/>
      <c r="F1662" s="1088"/>
      <c r="G1662" s="1088"/>
      <c r="H1662" s="1088"/>
      <c r="I1662" s="1088"/>
      <c r="J1662" s="1088"/>
      <c r="K1662" s="1088"/>
      <c r="L1662" s="1088"/>
      <c r="M1662" s="1088"/>
      <c r="N1662" s="1088"/>
      <c r="O1662" s="1089"/>
    </row>
    <row r="1663" spans="2:15" s="102" customFormat="1" ht="18" customHeight="1">
      <c r="B1663" s="1024"/>
      <c r="C1663" s="1025"/>
      <c r="D1663" s="1090"/>
      <c r="E1663" s="1091"/>
      <c r="F1663" s="1091"/>
      <c r="G1663" s="1091"/>
      <c r="H1663" s="1091"/>
      <c r="I1663" s="1091"/>
      <c r="J1663" s="1091"/>
      <c r="K1663" s="1091"/>
      <c r="L1663" s="1091"/>
      <c r="M1663" s="1091"/>
      <c r="N1663" s="1091"/>
      <c r="O1663" s="1092"/>
    </row>
    <row r="1664" spans="2:15" s="102" customFormat="1" ht="18" customHeight="1">
      <c r="B1664" s="1020" t="s">
        <v>140</v>
      </c>
      <c r="C1664" s="1021"/>
      <c r="D1664" s="1026" t="s">
        <v>347</v>
      </c>
      <c r="E1664" s="1026"/>
      <c r="F1664" s="1026"/>
      <c r="G1664" s="1026"/>
      <c r="H1664" s="1026"/>
      <c r="I1664" s="1026"/>
      <c r="J1664" s="1026"/>
      <c r="K1664" s="1026"/>
      <c r="L1664" s="1026"/>
      <c r="M1664" s="1026"/>
      <c r="N1664" s="1026"/>
      <c r="O1664" s="1027"/>
    </row>
    <row r="1665" spans="2:21" s="102" customFormat="1" ht="18" customHeight="1">
      <c r="B1665" s="1022"/>
      <c r="C1665" s="1023"/>
      <c r="D1665" s="1028"/>
      <c r="E1665" s="1029"/>
      <c r="F1665" s="1029"/>
      <c r="G1665" s="1029"/>
      <c r="H1665" s="1029"/>
      <c r="I1665" s="1029"/>
      <c r="J1665" s="1029"/>
      <c r="K1665" s="1029"/>
      <c r="L1665" s="1029"/>
      <c r="M1665" s="1029"/>
      <c r="N1665" s="1029"/>
      <c r="O1665" s="1030"/>
    </row>
    <row r="1666" spans="2:21" s="102" customFormat="1" ht="18" customHeight="1">
      <c r="B1666" s="1022"/>
      <c r="C1666" s="1023"/>
      <c r="D1666" s="1031"/>
      <c r="E1666" s="1032"/>
      <c r="F1666" s="1032"/>
      <c r="G1666" s="1032"/>
      <c r="H1666" s="1032"/>
      <c r="I1666" s="1032"/>
      <c r="J1666" s="1032"/>
      <c r="K1666" s="1032"/>
      <c r="L1666" s="1032"/>
      <c r="M1666" s="1032"/>
      <c r="N1666" s="1032"/>
      <c r="O1666" s="1033"/>
    </row>
    <row r="1667" spans="2:21" s="102" customFormat="1" ht="18" customHeight="1">
      <c r="B1667" s="1022"/>
      <c r="C1667" s="1023"/>
      <c r="D1667" s="1034"/>
      <c r="E1667" s="1035"/>
      <c r="F1667" s="1035"/>
      <c r="G1667" s="1035"/>
      <c r="H1667" s="1035"/>
      <c r="I1667" s="1035"/>
      <c r="J1667" s="1035"/>
      <c r="K1667" s="1035"/>
      <c r="L1667" s="1035"/>
      <c r="M1667" s="1035"/>
      <c r="N1667" s="1035"/>
      <c r="O1667" s="1036"/>
    </row>
    <row r="1668" spans="2:21" s="102" customFormat="1" ht="17.100000000000001" customHeight="1">
      <c r="B1668" s="1022"/>
      <c r="C1668" s="1023"/>
      <c r="D1668" s="1026" t="s">
        <v>345</v>
      </c>
      <c r="E1668" s="1026"/>
      <c r="F1668" s="1026"/>
      <c r="G1668" s="1026"/>
      <c r="H1668" s="1026"/>
      <c r="I1668" s="1026"/>
      <c r="J1668" s="1026"/>
      <c r="K1668" s="1026"/>
      <c r="L1668" s="1026"/>
      <c r="M1668" s="1026"/>
      <c r="N1668" s="1026"/>
      <c r="O1668" s="1027"/>
    </row>
    <row r="1669" spans="2:21" s="102" customFormat="1" ht="17.100000000000001" customHeight="1">
      <c r="B1669" s="1022"/>
      <c r="C1669" s="1023"/>
      <c r="D1669" s="1037"/>
      <c r="E1669" s="1038"/>
      <c r="F1669" s="1038"/>
      <c r="G1669" s="1038"/>
      <c r="H1669" s="1038"/>
      <c r="I1669" s="1038"/>
      <c r="J1669" s="1038"/>
      <c r="K1669" s="1038"/>
      <c r="L1669" s="1038"/>
      <c r="M1669" s="1038"/>
      <c r="N1669" s="1038"/>
      <c r="O1669" s="1039"/>
    </row>
    <row r="1670" spans="2:21" s="102" customFormat="1" ht="17.100000000000001" customHeight="1">
      <c r="B1670" s="1022"/>
      <c r="C1670" s="1023"/>
      <c r="D1670" s="1040"/>
      <c r="E1670" s="1041"/>
      <c r="F1670" s="1041"/>
      <c r="G1670" s="1041"/>
      <c r="H1670" s="1041"/>
      <c r="I1670" s="1041"/>
      <c r="J1670" s="1041"/>
      <c r="K1670" s="1041"/>
      <c r="L1670" s="1041"/>
      <c r="M1670" s="1041"/>
      <c r="N1670" s="1041"/>
      <c r="O1670" s="1042"/>
    </row>
    <row r="1671" spans="2:21" s="102" customFormat="1" ht="17.100000000000001" customHeight="1">
      <c r="B1671" s="1022"/>
      <c r="C1671" s="1023"/>
      <c r="D1671" s="1043"/>
      <c r="E1671" s="1044"/>
      <c r="F1671" s="1044"/>
      <c r="G1671" s="1044"/>
      <c r="H1671" s="1044"/>
      <c r="I1671" s="1044"/>
      <c r="J1671" s="1044"/>
      <c r="K1671" s="1044"/>
      <c r="L1671" s="1044"/>
      <c r="M1671" s="1044"/>
      <c r="N1671" s="1044"/>
      <c r="O1671" s="1045"/>
    </row>
    <row r="1672" spans="2:21" s="102" customFormat="1" ht="17.100000000000001" customHeight="1">
      <c r="B1672" s="1022"/>
      <c r="C1672" s="1023"/>
      <c r="D1672" s="1026" t="s">
        <v>492</v>
      </c>
      <c r="E1672" s="1026"/>
      <c r="F1672" s="1026"/>
      <c r="G1672" s="1026"/>
      <c r="H1672" s="1026"/>
      <c r="I1672" s="1026"/>
      <c r="J1672" s="1026"/>
      <c r="K1672" s="1026"/>
      <c r="L1672" s="1026"/>
      <c r="M1672" s="1026"/>
      <c r="N1672" s="1026"/>
      <c r="O1672" s="1027"/>
    </row>
    <row r="1673" spans="2:21" s="102" customFormat="1" ht="17.100000000000001" customHeight="1">
      <c r="B1673" s="1022"/>
      <c r="C1673" s="1023"/>
      <c r="D1673" s="1046"/>
      <c r="E1673" s="1047"/>
      <c r="F1673" s="1047"/>
      <c r="G1673" s="1047"/>
      <c r="H1673" s="1047"/>
      <c r="I1673" s="1047"/>
      <c r="J1673" s="1047"/>
      <c r="K1673" s="1047"/>
      <c r="L1673" s="1047"/>
      <c r="M1673" s="1047"/>
      <c r="N1673" s="1047"/>
      <c r="O1673" s="1048"/>
    </row>
    <row r="1674" spans="2:21" s="102" customFormat="1" ht="17.100000000000001" customHeight="1">
      <c r="B1674" s="1022"/>
      <c r="C1674" s="1023"/>
      <c r="D1674" s="1049"/>
      <c r="E1674" s="797"/>
      <c r="F1674" s="797"/>
      <c r="G1674" s="797"/>
      <c r="H1674" s="797"/>
      <c r="I1674" s="797"/>
      <c r="J1674" s="797"/>
      <c r="K1674" s="797"/>
      <c r="L1674" s="797"/>
      <c r="M1674" s="797"/>
      <c r="N1674" s="797"/>
      <c r="O1674" s="1050"/>
    </row>
    <row r="1675" spans="2:21" s="102" customFormat="1" ht="17.100000000000001" customHeight="1">
      <c r="B1675" s="1022"/>
      <c r="C1675" s="1023"/>
      <c r="D1675" s="1051"/>
      <c r="E1675" s="1052"/>
      <c r="F1675" s="1052"/>
      <c r="G1675" s="1052"/>
      <c r="H1675" s="1052"/>
      <c r="I1675" s="1052"/>
      <c r="J1675" s="1052"/>
      <c r="K1675" s="1052"/>
      <c r="L1675" s="1052"/>
      <c r="M1675" s="1052"/>
      <c r="N1675" s="1052"/>
      <c r="O1675" s="1053"/>
    </row>
    <row r="1676" spans="2:21" s="102" customFormat="1" ht="17.100000000000001" customHeight="1">
      <c r="B1676" s="1022"/>
      <c r="C1676" s="1023"/>
      <c r="D1676" s="1026" t="s">
        <v>141</v>
      </c>
      <c r="E1676" s="1026"/>
      <c r="F1676" s="1026"/>
      <c r="G1676" s="1026"/>
      <c r="H1676" s="1026"/>
      <c r="I1676" s="1026"/>
      <c r="J1676" s="1026"/>
      <c r="K1676" s="1026"/>
      <c r="L1676" s="1026"/>
      <c r="M1676" s="1026"/>
      <c r="N1676" s="1026"/>
      <c r="O1676" s="1027"/>
    </row>
    <row r="1677" spans="2:21" s="102" customFormat="1" ht="17.100000000000001" customHeight="1">
      <c r="B1677" s="1022"/>
      <c r="C1677" s="1023"/>
      <c r="D1677" s="1028"/>
      <c r="E1677" s="1054"/>
      <c r="F1677" s="1054"/>
      <c r="G1677" s="1054"/>
      <c r="H1677" s="1054"/>
      <c r="I1677" s="1054"/>
      <c r="J1677" s="1054"/>
      <c r="K1677" s="1054"/>
      <c r="L1677" s="1054"/>
      <c r="M1677" s="1054"/>
      <c r="N1677" s="1054"/>
      <c r="O1677" s="1055"/>
    </row>
    <row r="1678" spans="2:21" ht="18" customHeight="1">
      <c r="B1678" s="1022"/>
      <c r="C1678" s="1023"/>
      <c r="D1678" s="1056"/>
      <c r="E1678" s="1057"/>
      <c r="F1678" s="1057"/>
      <c r="G1678" s="1057"/>
      <c r="H1678" s="1057"/>
      <c r="I1678" s="1057"/>
      <c r="J1678" s="1057"/>
      <c r="K1678" s="1057"/>
      <c r="L1678" s="1057"/>
      <c r="M1678" s="1057"/>
      <c r="N1678" s="1057"/>
      <c r="O1678" s="1058"/>
      <c r="R1678" s="329"/>
      <c r="S1678" s="329"/>
      <c r="T1678" s="329"/>
      <c r="U1678" s="329"/>
    </row>
    <row r="1679" spans="2:21" ht="18" customHeight="1">
      <c r="B1679" s="1022"/>
      <c r="C1679" s="1023"/>
      <c r="D1679" s="1059" t="s">
        <v>346</v>
      </c>
      <c r="E1679" s="1026"/>
      <c r="F1679" s="1026"/>
      <c r="G1679" s="1026"/>
      <c r="H1679" s="1026"/>
      <c r="I1679" s="1026"/>
      <c r="J1679" s="1026"/>
      <c r="K1679" s="1026"/>
      <c r="L1679" s="1026"/>
      <c r="M1679" s="1026"/>
      <c r="N1679" s="1026"/>
      <c r="O1679" s="1027"/>
      <c r="R1679" s="329"/>
      <c r="S1679" s="329"/>
      <c r="T1679" s="329"/>
      <c r="U1679" s="329"/>
    </row>
    <row r="1680" spans="2:21" ht="18" customHeight="1">
      <c r="B1680" s="1022"/>
      <c r="C1680" s="1023"/>
      <c r="D1680" s="1060"/>
      <c r="E1680" s="1061"/>
      <c r="F1680" s="1061"/>
      <c r="G1680" s="1061"/>
      <c r="H1680" s="1061"/>
      <c r="I1680" s="1061"/>
      <c r="J1680" s="1061"/>
      <c r="K1680" s="1061"/>
      <c r="L1680" s="1061"/>
      <c r="M1680" s="1061"/>
      <c r="N1680" s="1061"/>
      <c r="O1680" s="1062"/>
      <c r="R1680" s="329"/>
      <c r="S1680" s="329"/>
      <c r="T1680" s="329"/>
      <c r="U1680" s="329"/>
    </row>
    <row r="1681" spans="1:15" s="346" customFormat="1" ht="18" customHeight="1">
      <c r="B1681" s="1024"/>
      <c r="C1681" s="1025"/>
      <c r="D1681" s="1063"/>
      <c r="E1681" s="1064"/>
      <c r="F1681" s="1064"/>
      <c r="G1681" s="1064"/>
      <c r="H1681" s="1064"/>
      <c r="I1681" s="1064"/>
      <c r="J1681" s="1064"/>
      <c r="K1681" s="1064"/>
      <c r="L1681" s="1064"/>
      <c r="M1681" s="1064"/>
      <c r="N1681" s="1064"/>
      <c r="O1681" s="1065"/>
    </row>
    <row r="1682" spans="1:15" s="131" customFormat="1" ht="4.5" customHeight="1">
      <c r="B1682" s="347"/>
      <c r="C1682" s="347"/>
      <c r="D1682" s="348"/>
      <c r="E1682" s="348"/>
      <c r="F1682" s="348"/>
      <c r="G1682" s="348"/>
      <c r="H1682" s="348"/>
      <c r="I1682" s="348"/>
      <c r="J1682" s="348"/>
      <c r="K1682" s="348"/>
      <c r="L1682" s="348"/>
      <c r="M1682" s="348"/>
      <c r="N1682" s="348"/>
      <c r="O1682" s="348"/>
    </row>
    <row r="1683" spans="1:15" s="131" customFormat="1" ht="18.75" customHeight="1">
      <c r="B1683" s="527" t="s">
        <v>426</v>
      </c>
      <c r="C1683" s="347"/>
      <c r="D1683" s="348"/>
      <c r="E1683" s="348"/>
      <c r="F1683" s="348"/>
      <c r="G1683" s="348"/>
      <c r="H1683" s="348"/>
      <c r="I1683" s="348"/>
      <c r="J1683" s="348"/>
      <c r="K1683" s="348"/>
      <c r="L1683" s="348"/>
      <c r="M1683" s="348"/>
      <c r="N1683" s="348"/>
      <c r="O1683" s="348"/>
    </row>
    <row r="1684" spans="1:15" s="131" customFormat="1" ht="14.25" customHeight="1" thickBot="1">
      <c r="B1684" s="527" t="s">
        <v>424</v>
      </c>
      <c r="C1684" s="347"/>
      <c r="D1684" s="348"/>
      <c r="E1684" s="348"/>
      <c r="F1684" s="348"/>
      <c r="G1684" s="348"/>
      <c r="H1684" s="348"/>
      <c r="I1684" s="348"/>
      <c r="J1684" s="348"/>
      <c r="K1684" s="348"/>
      <c r="L1684" s="348"/>
      <c r="M1684" s="348"/>
      <c r="N1684" s="348"/>
      <c r="O1684" s="348"/>
    </row>
    <row r="1685" spans="1:15" s="131" customFormat="1" ht="18" customHeight="1" thickBot="1">
      <c r="B1685" s="998" t="s">
        <v>43</v>
      </c>
      <c r="C1685" s="979"/>
      <c r="D1685" s="980"/>
      <c r="E1685" s="349" t="s">
        <v>613</v>
      </c>
      <c r="F1685" s="350"/>
      <c r="G1685" s="350"/>
      <c r="H1685" s="350"/>
      <c r="I1685" s="350"/>
      <c r="J1685" s="350"/>
      <c r="K1685" s="350"/>
      <c r="L1685" s="232"/>
      <c r="M1685" s="232"/>
      <c r="N1685" s="232"/>
      <c r="O1685" s="232"/>
    </row>
    <row r="1686" spans="1:15" s="131" customFormat="1" ht="12">
      <c r="A1686" s="351"/>
      <c r="B1686" s="352" t="s">
        <v>59</v>
      </c>
      <c r="C1686" s="352"/>
      <c r="D1686" s="353"/>
      <c r="E1686" s="354"/>
      <c r="F1686" s="354"/>
      <c r="G1686" s="355" t="s">
        <v>60</v>
      </c>
      <c r="H1686" s="353"/>
      <c r="I1686" s="352" t="s">
        <v>61</v>
      </c>
      <c r="J1686" s="352"/>
      <c r="K1686" s="351"/>
      <c r="L1686" s="356"/>
      <c r="M1686" s="357"/>
      <c r="N1686" s="351"/>
      <c r="O1686" s="355" t="s">
        <v>60</v>
      </c>
    </row>
    <row r="1687" spans="1:15" s="131" customFormat="1" ht="12">
      <c r="A1687" s="358"/>
      <c r="B1687" s="359" t="s">
        <v>62</v>
      </c>
      <c r="C1687" s="360"/>
      <c r="D1687" s="360"/>
      <c r="E1687" s="361"/>
      <c r="F1687" s="361" t="s">
        <v>63</v>
      </c>
      <c r="G1687" s="362" t="s">
        <v>64</v>
      </c>
      <c r="H1687" s="363"/>
      <c r="I1687" s="359" t="s">
        <v>62</v>
      </c>
      <c r="J1687" s="360"/>
      <c r="K1687" s="360"/>
      <c r="L1687" s="360"/>
      <c r="M1687" s="361"/>
      <c r="N1687" s="361" t="s">
        <v>63</v>
      </c>
      <c r="O1687" s="362" t="s">
        <v>64</v>
      </c>
    </row>
    <row r="1688" spans="1:15" s="131" customFormat="1" ht="18" customHeight="1">
      <c r="A1688" s="351"/>
      <c r="B1688" s="83" t="s">
        <v>556</v>
      </c>
      <c r="C1688" s="84"/>
      <c r="D1688" s="84"/>
      <c r="E1688" s="85"/>
      <c r="F1688" s="86"/>
      <c r="G1688" s="87"/>
      <c r="H1688" s="88"/>
      <c r="I1688" s="83" t="s">
        <v>560</v>
      </c>
      <c r="J1688" s="84"/>
      <c r="K1688" s="84"/>
      <c r="L1688" s="84"/>
      <c r="M1688" s="85"/>
      <c r="N1688" s="89"/>
      <c r="O1688" s="90"/>
    </row>
    <row r="1689" spans="1:15" s="131" customFormat="1" ht="14.25" customHeight="1">
      <c r="A1689" s="351"/>
      <c r="B1689" s="91"/>
      <c r="C1689" s="92"/>
      <c r="D1689" s="93"/>
      <c r="E1689" s="94"/>
      <c r="F1689" s="95"/>
      <c r="G1689" s="96"/>
      <c r="H1689" s="88"/>
      <c r="I1689" s="97"/>
      <c r="J1689" s="98"/>
      <c r="K1689" s="93"/>
      <c r="L1689" s="93"/>
      <c r="M1689" s="94"/>
      <c r="N1689" s="95"/>
      <c r="O1689" s="99"/>
    </row>
    <row r="1690" spans="1:15" s="131" customFormat="1" ht="14.25" customHeight="1">
      <c r="A1690" s="351"/>
      <c r="B1690" s="100"/>
      <c r="C1690" s="101"/>
      <c r="D1690" s="102"/>
      <c r="E1690" s="103"/>
      <c r="F1690" s="95"/>
      <c r="G1690" s="104">
        <f>ROUNDDOWN(SUM(F1689:F1694)/1000,0)</f>
        <v>0</v>
      </c>
      <c r="H1690" s="105"/>
      <c r="I1690" s="97"/>
      <c r="J1690" s="598"/>
      <c r="K1690" s="598"/>
      <c r="L1690" s="598"/>
      <c r="M1690" s="103"/>
      <c r="N1690" s="95"/>
      <c r="O1690" s="106">
        <f>ROUNDDOWN(SUM(N1689:N1697)/1000,0)</f>
        <v>0</v>
      </c>
    </row>
    <row r="1691" spans="1:15" s="131" customFormat="1" ht="14.1" customHeight="1">
      <c r="A1691" s="351"/>
      <c r="B1691" s="100"/>
      <c r="C1691" s="101"/>
      <c r="D1691" s="102"/>
      <c r="E1691" s="103"/>
      <c r="F1691" s="95"/>
      <c r="G1691" s="104"/>
      <c r="H1691" s="105"/>
      <c r="I1691" s="97"/>
      <c r="J1691" s="598"/>
      <c r="K1691" s="598"/>
      <c r="L1691" s="598"/>
      <c r="M1691" s="103"/>
      <c r="N1691" s="95"/>
      <c r="O1691" s="99"/>
    </row>
    <row r="1692" spans="1:15" s="131" customFormat="1" ht="14.25" customHeight="1">
      <c r="A1692" s="351"/>
      <c r="B1692" s="100"/>
      <c r="C1692" s="101"/>
      <c r="D1692" s="102"/>
      <c r="E1692" s="103"/>
      <c r="F1692" s="95"/>
      <c r="G1692" s="104"/>
      <c r="H1692" s="105"/>
      <c r="I1692" s="97"/>
      <c r="J1692" s="598"/>
      <c r="K1692" s="598"/>
      <c r="L1692" s="598"/>
      <c r="M1692" s="103"/>
      <c r="N1692" s="95"/>
      <c r="O1692" s="99"/>
    </row>
    <row r="1693" spans="1:15" s="131" customFormat="1" ht="14.25" customHeight="1">
      <c r="A1693" s="351"/>
      <c r="B1693" s="100"/>
      <c r="C1693" s="101"/>
      <c r="D1693" s="102"/>
      <c r="E1693" s="103"/>
      <c r="F1693" s="95"/>
      <c r="G1693" s="107"/>
      <c r="H1693" s="108"/>
      <c r="I1693" s="97"/>
      <c r="J1693" s="598"/>
      <c r="K1693" s="598"/>
      <c r="L1693" s="598"/>
      <c r="M1693" s="103"/>
      <c r="N1693" s="95"/>
      <c r="O1693" s="99"/>
    </row>
    <row r="1694" spans="1:15" s="131" customFormat="1" ht="14.25" customHeight="1">
      <c r="A1694" s="351"/>
      <c r="B1694" s="100"/>
      <c r="C1694" s="101"/>
      <c r="D1694" s="102"/>
      <c r="E1694" s="103"/>
      <c r="F1694" s="95"/>
      <c r="G1694" s="107"/>
      <c r="H1694" s="108"/>
      <c r="I1694" s="97"/>
      <c r="J1694" s="598"/>
      <c r="K1694" s="598"/>
      <c r="L1694" s="598"/>
      <c r="M1694" s="103"/>
      <c r="N1694" s="95"/>
      <c r="O1694" s="99"/>
    </row>
    <row r="1695" spans="1:15" s="131" customFormat="1" ht="14.25" customHeight="1">
      <c r="A1695" s="351"/>
      <c r="B1695" s="83" t="s">
        <v>66</v>
      </c>
      <c r="C1695" s="84"/>
      <c r="D1695" s="84"/>
      <c r="E1695" s="85"/>
      <c r="F1695" s="86"/>
      <c r="G1695" s="87"/>
      <c r="H1695" s="111"/>
      <c r="I1695" s="97"/>
      <c r="J1695" s="598"/>
      <c r="K1695" s="598"/>
      <c r="L1695" s="598"/>
      <c r="M1695" s="103"/>
      <c r="N1695" s="95"/>
      <c r="O1695" s="99"/>
    </row>
    <row r="1696" spans="1:15" s="131" customFormat="1" ht="14.25" customHeight="1">
      <c r="A1696" s="351"/>
      <c r="B1696" s="100"/>
      <c r="C1696" s="101"/>
      <c r="D1696" s="102"/>
      <c r="E1696" s="103"/>
      <c r="F1696" s="95"/>
      <c r="G1696" s="96"/>
      <c r="H1696" s="111"/>
      <c r="I1696" s="97"/>
      <c r="J1696" s="598"/>
      <c r="K1696" s="598"/>
      <c r="L1696" s="598"/>
      <c r="M1696" s="103"/>
      <c r="N1696" s="95"/>
      <c r="O1696" s="99"/>
    </row>
    <row r="1697" spans="1:15" s="131" customFormat="1" ht="14.25" customHeight="1">
      <c r="A1697" s="351"/>
      <c r="B1697" s="100"/>
      <c r="C1697" s="101"/>
      <c r="D1697" s="102"/>
      <c r="E1697" s="103"/>
      <c r="F1697" s="95"/>
      <c r="G1697" s="104">
        <f>ROUNDDOWN(SUM(F1696:F1700)/1000,0)</f>
        <v>0</v>
      </c>
      <c r="H1697" s="105"/>
      <c r="I1697" s="113"/>
      <c r="J1697" s="599"/>
      <c r="K1697" s="599"/>
      <c r="L1697" s="599"/>
      <c r="M1697" s="103"/>
      <c r="N1697" s="95"/>
      <c r="O1697" s="112"/>
    </row>
    <row r="1698" spans="1:15" s="131" customFormat="1" ht="14.25" customHeight="1">
      <c r="A1698" s="351"/>
      <c r="B1698" s="100"/>
      <c r="C1698" s="101"/>
      <c r="D1698" s="102"/>
      <c r="E1698" s="103"/>
      <c r="F1698" s="95"/>
      <c r="G1698" s="104"/>
      <c r="H1698" s="105"/>
      <c r="I1698" s="83" t="s">
        <v>561</v>
      </c>
      <c r="J1698" s="84"/>
      <c r="K1698" s="84"/>
      <c r="L1698" s="84"/>
      <c r="M1698" s="85"/>
      <c r="N1698" s="86"/>
      <c r="O1698" s="119"/>
    </row>
    <row r="1699" spans="1:15" s="131" customFormat="1" ht="14.25" customHeight="1">
      <c r="A1699" s="351"/>
      <c r="B1699" s="100"/>
      <c r="C1699" s="101"/>
      <c r="D1699" s="102"/>
      <c r="E1699" s="103"/>
      <c r="F1699" s="95"/>
      <c r="G1699" s="104"/>
      <c r="H1699" s="111"/>
      <c r="I1699" s="97"/>
      <c r="J1699" s="598"/>
      <c r="K1699" s="598"/>
      <c r="L1699" s="598"/>
      <c r="M1699" s="103"/>
      <c r="N1699" s="95"/>
      <c r="O1699" s="99"/>
    </row>
    <row r="1700" spans="1:15" s="131" customFormat="1" ht="14.25" customHeight="1">
      <c r="A1700" s="351"/>
      <c r="B1700" s="100"/>
      <c r="C1700" s="101"/>
      <c r="D1700" s="102"/>
      <c r="E1700" s="103"/>
      <c r="F1700" s="95"/>
      <c r="G1700" s="104"/>
      <c r="H1700" s="105"/>
      <c r="I1700" s="97"/>
      <c r="J1700" s="598"/>
      <c r="K1700" s="598"/>
      <c r="L1700" s="598"/>
      <c r="M1700" s="103"/>
      <c r="N1700" s="95"/>
      <c r="O1700" s="106">
        <f>ROUNDDOWN(SUM(N1699:N1706)/1000,0)</f>
        <v>0</v>
      </c>
    </row>
    <row r="1701" spans="1:15" s="131" customFormat="1" ht="14.25" customHeight="1">
      <c r="A1701" s="351"/>
      <c r="B1701" s="83" t="s">
        <v>557</v>
      </c>
      <c r="C1701" s="84"/>
      <c r="D1701" s="84"/>
      <c r="E1701" s="85"/>
      <c r="F1701" s="86"/>
      <c r="G1701" s="87"/>
      <c r="H1701" s="105"/>
      <c r="I1701" s="97"/>
      <c r="J1701" s="598"/>
      <c r="K1701" s="598"/>
      <c r="L1701" s="598"/>
      <c r="M1701" s="103"/>
      <c r="N1701" s="95"/>
      <c r="O1701" s="99"/>
    </row>
    <row r="1702" spans="1:15" s="131" customFormat="1" ht="14.25" customHeight="1">
      <c r="A1702" s="351"/>
      <c r="B1702" s="100"/>
      <c r="C1702" s="101"/>
      <c r="D1702" s="102"/>
      <c r="E1702" s="103"/>
      <c r="F1702" s="95"/>
      <c r="G1702" s="96"/>
      <c r="H1702" s="111"/>
      <c r="I1702" s="97"/>
      <c r="J1702" s="598"/>
      <c r="K1702" s="598"/>
      <c r="L1702" s="598"/>
      <c r="M1702" s="103"/>
      <c r="N1702" s="95"/>
      <c r="O1702" s="99"/>
    </row>
    <row r="1703" spans="1:15" s="131" customFormat="1" ht="14.25" customHeight="1">
      <c r="A1703" s="351"/>
      <c r="B1703" s="100"/>
      <c r="C1703" s="101"/>
      <c r="D1703" s="102"/>
      <c r="E1703" s="103"/>
      <c r="F1703" s="95"/>
      <c r="G1703" s="104">
        <f>ROUNDDOWN(SUM(F1702:F1704)/1000,0)</f>
        <v>0</v>
      </c>
      <c r="H1703" s="111"/>
      <c r="I1703" s="97"/>
      <c r="J1703" s="598"/>
      <c r="K1703" s="598"/>
      <c r="L1703" s="598"/>
      <c r="M1703" s="103"/>
      <c r="N1703" s="95"/>
      <c r="O1703" s="99"/>
    </row>
    <row r="1704" spans="1:15" s="131" customFormat="1" ht="14.25" customHeight="1">
      <c r="A1704" s="351"/>
      <c r="B1704" s="100"/>
      <c r="C1704" s="101"/>
      <c r="D1704" s="102"/>
      <c r="E1704" s="103"/>
      <c r="F1704" s="95"/>
      <c r="G1704" s="104"/>
      <c r="H1704" s="105"/>
      <c r="I1704" s="97"/>
      <c r="J1704" s="598"/>
      <c r="K1704" s="598"/>
      <c r="L1704" s="598"/>
      <c r="M1704" s="103"/>
      <c r="N1704" s="95"/>
      <c r="O1704" s="99"/>
    </row>
    <row r="1705" spans="1:15" s="131" customFormat="1" ht="14.25" customHeight="1">
      <c r="A1705" s="351"/>
      <c r="B1705" s="83" t="s">
        <v>558</v>
      </c>
      <c r="C1705" s="84"/>
      <c r="D1705" s="84"/>
      <c r="E1705" s="85"/>
      <c r="F1705" s="86"/>
      <c r="G1705" s="87"/>
      <c r="H1705" s="105"/>
      <c r="I1705" s="97"/>
      <c r="J1705" s="598"/>
      <c r="K1705" s="598"/>
      <c r="L1705" s="598"/>
      <c r="M1705" s="103"/>
      <c r="N1705" s="95"/>
      <c r="O1705" s="99"/>
    </row>
    <row r="1706" spans="1:15" s="131" customFormat="1" ht="14.25" customHeight="1">
      <c r="A1706" s="351"/>
      <c r="B1706" s="100"/>
      <c r="C1706" s="101"/>
      <c r="D1706" s="102"/>
      <c r="E1706" s="103"/>
      <c r="F1706" s="95"/>
      <c r="G1706" s="96"/>
      <c r="H1706" s="111"/>
      <c r="I1706" s="97"/>
      <c r="J1706" s="598"/>
      <c r="K1706" s="598"/>
      <c r="L1706" s="598"/>
      <c r="M1706" s="103"/>
      <c r="N1706" s="95"/>
      <c r="O1706" s="112"/>
    </row>
    <row r="1707" spans="1:15" s="131" customFormat="1" ht="14.25" customHeight="1">
      <c r="A1707" s="351"/>
      <c r="B1707" s="100"/>
      <c r="C1707" s="101"/>
      <c r="D1707" s="102"/>
      <c r="E1707" s="103"/>
      <c r="F1707" s="95"/>
      <c r="G1707" s="104">
        <f>ROUNDDOWN(SUM(F1706:F1710)/1000,0)</f>
        <v>0</v>
      </c>
      <c r="H1707" s="111"/>
      <c r="I1707" s="204" t="s">
        <v>562</v>
      </c>
      <c r="J1707" s="180"/>
      <c r="K1707" s="116"/>
      <c r="L1707" s="116"/>
      <c r="M1707" s="117"/>
      <c r="N1707" s="118"/>
      <c r="O1707" s="119"/>
    </row>
    <row r="1708" spans="1:15" s="131" customFormat="1" ht="14.25" customHeight="1">
      <c r="A1708" s="351"/>
      <c r="B1708" s="100"/>
      <c r="C1708" s="101"/>
      <c r="D1708" s="102"/>
      <c r="E1708" s="103"/>
      <c r="F1708" s="95"/>
      <c r="G1708" s="104"/>
      <c r="H1708" s="111"/>
      <c r="I1708" s="97"/>
      <c r="J1708" s="598"/>
      <c r="K1708" s="598"/>
      <c r="L1708" s="598"/>
      <c r="M1708" s="103"/>
      <c r="N1708" s="95"/>
      <c r="O1708" s="99"/>
    </row>
    <row r="1709" spans="1:15" s="131" customFormat="1" ht="14.25" customHeight="1">
      <c r="A1709" s="351"/>
      <c r="B1709" s="100"/>
      <c r="C1709" s="101"/>
      <c r="D1709" s="102"/>
      <c r="E1709" s="103"/>
      <c r="F1709" s="95"/>
      <c r="G1709" s="104"/>
      <c r="H1709" s="105"/>
      <c r="I1709" s="97"/>
      <c r="J1709" s="598"/>
      <c r="K1709" s="598"/>
      <c r="L1709" s="598"/>
      <c r="M1709" s="103"/>
      <c r="N1709" s="95"/>
      <c r="O1709" s="106">
        <f>ROUNDDOWN(SUM(N1708:N1713)/1000,0)</f>
        <v>0</v>
      </c>
    </row>
    <row r="1710" spans="1:15" s="131" customFormat="1" ht="14.25" customHeight="1">
      <c r="A1710" s="351"/>
      <c r="B1710" s="100"/>
      <c r="C1710" s="101"/>
      <c r="D1710" s="102"/>
      <c r="E1710" s="103"/>
      <c r="F1710" s="95"/>
      <c r="G1710" s="104"/>
      <c r="H1710" s="105"/>
      <c r="I1710" s="97"/>
      <c r="J1710" s="598"/>
      <c r="K1710" s="598"/>
      <c r="L1710" s="598"/>
      <c r="M1710" s="103"/>
      <c r="N1710" s="95"/>
      <c r="O1710" s="99"/>
    </row>
    <row r="1711" spans="1:15" s="131" customFormat="1" ht="14.25" customHeight="1">
      <c r="A1711" s="351"/>
      <c r="B1711" s="83" t="s">
        <v>559</v>
      </c>
      <c r="C1711" s="84"/>
      <c r="D1711" s="84"/>
      <c r="E1711" s="85"/>
      <c r="F1711" s="86"/>
      <c r="G1711" s="87"/>
      <c r="H1711" s="105"/>
      <c r="I1711" s="97"/>
      <c r="J1711" s="598"/>
      <c r="K1711" s="598"/>
      <c r="L1711" s="598"/>
      <c r="M1711" s="103"/>
      <c r="N1711" s="95"/>
      <c r="O1711" s="99"/>
    </row>
    <row r="1712" spans="1:15" s="131" customFormat="1" ht="14.25" customHeight="1">
      <c r="A1712" s="351"/>
      <c r="B1712" s="100"/>
      <c r="C1712" s="101"/>
      <c r="D1712" s="102"/>
      <c r="E1712" s="103"/>
      <c r="F1712" s="95"/>
      <c r="G1712" s="96"/>
      <c r="H1712" s="105"/>
      <c r="I1712" s="97"/>
      <c r="J1712" s="598"/>
      <c r="K1712" s="598"/>
      <c r="L1712" s="598"/>
      <c r="M1712" s="103"/>
      <c r="N1712" s="95"/>
      <c r="O1712" s="99"/>
    </row>
    <row r="1713" spans="1:15" s="131" customFormat="1" ht="14.25" customHeight="1">
      <c r="A1713" s="351"/>
      <c r="B1713" s="100"/>
      <c r="C1713" s="101"/>
      <c r="D1713" s="102"/>
      <c r="E1713" s="103"/>
      <c r="F1713" s="95"/>
      <c r="G1713" s="96">
        <f>ROUNDDOWN(SUM(F1712:F1720)/1000,0)</f>
        <v>0</v>
      </c>
      <c r="H1713" s="105"/>
      <c r="I1713" s="97"/>
      <c r="J1713" s="598"/>
      <c r="K1713" s="598"/>
      <c r="L1713" s="598"/>
      <c r="M1713" s="103"/>
      <c r="N1713" s="95"/>
      <c r="O1713" s="99"/>
    </row>
    <row r="1714" spans="1:15" s="131" customFormat="1" ht="14.25" customHeight="1">
      <c r="A1714" s="351"/>
      <c r="B1714" s="100"/>
      <c r="C1714" s="101"/>
      <c r="D1714" s="102"/>
      <c r="E1714" s="103"/>
      <c r="F1714" s="95"/>
      <c r="G1714" s="96"/>
      <c r="H1714" s="111"/>
      <c r="I1714" s="205" t="s">
        <v>563</v>
      </c>
      <c r="J1714" s="181"/>
      <c r="K1714" s="182"/>
      <c r="L1714" s="182"/>
      <c r="M1714" s="183"/>
      <c r="N1714" s="185"/>
      <c r="O1714" s="184"/>
    </row>
    <row r="1715" spans="1:15" s="131" customFormat="1" ht="14.25" customHeight="1">
      <c r="A1715" s="351"/>
      <c r="B1715" s="100"/>
      <c r="C1715" s="101"/>
      <c r="D1715" s="102"/>
      <c r="E1715" s="103"/>
      <c r="F1715" s="95"/>
      <c r="G1715" s="96"/>
      <c r="H1715" s="111"/>
      <c r="I1715" s="97"/>
      <c r="J1715" s="598"/>
      <c r="K1715" s="598"/>
      <c r="L1715" s="598"/>
      <c r="M1715" s="103"/>
      <c r="N1715" s="95"/>
      <c r="O1715" s="186"/>
    </row>
    <row r="1716" spans="1:15" s="131" customFormat="1" ht="14.25" customHeight="1">
      <c r="A1716" s="351"/>
      <c r="B1716" s="100"/>
      <c r="C1716" s="101"/>
      <c r="D1716" s="102"/>
      <c r="E1716" s="103"/>
      <c r="F1716" s="95"/>
      <c r="G1716" s="96"/>
      <c r="H1716" s="111"/>
      <c r="I1716" s="97"/>
      <c r="J1716" s="598"/>
      <c r="K1716" s="598"/>
      <c r="L1716" s="598"/>
      <c r="M1716" s="103"/>
      <c r="N1716" s="95"/>
      <c r="O1716" s="106">
        <f>ROUNDDOWN(SUM(N1715:N1720)/1000,0)</f>
        <v>0</v>
      </c>
    </row>
    <row r="1717" spans="1:15" s="131" customFormat="1" ht="14.25" customHeight="1">
      <c r="A1717" s="351"/>
      <c r="B1717" s="100"/>
      <c r="C1717" s="101"/>
      <c r="D1717" s="102"/>
      <c r="E1717" s="103"/>
      <c r="F1717" s="95"/>
      <c r="G1717" s="96"/>
      <c r="H1717" s="111"/>
      <c r="I1717" s="97"/>
      <c r="J1717" s="598"/>
      <c r="K1717" s="598"/>
      <c r="L1717" s="598"/>
      <c r="M1717" s="103"/>
      <c r="N1717" s="95"/>
      <c r="O1717" s="99"/>
    </row>
    <row r="1718" spans="1:15" s="131" customFormat="1" ht="14.25" customHeight="1">
      <c r="A1718" s="351"/>
      <c r="B1718" s="100"/>
      <c r="C1718" s="101"/>
      <c r="D1718" s="102"/>
      <c r="E1718" s="103"/>
      <c r="F1718" s="95"/>
      <c r="G1718" s="96"/>
      <c r="H1718" s="111"/>
      <c r="I1718" s="97"/>
      <c r="J1718" s="598"/>
      <c r="K1718" s="598"/>
      <c r="L1718" s="598"/>
      <c r="M1718" s="103"/>
      <c r="N1718" s="95"/>
      <c r="O1718" s="99"/>
    </row>
    <row r="1719" spans="1:15" s="131" customFormat="1" ht="14.25" customHeight="1">
      <c r="A1719" s="351"/>
      <c r="B1719" s="100"/>
      <c r="C1719" s="101"/>
      <c r="D1719" s="102"/>
      <c r="E1719" s="103"/>
      <c r="F1719" s="95"/>
      <c r="G1719" s="96"/>
      <c r="H1719" s="105"/>
      <c r="I1719" s="97"/>
      <c r="J1719" s="598"/>
      <c r="K1719" s="598"/>
      <c r="L1719" s="598"/>
      <c r="M1719" s="103"/>
      <c r="N1719" s="95"/>
      <c r="O1719" s="99"/>
    </row>
    <row r="1720" spans="1:15" s="131" customFormat="1" ht="14.25" customHeight="1">
      <c r="A1720" s="351"/>
      <c r="B1720" s="100"/>
      <c r="C1720" s="101"/>
      <c r="D1720" s="102"/>
      <c r="E1720" s="103"/>
      <c r="F1720" s="95"/>
      <c r="G1720" s="104"/>
      <c r="H1720" s="111"/>
      <c r="I1720" s="97"/>
      <c r="J1720" s="598"/>
      <c r="K1720" s="598"/>
      <c r="L1720" s="598"/>
      <c r="M1720" s="103"/>
      <c r="N1720" s="95"/>
      <c r="O1720" s="112"/>
    </row>
    <row r="1721" spans="1:15" s="131" customFormat="1" ht="14.25" customHeight="1">
      <c r="A1721" s="351"/>
      <c r="B1721" s="83" t="s">
        <v>67</v>
      </c>
      <c r="C1721" s="84"/>
      <c r="D1721" s="84"/>
      <c r="E1721" s="85"/>
      <c r="F1721" s="86"/>
      <c r="G1721" s="87"/>
      <c r="H1721" s="111"/>
      <c r="I1721" s="204" t="s">
        <v>564</v>
      </c>
      <c r="J1721" s="115"/>
      <c r="K1721" s="116"/>
      <c r="L1721" s="116"/>
      <c r="M1721" s="117"/>
      <c r="N1721" s="120"/>
      <c r="O1721" s="121"/>
    </row>
    <row r="1722" spans="1:15" s="131" customFormat="1" ht="14.25" customHeight="1">
      <c r="A1722" s="351"/>
      <c r="B1722" s="100"/>
      <c r="C1722" s="101"/>
      <c r="D1722" s="102"/>
      <c r="E1722" s="103"/>
      <c r="F1722" s="95"/>
      <c r="G1722" s="96"/>
      <c r="H1722" s="111"/>
      <c r="I1722" s="97"/>
      <c r="J1722" s="598"/>
      <c r="K1722" s="598"/>
      <c r="L1722" s="598"/>
      <c r="M1722" s="103"/>
      <c r="N1722" s="95"/>
      <c r="O1722" s="99"/>
    </row>
    <row r="1723" spans="1:15" s="131" customFormat="1" ht="14.25" customHeight="1">
      <c r="A1723" s="351"/>
      <c r="B1723" s="100"/>
      <c r="C1723" s="101"/>
      <c r="D1723" s="102"/>
      <c r="E1723" s="103"/>
      <c r="F1723" s="95"/>
      <c r="G1723" s="104">
        <f>ROUNDDOWN(SUM(F1722:F1724)/1000,0)</f>
        <v>0</v>
      </c>
      <c r="H1723" s="105"/>
      <c r="I1723" s="97"/>
      <c r="J1723" s="598"/>
      <c r="K1723" s="598"/>
      <c r="L1723" s="598"/>
      <c r="M1723" s="103"/>
      <c r="N1723" s="95"/>
      <c r="O1723" s="106">
        <f>ROUNDDOWN(SUM(N1722:N1731)/1000,0)</f>
        <v>0</v>
      </c>
    </row>
    <row r="1724" spans="1:15" s="131" customFormat="1" ht="14.1" customHeight="1">
      <c r="A1724" s="351"/>
      <c r="B1724" s="100"/>
      <c r="C1724" s="101"/>
      <c r="D1724" s="102"/>
      <c r="E1724" s="103"/>
      <c r="F1724" s="95"/>
      <c r="G1724" s="104"/>
      <c r="H1724" s="111"/>
      <c r="I1724" s="97"/>
      <c r="J1724" s="598"/>
      <c r="K1724" s="598"/>
      <c r="L1724" s="598"/>
      <c r="M1724" s="103"/>
      <c r="N1724" s="95"/>
      <c r="O1724" s="99"/>
    </row>
    <row r="1725" spans="1:15" s="131" customFormat="1" ht="14.25" customHeight="1" thickBot="1">
      <c r="A1725" s="351"/>
      <c r="B1725" s="122" t="s">
        <v>68</v>
      </c>
      <c r="C1725" s="123"/>
      <c r="D1725" s="123"/>
      <c r="E1725" s="124"/>
      <c r="F1725" s="125"/>
      <c r="G1725" s="126">
        <f>G1726-G1690-G1697-G1703-G1707-G1713-G1723</f>
        <v>0</v>
      </c>
      <c r="H1725" s="105"/>
      <c r="I1725" s="97"/>
      <c r="J1725" s="598"/>
      <c r="K1725" s="598"/>
      <c r="L1725" s="598"/>
      <c r="M1725" s="103"/>
      <c r="N1725" s="95"/>
      <c r="O1725" s="99"/>
    </row>
    <row r="1726" spans="1:15" s="131" customFormat="1" ht="20.100000000000001" customHeight="1" thickTop="1">
      <c r="A1726" s="351"/>
      <c r="B1726" s="1015" t="s">
        <v>69</v>
      </c>
      <c r="C1726" s="1016"/>
      <c r="D1726" s="1016"/>
      <c r="E1726" s="1016"/>
      <c r="F1726" s="1017"/>
      <c r="G1726" s="127">
        <f>O1734</f>
        <v>0</v>
      </c>
      <c r="H1726" s="105"/>
      <c r="I1726" s="97"/>
      <c r="J1726" s="598"/>
      <c r="K1726" s="598"/>
      <c r="L1726" s="598"/>
      <c r="M1726" s="103"/>
      <c r="N1726" s="95"/>
      <c r="O1726" s="99"/>
    </row>
    <row r="1727" spans="1:15" s="131" customFormat="1" ht="14.25" customHeight="1">
      <c r="A1727" s="351"/>
      <c r="B1727" s="128" t="s">
        <v>70</v>
      </c>
      <c r="C1727" s="129"/>
      <c r="D1727" s="129"/>
      <c r="E1727" s="129"/>
      <c r="F1727" s="129"/>
      <c r="G1727" s="130"/>
      <c r="H1727" s="130"/>
      <c r="I1727" s="97"/>
      <c r="J1727" s="598"/>
      <c r="K1727" s="598"/>
      <c r="L1727" s="598"/>
      <c r="M1727" s="103"/>
      <c r="N1727" s="95"/>
      <c r="O1727" s="99"/>
    </row>
    <row r="1728" spans="1:15" s="131" customFormat="1" ht="14.25" customHeight="1">
      <c r="A1728" s="351"/>
      <c r="B1728" s="131" t="s">
        <v>71</v>
      </c>
      <c r="C1728" s="129"/>
      <c r="D1728" s="129"/>
      <c r="E1728" s="129"/>
      <c r="F1728" s="129"/>
      <c r="G1728" s="132" t="s">
        <v>72</v>
      </c>
      <c r="H1728" s="133"/>
      <c r="I1728" s="97"/>
      <c r="J1728" s="598"/>
      <c r="K1728" s="598"/>
      <c r="L1728" s="598"/>
      <c r="M1728" s="103"/>
      <c r="N1728" s="95"/>
      <c r="O1728" s="99"/>
    </row>
    <row r="1729" spans="1:21" s="131" customFormat="1" ht="14.25" customHeight="1">
      <c r="A1729" s="351"/>
      <c r="B1729" s="919" t="s">
        <v>73</v>
      </c>
      <c r="C1729" s="1018"/>
      <c r="D1729" s="1018"/>
      <c r="E1729" s="1018"/>
      <c r="F1729" s="1019"/>
      <c r="G1729" s="134" t="s">
        <v>74</v>
      </c>
      <c r="H1729" s="133"/>
      <c r="I1729" s="97"/>
      <c r="J1729" s="598"/>
      <c r="K1729" s="598"/>
      <c r="L1729" s="598"/>
      <c r="M1729" s="103"/>
      <c r="N1729" s="95"/>
      <c r="O1729" s="99"/>
    </row>
    <row r="1730" spans="1:21" s="131" customFormat="1" ht="20.100000000000001" customHeight="1">
      <c r="A1730" s="351"/>
      <c r="B1730" s="1003" t="s">
        <v>567</v>
      </c>
      <c r="C1730" s="1018"/>
      <c r="D1730" s="1018"/>
      <c r="E1730" s="1018"/>
      <c r="F1730" s="1019"/>
      <c r="G1730" s="135"/>
      <c r="H1730" s="136"/>
      <c r="I1730" s="97"/>
      <c r="J1730" s="598"/>
      <c r="K1730" s="598"/>
      <c r="L1730" s="598"/>
      <c r="M1730" s="103"/>
      <c r="N1730" s="95"/>
      <c r="O1730" s="99"/>
    </row>
    <row r="1731" spans="1:21" s="131" customFormat="1" ht="21.95" customHeight="1" thickBot="1">
      <c r="A1731" s="351"/>
      <c r="B1731" s="1003" t="s">
        <v>568</v>
      </c>
      <c r="C1731" s="1004"/>
      <c r="D1731" s="1004"/>
      <c r="E1731" s="1004"/>
      <c r="F1731" s="1005"/>
      <c r="G1731" s="135"/>
      <c r="H1731" s="111"/>
      <c r="I1731" s="97"/>
      <c r="J1731" s="598"/>
      <c r="K1731" s="598"/>
      <c r="L1731" s="598"/>
      <c r="M1731" s="103"/>
      <c r="N1731" s="95"/>
      <c r="O1731" s="137"/>
    </row>
    <row r="1732" spans="1:21" s="131" customFormat="1" ht="35.450000000000003" customHeight="1" thickTop="1">
      <c r="A1732" s="351"/>
      <c r="B1732" s="1003" t="s">
        <v>132</v>
      </c>
      <c r="C1732" s="1004"/>
      <c r="D1732" s="1004"/>
      <c r="E1732" s="1004"/>
      <c r="F1732" s="1005"/>
      <c r="G1732" s="135"/>
      <c r="H1732" s="111"/>
      <c r="I1732" s="1006" t="s">
        <v>565</v>
      </c>
      <c r="J1732" s="1007"/>
      <c r="K1732" s="1007"/>
      <c r="L1732" s="1007"/>
      <c r="M1732" s="1007"/>
      <c r="N1732" s="1008"/>
      <c r="O1732" s="138">
        <f>SUM(O1690,O1700,O1709,O1716,O1723,)</f>
        <v>0</v>
      </c>
    </row>
    <row r="1733" spans="1:21" s="131" customFormat="1" ht="35.450000000000003" customHeight="1">
      <c r="A1733" s="351"/>
      <c r="B1733" s="1003" t="s">
        <v>138</v>
      </c>
      <c r="C1733" s="1004"/>
      <c r="D1733" s="1004"/>
      <c r="E1733" s="1004"/>
      <c r="F1733" s="1005"/>
      <c r="G1733" s="135"/>
      <c r="H1733" s="130"/>
      <c r="I1733" s="1009" t="s">
        <v>340</v>
      </c>
      <c r="J1733" s="1010"/>
      <c r="K1733" s="1010"/>
      <c r="L1733" s="1010"/>
      <c r="M1733" s="1010"/>
      <c r="N1733" s="1011"/>
      <c r="O1733" s="146">
        <f>IF(共通入力シート!$B$18="課税事業者",ROUNDDOWN((O1732-G1735)*10/110,0),0)</f>
        <v>0</v>
      </c>
    </row>
    <row r="1734" spans="1:21" s="131" customFormat="1" ht="26.1" customHeight="1" thickBot="1">
      <c r="A1734" s="351"/>
      <c r="B1734" s="1012" t="s">
        <v>569</v>
      </c>
      <c r="C1734" s="1013"/>
      <c r="D1734" s="1013"/>
      <c r="E1734" s="1013"/>
      <c r="F1734" s="1014"/>
      <c r="G1734" s="135"/>
      <c r="H1734" s="130"/>
      <c r="I1734" s="995" t="s">
        <v>566</v>
      </c>
      <c r="J1734" s="996"/>
      <c r="K1734" s="996"/>
      <c r="L1734" s="996"/>
      <c r="M1734" s="996"/>
      <c r="N1734" s="997"/>
      <c r="O1734" s="141">
        <f>O1732-O1733</f>
        <v>0</v>
      </c>
    </row>
    <row r="1735" spans="1:21" s="131" customFormat="1" ht="25.35" customHeight="1" thickTop="1">
      <c r="A1735" s="351"/>
      <c r="B1735" s="992" t="s">
        <v>75</v>
      </c>
      <c r="C1735" s="993"/>
      <c r="D1735" s="993"/>
      <c r="E1735" s="993"/>
      <c r="F1735" s="994"/>
      <c r="G1735" s="140">
        <f>SUM(G1730:G1734)</f>
        <v>0</v>
      </c>
      <c r="H1735" s="364"/>
      <c r="I1735" s="995" t="s">
        <v>342</v>
      </c>
      <c r="J1735" s="996"/>
      <c r="K1735" s="996"/>
      <c r="L1735" s="996"/>
      <c r="M1735" s="996"/>
      <c r="N1735" s="997"/>
      <c r="O1735" s="144"/>
    </row>
    <row r="1736" spans="1:21" s="131" customFormat="1" ht="26.25" customHeight="1">
      <c r="A1736" s="351"/>
      <c r="B1736" s="131" t="s">
        <v>76</v>
      </c>
      <c r="C1736" s="365"/>
      <c r="D1736" s="365"/>
      <c r="E1736" s="365"/>
      <c r="F1736" s="365"/>
      <c r="G1736" s="143"/>
      <c r="H1736" s="364"/>
      <c r="O1736" s="145"/>
    </row>
    <row r="1737" spans="1:21" s="131" customFormat="1" ht="10.5" customHeight="1" thickBot="1">
      <c r="A1737" s="351"/>
      <c r="C1737" s="365"/>
      <c r="D1737" s="365"/>
      <c r="E1737" s="365"/>
      <c r="F1737" s="365"/>
      <c r="G1737" s="143"/>
      <c r="H1737" s="364"/>
      <c r="I1737" s="366"/>
    </row>
    <row r="1738" spans="1:21" s="131" customFormat="1" ht="25.35" customHeight="1" thickBot="1">
      <c r="A1738" s="351"/>
      <c r="B1738" s="998" t="s">
        <v>77</v>
      </c>
      <c r="C1738" s="980"/>
      <c r="D1738" s="999" t="str">
        <f>IF(共通入力シート!$B$2="","",共通入力シート!$B$2)</f>
        <v/>
      </c>
      <c r="E1738" s="999"/>
      <c r="F1738" s="999"/>
      <c r="G1738" s="1000"/>
      <c r="H1738" s="1001" t="str">
        <f>IF(共通入力シート!$B$18="※選択してください。","★「共通入力シート」の消費税等仕入控除税額の取扱を選択してください。","")</f>
        <v/>
      </c>
      <c r="I1738" s="1002"/>
      <c r="J1738" s="1002"/>
      <c r="K1738" s="1002"/>
      <c r="L1738" s="1002"/>
      <c r="M1738" s="1002"/>
      <c r="N1738" s="1002"/>
      <c r="O1738" s="1002"/>
    </row>
    <row r="1739" spans="1:21" s="131" customFormat="1" ht="46.5" customHeight="1" thickBot="1">
      <c r="A1739" s="351"/>
      <c r="B1739" s="987" t="s">
        <v>343</v>
      </c>
      <c r="C1739" s="988"/>
      <c r="D1739" s="989" t="str">
        <f>IF(O1734=0,"",MAX(0,MIN(INT(O1734/2),G1725)))</f>
        <v/>
      </c>
      <c r="E1739" s="989"/>
      <c r="F1739" s="989"/>
      <c r="G1739" s="367" t="s">
        <v>29</v>
      </c>
      <c r="H1739" s="990" t="s">
        <v>78</v>
      </c>
      <c r="I1739" s="991"/>
      <c r="J1739" s="991"/>
      <c r="K1739" s="991"/>
      <c r="L1739" s="991"/>
      <c r="M1739" s="991"/>
      <c r="N1739" s="991"/>
      <c r="O1739" s="991"/>
    </row>
    <row r="1740" spans="1:21" ht="4.5" customHeight="1"/>
    <row r="1741" spans="1:21" ht="15.6" customHeight="1">
      <c r="B1741" s="131" t="s">
        <v>425</v>
      </c>
      <c r="C1741" s="218"/>
      <c r="D1741" s="329"/>
      <c r="E1741" s="218"/>
      <c r="F1741" s="218"/>
      <c r="G1741" s="218"/>
      <c r="H1741" s="218"/>
      <c r="I1741" s="218"/>
      <c r="J1741" s="218"/>
      <c r="K1741" s="218"/>
      <c r="L1741" s="218"/>
      <c r="M1741" s="218"/>
      <c r="N1741" s="218"/>
      <c r="O1741" s="218"/>
      <c r="R1741" s="329"/>
      <c r="S1741" s="329"/>
      <c r="T1741" s="329"/>
      <c r="U1741" s="329"/>
    </row>
    <row r="1742" spans="1:21" ht="15.6" customHeight="1">
      <c r="B1742" s="218" t="s">
        <v>509</v>
      </c>
      <c r="C1742" s="218"/>
      <c r="D1742" s="218"/>
      <c r="E1742" s="218"/>
      <c r="F1742" s="218"/>
      <c r="G1742" s="218"/>
      <c r="H1742" s="218"/>
      <c r="I1742" s="218"/>
      <c r="J1742" s="218"/>
      <c r="K1742" s="218"/>
      <c r="L1742" s="218"/>
      <c r="M1742" s="218"/>
      <c r="N1742" s="218"/>
      <c r="O1742" s="218"/>
      <c r="R1742" s="329"/>
      <c r="S1742" s="329"/>
      <c r="T1742" s="329"/>
      <c r="U1742" s="329"/>
    </row>
    <row r="1743" spans="1:21" ht="15.6" customHeight="1" thickBot="1">
      <c r="B1743" s="1120" t="s">
        <v>429</v>
      </c>
      <c r="C1743" s="1120"/>
      <c r="D1743" s="1120"/>
      <c r="E1743" s="1120"/>
      <c r="F1743" s="1120"/>
      <c r="G1743" s="1120"/>
      <c r="H1743" s="1120"/>
      <c r="I1743" s="1120"/>
      <c r="J1743" s="1120"/>
      <c r="K1743" s="1120"/>
      <c r="L1743" s="1120"/>
      <c r="M1743" s="1120"/>
      <c r="N1743" s="1120"/>
      <c r="O1743" s="1120"/>
      <c r="R1743" s="329"/>
      <c r="S1743" s="329"/>
      <c r="T1743" s="329"/>
      <c r="U1743" s="329"/>
    </row>
    <row r="1744" spans="1:21" ht="15" customHeight="1">
      <c r="B1744" s="1121" t="s">
        <v>43</v>
      </c>
      <c r="C1744" s="1122"/>
      <c r="D1744" s="1125" t="s">
        <v>614</v>
      </c>
      <c r="E1744" s="1126"/>
      <c r="F1744" s="1129" t="s">
        <v>657</v>
      </c>
      <c r="G1744" s="1130"/>
      <c r="H1744" s="1131"/>
      <c r="I1744" s="1131"/>
      <c r="J1744" s="1131"/>
      <c r="K1744" s="1131"/>
      <c r="L1744" s="1131"/>
      <c r="M1744" s="1131"/>
      <c r="N1744" s="1131"/>
      <c r="O1744" s="1132"/>
      <c r="Q1744" s="618" t="s">
        <v>667</v>
      </c>
      <c r="R1744" s="329"/>
      <c r="S1744" s="329"/>
      <c r="T1744" s="329"/>
      <c r="U1744" s="329"/>
    </row>
    <row r="1745" spans="2:21" ht="15" customHeight="1" thickBot="1">
      <c r="B1745" s="1123"/>
      <c r="C1745" s="1124"/>
      <c r="D1745" s="1127"/>
      <c r="E1745" s="1128"/>
      <c r="F1745" s="1133"/>
      <c r="G1745" s="1134"/>
      <c r="H1745" s="1135"/>
      <c r="I1745" s="1135"/>
      <c r="J1745" s="1135"/>
      <c r="K1745" s="1135"/>
      <c r="L1745" s="1135"/>
      <c r="M1745" s="1135"/>
      <c r="N1745" s="1135"/>
      <c r="O1745" s="1136"/>
      <c r="Q1745" s="617" t="s">
        <v>668</v>
      </c>
      <c r="R1745" s="329"/>
      <c r="S1745" s="329"/>
      <c r="T1745" s="329"/>
      <c r="U1745" s="329"/>
    </row>
    <row r="1746" spans="2:21" ht="16.5" customHeight="1">
      <c r="B1746" s="330" t="s">
        <v>142</v>
      </c>
      <c r="C1746" s="331"/>
      <c r="D1746" s="331"/>
      <c r="E1746" s="332"/>
      <c r="F1746" s="331"/>
      <c r="G1746" s="331"/>
      <c r="H1746" s="331"/>
      <c r="I1746" s="331"/>
      <c r="J1746" s="331"/>
      <c r="K1746" s="331"/>
      <c r="L1746" s="331"/>
      <c r="M1746" s="331"/>
      <c r="N1746" s="331"/>
      <c r="O1746" s="619"/>
      <c r="R1746" s="329"/>
      <c r="S1746" s="329"/>
      <c r="T1746" s="329"/>
      <c r="U1746" s="329"/>
    </row>
    <row r="1747" spans="2:21" ht="18.75" customHeight="1">
      <c r="B1747" s="1109"/>
      <c r="C1747" s="1110"/>
      <c r="D1747" s="1110"/>
      <c r="E1747" s="1110"/>
      <c r="F1747" s="1110"/>
      <c r="G1747" s="1110"/>
      <c r="H1747" s="1110"/>
      <c r="I1747" s="1110"/>
      <c r="J1747" s="1110"/>
      <c r="K1747" s="1110"/>
      <c r="L1747" s="335" t="s">
        <v>48</v>
      </c>
      <c r="M1747" s="1113"/>
      <c r="N1747" s="1113"/>
      <c r="O1747" s="1114"/>
      <c r="Q1747" s="569" t="str">
        <f>IF(M1747="", "←選択してください。", "")</f>
        <v>←選択してください。</v>
      </c>
      <c r="R1747" s="329"/>
      <c r="S1747" s="329"/>
      <c r="T1747" s="329"/>
      <c r="U1747" s="329"/>
    </row>
    <row r="1748" spans="2:21" ht="17.25" customHeight="1">
      <c r="B1748" s="1111"/>
      <c r="C1748" s="1112"/>
      <c r="D1748" s="1112"/>
      <c r="E1748" s="1112"/>
      <c r="F1748" s="1112"/>
      <c r="G1748" s="1112"/>
      <c r="H1748" s="1112"/>
      <c r="I1748" s="1112"/>
      <c r="J1748" s="1112"/>
      <c r="K1748" s="1112"/>
      <c r="L1748" s="337" t="s">
        <v>49</v>
      </c>
      <c r="M1748" s="1115"/>
      <c r="N1748" s="1115"/>
      <c r="O1748" s="1116"/>
      <c r="Q1748" s="569" t="str">
        <f>IF(M1748="", "←選択してください。", "")</f>
        <v>←選択してください。</v>
      </c>
      <c r="R1748" s="329"/>
      <c r="S1748" s="329"/>
      <c r="T1748" s="329"/>
      <c r="U1748" s="329"/>
    </row>
    <row r="1749" spans="2:21" ht="4.5" customHeight="1">
      <c r="B1749" s="338"/>
      <c r="C1749" s="338"/>
      <c r="D1749" s="338"/>
      <c r="E1749" s="338"/>
      <c r="F1749" s="338"/>
      <c r="G1749" s="338"/>
      <c r="H1749" s="338"/>
      <c r="I1749" s="338"/>
      <c r="J1749" s="338"/>
      <c r="K1749" s="338"/>
      <c r="L1749" s="338"/>
      <c r="M1749" s="338"/>
      <c r="N1749" s="338"/>
      <c r="O1749" s="611"/>
      <c r="R1749" s="329"/>
      <c r="S1749" s="329"/>
      <c r="T1749" s="329"/>
      <c r="U1749" s="329"/>
    </row>
    <row r="1750" spans="2:21" ht="24" customHeight="1">
      <c r="B1750" s="340" t="s">
        <v>143</v>
      </c>
      <c r="C1750" s="341"/>
      <c r="D1750" s="341"/>
      <c r="E1750" s="341"/>
      <c r="F1750" s="1117" t="s">
        <v>50</v>
      </c>
      <c r="G1750" s="1118"/>
      <c r="H1750" s="342"/>
      <c r="I1750" s="1117" t="s">
        <v>51</v>
      </c>
      <c r="J1750" s="1119"/>
      <c r="K1750" s="1118"/>
      <c r="L1750" s="343" t="str">
        <f>IF(OR($H1752=0,$K1752=0),"",$H1750/($H1752*$K1752))</f>
        <v/>
      </c>
      <c r="M1750" s="1117" t="s">
        <v>52</v>
      </c>
      <c r="N1750" s="1118"/>
      <c r="O1750" s="565" t="str">
        <f>IF($O1848+$O1851=0,"",($G1842-$G1841)/($O1848+$O1851))</f>
        <v/>
      </c>
      <c r="Q1750" s="336" t="str">
        <f>IF(OR(F1744="人材養成事業",F1744= "普及啓発事業"), "←斜線部は記入する必要はありません。", "")</f>
        <v/>
      </c>
      <c r="R1750" s="329"/>
      <c r="S1750" s="329"/>
      <c r="T1750" s="329"/>
      <c r="U1750" s="329"/>
    </row>
    <row r="1751" spans="2:21" s="131" customFormat="1" ht="21.75" customHeight="1">
      <c r="B1751" s="1020" t="s">
        <v>53</v>
      </c>
      <c r="C1751" s="1093"/>
      <c r="D1751" s="1096" t="s">
        <v>54</v>
      </c>
      <c r="E1751" s="1097"/>
      <c r="F1751" s="1098" t="s">
        <v>55</v>
      </c>
      <c r="G1751" s="1098"/>
      <c r="H1751" s="1099" t="s">
        <v>56</v>
      </c>
      <c r="I1751" s="1099"/>
      <c r="J1751" s="1099"/>
      <c r="K1751" s="344" t="s">
        <v>57</v>
      </c>
      <c r="L1751" s="1100" t="s">
        <v>58</v>
      </c>
      <c r="M1751" s="1100"/>
      <c r="N1751" s="1100"/>
      <c r="O1751" s="1101"/>
    </row>
    <row r="1752" spans="2:21" s="131" customFormat="1" ht="21.75" customHeight="1">
      <c r="B1752" s="1094"/>
      <c r="C1752" s="1095"/>
      <c r="D1752" s="1102"/>
      <c r="E1752" s="1103"/>
      <c r="F1752" s="1104"/>
      <c r="G1752" s="1105"/>
      <c r="H1752" s="1106"/>
      <c r="I1752" s="1106"/>
      <c r="J1752" s="1106"/>
      <c r="K1752" s="78"/>
      <c r="L1752" s="1107"/>
      <c r="M1752" s="1107"/>
      <c r="N1752" s="1107"/>
      <c r="O1752" s="1108"/>
      <c r="Q1752" s="345"/>
    </row>
    <row r="1753" spans="2:21" ht="9.75" customHeight="1">
      <c r="B1753" s="131"/>
      <c r="C1753" s="131"/>
      <c r="D1753" s="338"/>
      <c r="E1753" s="338"/>
      <c r="F1753" s="338"/>
      <c r="G1753" s="338"/>
      <c r="H1753" s="338"/>
      <c r="I1753" s="338"/>
      <c r="J1753" s="338"/>
      <c r="K1753" s="338"/>
      <c r="L1753" s="338"/>
      <c r="M1753" s="338"/>
      <c r="N1753" s="338"/>
      <c r="O1753" s="338"/>
      <c r="Q1753" s="336"/>
      <c r="R1753" s="329"/>
      <c r="S1753" s="329"/>
      <c r="T1753" s="329"/>
      <c r="U1753" s="329"/>
    </row>
    <row r="1754" spans="2:21" s="102" customFormat="1" ht="18" customHeight="1">
      <c r="B1754" s="1020" t="s">
        <v>344</v>
      </c>
      <c r="C1754" s="1066"/>
      <c r="D1754" s="925" t="s">
        <v>413</v>
      </c>
      <c r="E1754" s="926"/>
      <c r="F1754" s="926"/>
      <c r="G1754" s="926"/>
      <c r="H1754" s="926"/>
      <c r="I1754" s="926"/>
      <c r="J1754" s="926"/>
      <c r="K1754" s="926"/>
      <c r="L1754" s="926"/>
      <c r="M1754" s="926"/>
      <c r="N1754" s="926"/>
      <c r="O1754" s="927"/>
      <c r="Q1754" s="568" t="s">
        <v>139</v>
      </c>
    </row>
    <row r="1755" spans="2:21" s="102" customFormat="1" ht="19.350000000000001" customHeight="1">
      <c r="B1755" s="1067"/>
      <c r="C1755" s="1068"/>
      <c r="D1755" s="1071"/>
      <c r="E1755" s="1072"/>
      <c r="F1755" s="1072"/>
      <c r="G1755" s="1072"/>
      <c r="H1755" s="1072"/>
      <c r="I1755" s="1072"/>
      <c r="J1755" s="1072"/>
      <c r="K1755" s="1072"/>
      <c r="L1755" s="1072"/>
      <c r="M1755" s="1072"/>
      <c r="N1755" s="1072"/>
      <c r="O1755" s="1073"/>
    </row>
    <row r="1756" spans="2:21" s="102" customFormat="1" ht="19.350000000000001" customHeight="1">
      <c r="B1756" s="1067"/>
      <c r="C1756" s="1068"/>
      <c r="D1756" s="1071"/>
      <c r="E1756" s="1072"/>
      <c r="F1756" s="1072"/>
      <c r="G1756" s="1072"/>
      <c r="H1756" s="1072"/>
      <c r="I1756" s="1072"/>
      <c r="J1756" s="1072"/>
      <c r="K1756" s="1072"/>
      <c r="L1756" s="1072"/>
      <c r="M1756" s="1072"/>
      <c r="N1756" s="1072"/>
      <c r="O1756" s="1073"/>
    </row>
    <row r="1757" spans="2:21" s="102" customFormat="1" ht="19.350000000000001" customHeight="1">
      <c r="B1757" s="1067"/>
      <c r="C1757" s="1068"/>
      <c r="D1757" s="1071"/>
      <c r="E1757" s="1072"/>
      <c r="F1757" s="1072"/>
      <c r="G1757" s="1072"/>
      <c r="H1757" s="1072"/>
      <c r="I1757" s="1072"/>
      <c r="J1757" s="1072"/>
      <c r="K1757" s="1072"/>
      <c r="L1757" s="1072"/>
      <c r="M1757" s="1072"/>
      <c r="N1757" s="1072"/>
      <c r="O1757" s="1073"/>
    </row>
    <row r="1758" spans="2:21" s="102" customFormat="1" ht="19.350000000000001" customHeight="1">
      <c r="B1758" s="1067"/>
      <c r="C1758" s="1068"/>
      <c r="D1758" s="1071"/>
      <c r="E1758" s="1072"/>
      <c r="F1758" s="1072"/>
      <c r="G1758" s="1072"/>
      <c r="H1758" s="1072"/>
      <c r="I1758" s="1072"/>
      <c r="J1758" s="1072"/>
      <c r="K1758" s="1072"/>
      <c r="L1758" s="1072"/>
      <c r="M1758" s="1072"/>
      <c r="N1758" s="1072"/>
      <c r="O1758" s="1073"/>
    </row>
    <row r="1759" spans="2:21" s="102" customFormat="1" ht="19.350000000000001" customHeight="1">
      <c r="B1759" s="1067"/>
      <c r="C1759" s="1068"/>
      <c r="D1759" s="1071"/>
      <c r="E1759" s="1072"/>
      <c r="F1759" s="1072"/>
      <c r="G1759" s="1072"/>
      <c r="H1759" s="1072"/>
      <c r="I1759" s="1072"/>
      <c r="J1759" s="1072"/>
      <c r="K1759" s="1072"/>
      <c r="L1759" s="1072"/>
      <c r="M1759" s="1072"/>
      <c r="N1759" s="1072"/>
      <c r="O1759" s="1073"/>
    </row>
    <row r="1760" spans="2:21" s="102" customFormat="1" ht="19.350000000000001" customHeight="1">
      <c r="B1760" s="1067"/>
      <c r="C1760" s="1068"/>
      <c r="D1760" s="1071"/>
      <c r="E1760" s="1072"/>
      <c r="F1760" s="1072"/>
      <c r="G1760" s="1072"/>
      <c r="H1760" s="1072"/>
      <c r="I1760" s="1072"/>
      <c r="J1760" s="1072"/>
      <c r="K1760" s="1072"/>
      <c r="L1760" s="1072"/>
      <c r="M1760" s="1072"/>
      <c r="N1760" s="1072"/>
      <c r="O1760" s="1073"/>
    </row>
    <row r="1761" spans="2:15" s="102" customFormat="1" ht="19.350000000000001" customHeight="1">
      <c r="B1761" s="1067"/>
      <c r="C1761" s="1068"/>
      <c r="D1761" s="1071"/>
      <c r="E1761" s="1072"/>
      <c r="F1761" s="1072"/>
      <c r="G1761" s="1072"/>
      <c r="H1761" s="1072"/>
      <c r="I1761" s="1072"/>
      <c r="J1761" s="1072"/>
      <c r="K1761" s="1072"/>
      <c r="L1761" s="1072"/>
      <c r="M1761" s="1072"/>
      <c r="N1761" s="1072"/>
      <c r="O1761" s="1073"/>
    </row>
    <row r="1762" spans="2:15" s="102" customFormat="1" ht="19.350000000000001" customHeight="1">
      <c r="B1762" s="1067"/>
      <c r="C1762" s="1068"/>
      <c r="D1762" s="1071"/>
      <c r="E1762" s="1072"/>
      <c r="F1762" s="1072"/>
      <c r="G1762" s="1072"/>
      <c r="H1762" s="1072"/>
      <c r="I1762" s="1072"/>
      <c r="J1762" s="1072"/>
      <c r="K1762" s="1072"/>
      <c r="L1762" s="1072"/>
      <c r="M1762" s="1072"/>
      <c r="N1762" s="1072"/>
      <c r="O1762" s="1073"/>
    </row>
    <row r="1763" spans="2:15" s="102" customFormat="1" ht="19.350000000000001" customHeight="1">
      <c r="B1763" s="1067"/>
      <c r="C1763" s="1068"/>
      <c r="D1763" s="1071"/>
      <c r="E1763" s="1072"/>
      <c r="F1763" s="1072"/>
      <c r="G1763" s="1072"/>
      <c r="H1763" s="1072"/>
      <c r="I1763" s="1072"/>
      <c r="J1763" s="1072"/>
      <c r="K1763" s="1072"/>
      <c r="L1763" s="1072"/>
      <c r="M1763" s="1072"/>
      <c r="N1763" s="1072"/>
      <c r="O1763" s="1073"/>
    </row>
    <row r="1764" spans="2:15" s="102" customFormat="1" ht="19.350000000000001" customHeight="1">
      <c r="B1764" s="1069"/>
      <c r="C1764" s="1070"/>
      <c r="D1764" s="1074"/>
      <c r="E1764" s="1075"/>
      <c r="F1764" s="1075"/>
      <c r="G1764" s="1075"/>
      <c r="H1764" s="1075"/>
      <c r="I1764" s="1075"/>
      <c r="J1764" s="1075"/>
      <c r="K1764" s="1075"/>
      <c r="L1764" s="1075"/>
      <c r="M1764" s="1075"/>
      <c r="N1764" s="1075"/>
      <c r="O1764" s="1076"/>
    </row>
    <row r="1765" spans="2:15" s="102" customFormat="1" ht="18" customHeight="1">
      <c r="B1765" s="1020" t="s">
        <v>148</v>
      </c>
      <c r="C1765" s="1021"/>
      <c r="D1765" s="1059" t="s">
        <v>427</v>
      </c>
      <c r="E1765" s="1026"/>
      <c r="F1765" s="1026"/>
      <c r="G1765" s="1026"/>
      <c r="H1765" s="1026"/>
      <c r="I1765" s="1026"/>
      <c r="J1765" s="1026"/>
      <c r="K1765" s="1026"/>
      <c r="L1765" s="1026"/>
      <c r="M1765" s="1026"/>
      <c r="N1765" s="1026"/>
      <c r="O1765" s="1027"/>
    </row>
    <row r="1766" spans="2:15" s="102" customFormat="1" ht="18" customHeight="1">
      <c r="B1766" s="1022"/>
      <c r="C1766" s="1023"/>
      <c r="D1766" s="1028"/>
      <c r="E1766" s="1077"/>
      <c r="F1766" s="1077"/>
      <c r="G1766" s="1077"/>
      <c r="H1766" s="1077"/>
      <c r="I1766" s="1077"/>
      <c r="J1766" s="1077"/>
      <c r="K1766" s="1077"/>
      <c r="L1766" s="1077"/>
      <c r="M1766" s="1077"/>
      <c r="N1766" s="1077"/>
      <c r="O1766" s="1078"/>
    </row>
    <row r="1767" spans="2:15" s="102" customFormat="1" ht="18" customHeight="1">
      <c r="B1767" s="1022"/>
      <c r="C1767" s="1023"/>
      <c r="D1767" s="1071"/>
      <c r="E1767" s="1072"/>
      <c r="F1767" s="1072"/>
      <c r="G1767" s="1072"/>
      <c r="H1767" s="1072"/>
      <c r="I1767" s="1072"/>
      <c r="J1767" s="1072"/>
      <c r="K1767" s="1072"/>
      <c r="L1767" s="1072"/>
      <c r="M1767" s="1072"/>
      <c r="N1767" s="1072"/>
      <c r="O1767" s="1073"/>
    </row>
    <row r="1768" spans="2:15" s="102" customFormat="1" ht="18" customHeight="1">
      <c r="B1768" s="1022"/>
      <c r="C1768" s="1023"/>
      <c r="D1768" s="1071"/>
      <c r="E1768" s="1072"/>
      <c r="F1768" s="1072"/>
      <c r="G1768" s="1072"/>
      <c r="H1768" s="1072"/>
      <c r="I1768" s="1072"/>
      <c r="J1768" s="1072"/>
      <c r="K1768" s="1072"/>
      <c r="L1768" s="1072"/>
      <c r="M1768" s="1072"/>
      <c r="N1768" s="1072"/>
      <c r="O1768" s="1073"/>
    </row>
    <row r="1769" spans="2:15" s="102" customFormat="1" ht="18" customHeight="1">
      <c r="B1769" s="1022"/>
      <c r="C1769" s="1023"/>
      <c r="D1769" s="1071"/>
      <c r="E1769" s="1072"/>
      <c r="F1769" s="1072"/>
      <c r="G1769" s="1072"/>
      <c r="H1769" s="1072"/>
      <c r="I1769" s="1072"/>
      <c r="J1769" s="1072"/>
      <c r="K1769" s="1072"/>
      <c r="L1769" s="1072"/>
      <c r="M1769" s="1072"/>
      <c r="N1769" s="1072"/>
      <c r="O1769" s="1073"/>
    </row>
    <row r="1770" spans="2:15" s="102" customFormat="1" ht="18" customHeight="1">
      <c r="B1770" s="1022"/>
      <c r="C1770" s="1023"/>
      <c r="D1770" s="1071"/>
      <c r="E1770" s="1072"/>
      <c r="F1770" s="1072"/>
      <c r="G1770" s="1072"/>
      <c r="H1770" s="1072"/>
      <c r="I1770" s="1072"/>
      <c r="J1770" s="1072"/>
      <c r="K1770" s="1072"/>
      <c r="L1770" s="1072"/>
      <c r="M1770" s="1072"/>
      <c r="N1770" s="1072"/>
      <c r="O1770" s="1073"/>
    </row>
    <row r="1771" spans="2:15" s="102" customFormat="1" ht="18" customHeight="1">
      <c r="B1771" s="1022"/>
      <c r="C1771" s="1023"/>
      <c r="D1771" s="1079"/>
      <c r="E1771" s="1080"/>
      <c r="F1771" s="1080"/>
      <c r="G1771" s="1080"/>
      <c r="H1771" s="1080"/>
      <c r="I1771" s="1080"/>
      <c r="J1771" s="1080"/>
      <c r="K1771" s="1080"/>
      <c r="L1771" s="1080"/>
      <c r="M1771" s="1080"/>
      <c r="N1771" s="1080"/>
      <c r="O1771" s="1081"/>
    </row>
    <row r="1772" spans="2:15" s="102" customFormat="1" ht="18" customHeight="1">
      <c r="B1772" s="1022"/>
      <c r="C1772" s="1023"/>
      <c r="D1772" s="1082" t="s">
        <v>428</v>
      </c>
      <c r="E1772" s="1083"/>
      <c r="F1772" s="1083"/>
      <c r="G1772" s="1083"/>
      <c r="H1772" s="1083"/>
      <c r="I1772" s="1083"/>
      <c r="J1772" s="1083"/>
      <c r="K1772" s="1083"/>
      <c r="L1772" s="1083"/>
      <c r="M1772" s="1083"/>
      <c r="N1772" s="1083"/>
      <c r="O1772" s="1084"/>
    </row>
    <row r="1773" spans="2:15" s="102" customFormat="1" ht="18" customHeight="1">
      <c r="B1773" s="1022"/>
      <c r="C1773" s="1023"/>
      <c r="D1773" s="1028"/>
      <c r="E1773" s="1085"/>
      <c r="F1773" s="1085"/>
      <c r="G1773" s="1085"/>
      <c r="H1773" s="1085"/>
      <c r="I1773" s="1085"/>
      <c r="J1773" s="1085"/>
      <c r="K1773" s="1085"/>
      <c r="L1773" s="1085"/>
      <c r="M1773" s="1085"/>
      <c r="N1773" s="1085"/>
      <c r="O1773" s="1086"/>
    </row>
    <row r="1774" spans="2:15" s="102" customFormat="1" ht="18" customHeight="1">
      <c r="B1774" s="1022"/>
      <c r="C1774" s="1023"/>
      <c r="D1774" s="1087"/>
      <c r="E1774" s="1088"/>
      <c r="F1774" s="1088"/>
      <c r="G1774" s="1088"/>
      <c r="H1774" s="1088"/>
      <c r="I1774" s="1088"/>
      <c r="J1774" s="1088"/>
      <c r="K1774" s="1088"/>
      <c r="L1774" s="1088"/>
      <c r="M1774" s="1088"/>
      <c r="N1774" s="1088"/>
      <c r="O1774" s="1089"/>
    </row>
    <row r="1775" spans="2:15" s="102" customFormat="1" ht="18" customHeight="1">
      <c r="B1775" s="1022"/>
      <c r="C1775" s="1023"/>
      <c r="D1775" s="1087"/>
      <c r="E1775" s="1088"/>
      <c r="F1775" s="1088"/>
      <c r="G1775" s="1088"/>
      <c r="H1775" s="1088"/>
      <c r="I1775" s="1088"/>
      <c r="J1775" s="1088"/>
      <c r="K1775" s="1088"/>
      <c r="L1775" s="1088"/>
      <c r="M1775" s="1088"/>
      <c r="N1775" s="1088"/>
      <c r="O1775" s="1089"/>
    </row>
    <row r="1776" spans="2:15" s="102" customFormat="1" ht="18" customHeight="1">
      <c r="B1776" s="1022"/>
      <c r="C1776" s="1023"/>
      <c r="D1776" s="1087"/>
      <c r="E1776" s="1088"/>
      <c r="F1776" s="1088"/>
      <c r="G1776" s="1088"/>
      <c r="H1776" s="1088"/>
      <c r="I1776" s="1088"/>
      <c r="J1776" s="1088"/>
      <c r="K1776" s="1088"/>
      <c r="L1776" s="1088"/>
      <c r="M1776" s="1088"/>
      <c r="N1776" s="1088"/>
      <c r="O1776" s="1089"/>
    </row>
    <row r="1777" spans="2:15" s="102" customFormat="1" ht="18" customHeight="1">
      <c r="B1777" s="1022"/>
      <c r="C1777" s="1023"/>
      <c r="D1777" s="1087"/>
      <c r="E1777" s="1088"/>
      <c r="F1777" s="1088"/>
      <c r="G1777" s="1088"/>
      <c r="H1777" s="1088"/>
      <c r="I1777" s="1088"/>
      <c r="J1777" s="1088"/>
      <c r="K1777" s="1088"/>
      <c r="L1777" s="1088"/>
      <c r="M1777" s="1088"/>
      <c r="N1777" s="1088"/>
      <c r="O1777" s="1089"/>
    </row>
    <row r="1778" spans="2:15" s="102" customFormat="1" ht="18" customHeight="1">
      <c r="B1778" s="1022"/>
      <c r="C1778" s="1023"/>
      <c r="D1778" s="1087"/>
      <c r="E1778" s="1088"/>
      <c r="F1778" s="1088"/>
      <c r="G1778" s="1088"/>
      <c r="H1778" s="1088"/>
      <c r="I1778" s="1088"/>
      <c r="J1778" s="1088"/>
      <c r="K1778" s="1088"/>
      <c r="L1778" s="1088"/>
      <c r="M1778" s="1088"/>
      <c r="N1778" s="1088"/>
      <c r="O1778" s="1089"/>
    </row>
    <row r="1779" spans="2:15" s="102" customFormat="1" ht="18" customHeight="1">
      <c r="B1779" s="1024"/>
      <c r="C1779" s="1025"/>
      <c r="D1779" s="1090"/>
      <c r="E1779" s="1091"/>
      <c r="F1779" s="1091"/>
      <c r="G1779" s="1091"/>
      <c r="H1779" s="1091"/>
      <c r="I1779" s="1091"/>
      <c r="J1779" s="1091"/>
      <c r="K1779" s="1091"/>
      <c r="L1779" s="1091"/>
      <c r="M1779" s="1091"/>
      <c r="N1779" s="1091"/>
      <c r="O1779" s="1092"/>
    </row>
    <row r="1780" spans="2:15" s="102" customFormat="1" ht="18" customHeight="1">
      <c r="B1780" s="1020" t="s">
        <v>140</v>
      </c>
      <c r="C1780" s="1021"/>
      <c r="D1780" s="1026" t="s">
        <v>347</v>
      </c>
      <c r="E1780" s="1026"/>
      <c r="F1780" s="1026"/>
      <c r="G1780" s="1026"/>
      <c r="H1780" s="1026"/>
      <c r="I1780" s="1026"/>
      <c r="J1780" s="1026"/>
      <c r="K1780" s="1026"/>
      <c r="L1780" s="1026"/>
      <c r="M1780" s="1026"/>
      <c r="N1780" s="1026"/>
      <c r="O1780" s="1027"/>
    </row>
    <row r="1781" spans="2:15" s="102" customFormat="1" ht="18" customHeight="1">
      <c r="B1781" s="1022"/>
      <c r="C1781" s="1023"/>
      <c r="D1781" s="1028"/>
      <c r="E1781" s="1029"/>
      <c r="F1781" s="1029"/>
      <c r="G1781" s="1029"/>
      <c r="H1781" s="1029"/>
      <c r="I1781" s="1029"/>
      <c r="J1781" s="1029"/>
      <c r="K1781" s="1029"/>
      <c r="L1781" s="1029"/>
      <c r="M1781" s="1029"/>
      <c r="N1781" s="1029"/>
      <c r="O1781" s="1030"/>
    </row>
    <row r="1782" spans="2:15" s="102" customFormat="1" ht="18" customHeight="1">
      <c r="B1782" s="1022"/>
      <c r="C1782" s="1023"/>
      <c r="D1782" s="1031"/>
      <c r="E1782" s="1032"/>
      <c r="F1782" s="1032"/>
      <c r="G1782" s="1032"/>
      <c r="H1782" s="1032"/>
      <c r="I1782" s="1032"/>
      <c r="J1782" s="1032"/>
      <c r="K1782" s="1032"/>
      <c r="L1782" s="1032"/>
      <c r="M1782" s="1032"/>
      <c r="N1782" s="1032"/>
      <c r="O1782" s="1033"/>
    </row>
    <row r="1783" spans="2:15" s="102" customFormat="1" ht="18" customHeight="1">
      <c r="B1783" s="1022"/>
      <c r="C1783" s="1023"/>
      <c r="D1783" s="1034"/>
      <c r="E1783" s="1035"/>
      <c r="F1783" s="1035"/>
      <c r="G1783" s="1035"/>
      <c r="H1783" s="1035"/>
      <c r="I1783" s="1035"/>
      <c r="J1783" s="1035"/>
      <c r="K1783" s="1035"/>
      <c r="L1783" s="1035"/>
      <c r="M1783" s="1035"/>
      <c r="N1783" s="1035"/>
      <c r="O1783" s="1036"/>
    </row>
    <row r="1784" spans="2:15" s="102" customFormat="1" ht="17.100000000000001" customHeight="1">
      <c r="B1784" s="1022"/>
      <c r="C1784" s="1023"/>
      <c r="D1784" s="1026" t="s">
        <v>345</v>
      </c>
      <c r="E1784" s="1026"/>
      <c r="F1784" s="1026"/>
      <c r="G1784" s="1026"/>
      <c r="H1784" s="1026"/>
      <c r="I1784" s="1026"/>
      <c r="J1784" s="1026"/>
      <c r="K1784" s="1026"/>
      <c r="L1784" s="1026"/>
      <c r="M1784" s="1026"/>
      <c r="N1784" s="1026"/>
      <c r="O1784" s="1027"/>
    </row>
    <row r="1785" spans="2:15" s="102" customFormat="1" ht="17.100000000000001" customHeight="1">
      <c r="B1785" s="1022"/>
      <c r="C1785" s="1023"/>
      <c r="D1785" s="1037"/>
      <c r="E1785" s="1038"/>
      <c r="F1785" s="1038"/>
      <c r="G1785" s="1038"/>
      <c r="H1785" s="1038"/>
      <c r="I1785" s="1038"/>
      <c r="J1785" s="1038"/>
      <c r="K1785" s="1038"/>
      <c r="L1785" s="1038"/>
      <c r="M1785" s="1038"/>
      <c r="N1785" s="1038"/>
      <c r="O1785" s="1039"/>
    </row>
    <row r="1786" spans="2:15" s="102" customFormat="1" ht="17.100000000000001" customHeight="1">
      <c r="B1786" s="1022"/>
      <c r="C1786" s="1023"/>
      <c r="D1786" s="1040"/>
      <c r="E1786" s="1041"/>
      <c r="F1786" s="1041"/>
      <c r="G1786" s="1041"/>
      <c r="H1786" s="1041"/>
      <c r="I1786" s="1041"/>
      <c r="J1786" s="1041"/>
      <c r="K1786" s="1041"/>
      <c r="L1786" s="1041"/>
      <c r="M1786" s="1041"/>
      <c r="N1786" s="1041"/>
      <c r="O1786" s="1042"/>
    </row>
    <row r="1787" spans="2:15" s="102" customFormat="1" ht="17.100000000000001" customHeight="1">
      <c r="B1787" s="1022"/>
      <c r="C1787" s="1023"/>
      <c r="D1787" s="1043"/>
      <c r="E1787" s="1044"/>
      <c r="F1787" s="1044"/>
      <c r="G1787" s="1044"/>
      <c r="H1787" s="1044"/>
      <c r="I1787" s="1044"/>
      <c r="J1787" s="1044"/>
      <c r="K1787" s="1044"/>
      <c r="L1787" s="1044"/>
      <c r="M1787" s="1044"/>
      <c r="N1787" s="1044"/>
      <c r="O1787" s="1045"/>
    </row>
    <row r="1788" spans="2:15" s="102" customFormat="1" ht="17.100000000000001" customHeight="1">
      <c r="B1788" s="1022"/>
      <c r="C1788" s="1023"/>
      <c r="D1788" s="1026" t="s">
        <v>492</v>
      </c>
      <c r="E1788" s="1026"/>
      <c r="F1788" s="1026"/>
      <c r="G1788" s="1026"/>
      <c r="H1788" s="1026"/>
      <c r="I1788" s="1026"/>
      <c r="J1788" s="1026"/>
      <c r="K1788" s="1026"/>
      <c r="L1788" s="1026"/>
      <c r="M1788" s="1026"/>
      <c r="N1788" s="1026"/>
      <c r="O1788" s="1027"/>
    </row>
    <row r="1789" spans="2:15" s="102" customFormat="1" ht="17.100000000000001" customHeight="1">
      <c r="B1789" s="1022"/>
      <c r="C1789" s="1023"/>
      <c r="D1789" s="1046"/>
      <c r="E1789" s="1047"/>
      <c r="F1789" s="1047"/>
      <c r="G1789" s="1047"/>
      <c r="H1789" s="1047"/>
      <c r="I1789" s="1047"/>
      <c r="J1789" s="1047"/>
      <c r="K1789" s="1047"/>
      <c r="L1789" s="1047"/>
      <c r="M1789" s="1047"/>
      <c r="N1789" s="1047"/>
      <c r="O1789" s="1048"/>
    </row>
    <row r="1790" spans="2:15" s="102" customFormat="1" ht="17.100000000000001" customHeight="1">
      <c r="B1790" s="1022"/>
      <c r="C1790" s="1023"/>
      <c r="D1790" s="1049"/>
      <c r="E1790" s="797"/>
      <c r="F1790" s="797"/>
      <c r="G1790" s="797"/>
      <c r="H1790" s="797"/>
      <c r="I1790" s="797"/>
      <c r="J1790" s="797"/>
      <c r="K1790" s="797"/>
      <c r="L1790" s="797"/>
      <c r="M1790" s="797"/>
      <c r="N1790" s="797"/>
      <c r="O1790" s="1050"/>
    </row>
    <row r="1791" spans="2:15" s="102" customFormat="1" ht="17.100000000000001" customHeight="1">
      <c r="B1791" s="1022"/>
      <c r="C1791" s="1023"/>
      <c r="D1791" s="1051"/>
      <c r="E1791" s="1052"/>
      <c r="F1791" s="1052"/>
      <c r="G1791" s="1052"/>
      <c r="H1791" s="1052"/>
      <c r="I1791" s="1052"/>
      <c r="J1791" s="1052"/>
      <c r="K1791" s="1052"/>
      <c r="L1791" s="1052"/>
      <c r="M1791" s="1052"/>
      <c r="N1791" s="1052"/>
      <c r="O1791" s="1053"/>
    </row>
    <row r="1792" spans="2:15" s="102" customFormat="1" ht="17.100000000000001" customHeight="1">
      <c r="B1792" s="1022"/>
      <c r="C1792" s="1023"/>
      <c r="D1792" s="1026" t="s">
        <v>141</v>
      </c>
      <c r="E1792" s="1026"/>
      <c r="F1792" s="1026"/>
      <c r="G1792" s="1026"/>
      <c r="H1792" s="1026"/>
      <c r="I1792" s="1026"/>
      <c r="J1792" s="1026"/>
      <c r="K1792" s="1026"/>
      <c r="L1792" s="1026"/>
      <c r="M1792" s="1026"/>
      <c r="N1792" s="1026"/>
      <c r="O1792" s="1027"/>
    </row>
    <row r="1793" spans="1:21" s="102" customFormat="1" ht="17.100000000000001" customHeight="1">
      <c r="B1793" s="1022"/>
      <c r="C1793" s="1023"/>
      <c r="D1793" s="1028"/>
      <c r="E1793" s="1054"/>
      <c r="F1793" s="1054"/>
      <c r="G1793" s="1054"/>
      <c r="H1793" s="1054"/>
      <c r="I1793" s="1054"/>
      <c r="J1793" s="1054"/>
      <c r="K1793" s="1054"/>
      <c r="L1793" s="1054"/>
      <c r="M1793" s="1054"/>
      <c r="N1793" s="1054"/>
      <c r="O1793" s="1055"/>
    </row>
    <row r="1794" spans="1:21" ht="18" customHeight="1">
      <c r="B1794" s="1022"/>
      <c r="C1794" s="1023"/>
      <c r="D1794" s="1056"/>
      <c r="E1794" s="1057"/>
      <c r="F1794" s="1057"/>
      <c r="G1794" s="1057"/>
      <c r="H1794" s="1057"/>
      <c r="I1794" s="1057"/>
      <c r="J1794" s="1057"/>
      <c r="K1794" s="1057"/>
      <c r="L1794" s="1057"/>
      <c r="M1794" s="1057"/>
      <c r="N1794" s="1057"/>
      <c r="O1794" s="1058"/>
      <c r="R1794" s="329"/>
      <c r="S1794" s="329"/>
      <c r="T1794" s="329"/>
      <c r="U1794" s="329"/>
    </row>
    <row r="1795" spans="1:21" ht="18" customHeight="1">
      <c r="B1795" s="1022"/>
      <c r="C1795" s="1023"/>
      <c r="D1795" s="1059" t="s">
        <v>346</v>
      </c>
      <c r="E1795" s="1026"/>
      <c r="F1795" s="1026"/>
      <c r="G1795" s="1026"/>
      <c r="H1795" s="1026"/>
      <c r="I1795" s="1026"/>
      <c r="J1795" s="1026"/>
      <c r="K1795" s="1026"/>
      <c r="L1795" s="1026"/>
      <c r="M1795" s="1026"/>
      <c r="N1795" s="1026"/>
      <c r="O1795" s="1027"/>
      <c r="R1795" s="329"/>
      <c r="S1795" s="329"/>
      <c r="T1795" s="329"/>
      <c r="U1795" s="329"/>
    </row>
    <row r="1796" spans="1:21" ht="18" customHeight="1">
      <c r="B1796" s="1022"/>
      <c r="C1796" s="1023"/>
      <c r="D1796" s="1060"/>
      <c r="E1796" s="1061"/>
      <c r="F1796" s="1061"/>
      <c r="G1796" s="1061"/>
      <c r="H1796" s="1061"/>
      <c r="I1796" s="1061"/>
      <c r="J1796" s="1061"/>
      <c r="K1796" s="1061"/>
      <c r="L1796" s="1061"/>
      <c r="M1796" s="1061"/>
      <c r="N1796" s="1061"/>
      <c r="O1796" s="1062"/>
      <c r="R1796" s="329"/>
      <c r="S1796" s="329"/>
      <c r="T1796" s="329"/>
      <c r="U1796" s="329"/>
    </row>
    <row r="1797" spans="1:21" s="346" customFormat="1" ht="18" customHeight="1">
      <c r="B1797" s="1024"/>
      <c r="C1797" s="1025"/>
      <c r="D1797" s="1063"/>
      <c r="E1797" s="1064"/>
      <c r="F1797" s="1064"/>
      <c r="G1797" s="1064"/>
      <c r="H1797" s="1064"/>
      <c r="I1797" s="1064"/>
      <c r="J1797" s="1064"/>
      <c r="K1797" s="1064"/>
      <c r="L1797" s="1064"/>
      <c r="M1797" s="1064"/>
      <c r="N1797" s="1064"/>
      <c r="O1797" s="1065"/>
    </row>
    <row r="1798" spans="1:21" s="131" customFormat="1" ht="4.5" customHeight="1">
      <c r="B1798" s="347"/>
      <c r="C1798" s="347"/>
      <c r="D1798" s="348"/>
      <c r="E1798" s="348"/>
      <c r="F1798" s="348"/>
      <c r="G1798" s="348"/>
      <c r="H1798" s="348"/>
      <c r="I1798" s="348"/>
      <c r="J1798" s="348"/>
      <c r="K1798" s="348"/>
      <c r="L1798" s="348"/>
      <c r="M1798" s="348"/>
      <c r="N1798" s="348"/>
      <c r="O1798" s="348"/>
    </row>
    <row r="1799" spans="1:21" s="131" customFormat="1" ht="18.75" customHeight="1">
      <c r="B1799" s="527" t="s">
        <v>426</v>
      </c>
      <c r="C1799" s="347"/>
      <c r="D1799" s="348"/>
      <c r="E1799" s="348"/>
      <c r="F1799" s="348"/>
      <c r="G1799" s="348"/>
      <c r="H1799" s="348"/>
      <c r="I1799" s="348"/>
      <c r="J1799" s="348"/>
      <c r="K1799" s="348"/>
      <c r="L1799" s="348"/>
      <c r="M1799" s="348"/>
      <c r="N1799" s="348"/>
      <c r="O1799" s="348"/>
    </row>
    <row r="1800" spans="1:21" s="131" customFormat="1" ht="14.25" customHeight="1" thickBot="1">
      <c r="B1800" s="527" t="s">
        <v>424</v>
      </c>
      <c r="C1800" s="347"/>
      <c r="D1800" s="348"/>
      <c r="E1800" s="348"/>
      <c r="F1800" s="348"/>
      <c r="G1800" s="348"/>
      <c r="H1800" s="348"/>
      <c r="I1800" s="348"/>
      <c r="J1800" s="348"/>
      <c r="K1800" s="348"/>
      <c r="L1800" s="348"/>
      <c r="M1800" s="348"/>
      <c r="N1800" s="348"/>
      <c r="O1800" s="348"/>
    </row>
    <row r="1801" spans="1:21" s="131" customFormat="1" ht="18" customHeight="1" thickBot="1">
      <c r="B1801" s="998" t="s">
        <v>43</v>
      </c>
      <c r="C1801" s="979"/>
      <c r="D1801" s="980"/>
      <c r="E1801" s="349" t="s">
        <v>614</v>
      </c>
      <c r="F1801" s="350"/>
      <c r="G1801" s="350"/>
      <c r="H1801" s="350"/>
      <c r="I1801" s="350"/>
      <c r="J1801" s="350"/>
      <c r="K1801" s="350"/>
      <c r="L1801" s="232"/>
      <c r="M1801" s="232"/>
      <c r="N1801" s="232"/>
      <c r="O1801" s="232"/>
    </row>
    <row r="1802" spans="1:21" s="131" customFormat="1" ht="12">
      <c r="A1802" s="351"/>
      <c r="B1802" s="352" t="s">
        <v>59</v>
      </c>
      <c r="C1802" s="352"/>
      <c r="D1802" s="353"/>
      <c r="E1802" s="354"/>
      <c r="F1802" s="354"/>
      <c r="G1802" s="355" t="s">
        <v>60</v>
      </c>
      <c r="H1802" s="353"/>
      <c r="I1802" s="352" t="s">
        <v>61</v>
      </c>
      <c r="J1802" s="352"/>
      <c r="K1802" s="351"/>
      <c r="L1802" s="356"/>
      <c r="M1802" s="357"/>
      <c r="N1802" s="351"/>
      <c r="O1802" s="355" t="s">
        <v>60</v>
      </c>
    </row>
    <row r="1803" spans="1:21" s="131" customFormat="1" ht="12">
      <c r="A1803" s="358"/>
      <c r="B1803" s="359" t="s">
        <v>62</v>
      </c>
      <c r="C1803" s="360"/>
      <c r="D1803" s="360"/>
      <c r="E1803" s="361"/>
      <c r="F1803" s="361" t="s">
        <v>63</v>
      </c>
      <c r="G1803" s="362" t="s">
        <v>64</v>
      </c>
      <c r="H1803" s="363"/>
      <c r="I1803" s="359" t="s">
        <v>62</v>
      </c>
      <c r="J1803" s="360"/>
      <c r="K1803" s="360"/>
      <c r="L1803" s="360"/>
      <c r="M1803" s="361"/>
      <c r="N1803" s="361" t="s">
        <v>63</v>
      </c>
      <c r="O1803" s="362" t="s">
        <v>64</v>
      </c>
    </row>
    <row r="1804" spans="1:21" s="131" customFormat="1" ht="18" customHeight="1">
      <c r="A1804" s="351"/>
      <c r="B1804" s="83" t="s">
        <v>556</v>
      </c>
      <c r="C1804" s="84"/>
      <c r="D1804" s="84"/>
      <c r="E1804" s="85"/>
      <c r="F1804" s="86"/>
      <c r="G1804" s="87"/>
      <c r="H1804" s="88"/>
      <c r="I1804" s="83" t="s">
        <v>560</v>
      </c>
      <c r="J1804" s="84"/>
      <c r="K1804" s="84"/>
      <c r="L1804" s="84"/>
      <c r="M1804" s="85"/>
      <c r="N1804" s="89"/>
      <c r="O1804" s="90"/>
    </row>
    <row r="1805" spans="1:21" s="131" customFormat="1" ht="14.25" customHeight="1">
      <c r="A1805" s="351"/>
      <c r="B1805" s="91"/>
      <c r="C1805" s="92"/>
      <c r="D1805" s="93"/>
      <c r="E1805" s="94"/>
      <c r="F1805" s="95"/>
      <c r="G1805" s="96"/>
      <c r="H1805" s="88"/>
      <c r="I1805" s="97"/>
      <c r="J1805" s="98"/>
      <c r="K1805" s="93"/>
      <c r="L1805" s="93"/>
      <c r="M1805" s="94"/>
      <c r="N1805" s="95"/>
      <c r="O1805" s="99"/>
    </row>
    <row r="1806" spans="1:21" s="131" customFormat="1" ht="14.25" customHeight="1">
      <c r="A1806" s="351"/>
      <c r="B1806" s="100"/>
      <c r="C1806" s="101"/>
      <c r="D1806" s="102"/>
      <c r="E1806" s="103"/>
      <c r="F1806" s="95"/>
      <c r="G1806" s="104">
        <f>ROUNDDOWN(SUM(F1805:F1810)/1000,0)</f>
        <v>0</v>
      </c>
      <c r="H1806" s="105"/>
      <c r="I1806" s="97"/>
      <c r="J1806" s="598"/>
      <c r="K1806" s="598"/>
      <c r="L1806" s="598"/>
      <c r="M1806" s="103"/>
      <c r="N1806" s="95"/>
      <c r="O1806" s="106">
        <f>ROUNDDOWN(SUM(N1805:N1813)/1000,0)</f>
        <v>0</v>
      </c>
    </row>
    <row r="1807" spans="1:21" s="131" customFormat="1" ht="14.1" customHeight="1">
      <c r="A1807" s="351"/>
      <c r="B1807" s="100"/>
      <c r="C1807" s="101"/>
      <c r="D1807" s="102"/>
      <c r="E1807" s="103"/>
      <c r="F1807" s="95"/>
      <c r="G1807" s="104"/>
      <c r="H1807" s="105"/>
      <c r="I1807" s="97"/>
      <c r="J1807" s="598"/>
      <c r="K1807" s="598"/>
      <c r="L1807" s="598"/>
      <c r="M1807" s="103"/>
      <c r="N1807" s="95"/>
      <c r="O1807" s="99"/>
    </row>
    <row r="1808" spans="1:21" s="131" customFormat="1" ht="14.25" customHeight="1">
      <c r="A1808" s="351"/>
      <c r="B1808" s="100"/>
      <c r="C1808" s="101"/>
      <c r="D1808" s="102"/>
      <c r="E1808" s="103"/>
      <c r="F1808" s="95"/>
      <c r="G1808" s="104"/>
      <c r="H1808" s="105"/>
      <c r="I1808" s="97"/>
      <c r="J1808" s="598"/>
      <c r="K1808" s="598"/>
      <c r="L1808" s="598"/>
      <c r="M1808" s="103"/>
      <c r="N1808" s="95"/>
      <c r="O1808" s="99"/>
    </row>
    <row r="1809" spans="1:15" s="131" customFormat="1" ht="14.25" customHeight="1">
      <c r="A1809" s="351"/>
      <c r="B1809" s="100"/>
      <c r="C1809" s="101"/>
      <c r="D1809" s="102"/>
      <c r="E1809" s="103"/>
      <c r="F1809" s="95"/>
      <c r="G1809" s="107"/>
      <c r="H1809" s="108"/>
      <c r="I1809" s="97"/>
      <c r="J1809" s="598"/>
      <c r="K1809" s="598"/>
      <c r="L1809" s="598"/>
      <c r="M1809" s="103"/>
      <c r="N1809" s="95"/>
      <c r="O1809" s="99"/>
    </row>
    <row r="1810" spans="1:15" s="131" customFormat="1" ht="14.25" customHeight="1">
      <c r="A1810" s="351"/>
      <c r="B1810" s="100"/>
      <c r="C1810" s="101"/>
      <c r="D1810" s="102"/>
      <c r="E1810" s="103"/>
      <c r="F1810" s="95"/>
      <c r="G1810" s="107"/>
      <c r="H1810" s="108"/>
      <c r="I1810" s="97"/>
      <c r="J1810" s="598"/>
      <c r="K1810" s="598"/>
      <c r="L1810" s="598"/>
      <c r="M1810" s="103"/>
      <c r="N1810" s="95"/>
      <c r="O1810" s="99"/>
    </row>
    <row r="1811" spans="1:15" s="131" customFormat="1" ht="14.25" customHeight="1">
      <c r="A1811" s="351"/>
      <c r="B1811" s="83" t="s">
        <v>66</v>
      </c>
      <c r="C1811" s="84"/>
      <c r="D1811" s="84"/>
      <c r="E1811" s="85"/>
      <c r="F1811" s="86"/>
      <c r="G1811" s="87"/>
      <c r="H1811" s="111"/>
      <c r="I1811" s="97"/>
      <c r="J1811" s="598"/>
      <c r="K1811" s="598"/>
      <c r="L1811" s="598"/>
      <c r="M1811" s="103"/>
      <c r="N1811" s="95"/>
      <c r="O1811" s="99"/>
    </row>
    <row r="1812" spans="1:15" s="131" customFormat="1" ht="14.25" customHeight="1">
      <c r="A1812" s="351"/>
      <c r="B1812" s="100"/>
      <c r="C1812" s="101"/>
      <c r="D1812" s="102"/>
      <c r="E1812" s="103"/>
      <c r="F1812" s="95"/>
      <c r="G1812" s="96"/>
      <c r="H1812" s="111"/>
      <c r="I1812" s="97"/>
      <c r="J1812" s="598"/>
      <c r="K1812" s="598"/>
      <c r="L1812" s="598"/>
      <c r="M1812" s="103"/>
      <c r="N1812" s="95"/>
      <c r="O1812" s="99"/>
    </row>
    <row r="1813" spans="1:15" s="131" customFormat="1" ht="14.25" customHeight="1">
      <c r="A1813" s="351"/>
      <c r="B1813" s="100"/>
      <c r="C1813" s="101"/>
      <c r="D1813" s="102"/>
      <c r="E1813" s="103"/>
      <c r="F1813" s="95"/>
      <c r="G1813" s="104">
        <f>ROUNDDOWN(SUM(F1812:F1816)/1000,0)</f>
        <v>0</v>
      </c>
      <c r="H1813" s="105"/>
      <c r="I1813" s="113"/>
      <c r="J1813" s="599"/>
      <c r="K1813" s="599"/>
      <c r="L1813" s="599"/>
      <c r="M1813" s="103"/>
      <c r="N1813" s="95"/>
      <c r="O1813" s="112"/>
    </row>
    <row r="1814" spans="1:15" s="131" customFormat="1" ht="14.25" customHeight="1">
      <c r="A1814" s="351"/>
      <c r="B1814" s="100"/>
      <c r="C1814" s="101"/>
      <c r="D1814" s="102"/>
      <c r="E1814" s="103"/>
      <c r="F1814" s="95"/>
      <c r="G1814" s="104"/>
      <c r="H1814" s="105"/>
      <c r="I1814" s="83" t="s">
        <v>561</v>
      </c>
      <c r="J1814" s="84"/>
      <c r="K1814" s="84"/>
      <c r="L1814" s="84"/>
      <c r="M1814" s="85"/>
      <c r="N1814" s="86"/>
      <c r="O1814" s="119"/>
    </row>
    <row r="1815" spans="1:15" s="131" customFormat="1" ht="14.25" customHeight="1">
      <c r="A1815" s="351"/>
      <c r="B1815" s="100"/>
      <c r="C1815" s="101"/>
      <c r="D1815" s="102"/>
      <c r="E1815" s="103"/>
      <c r="F1815" s="95"/>
      <c r="G1815" s="104"/>
      <c r="H1815" s="111"/>
      <c r="I1815" s="97"/>
      <c r="J1815" s="598"/>
      <c r="K1815" s="598"/>
      <c r="L1815" s="598"/>
      <c r="M1815" s="103"/>
      <c r="N1815" s="95"/>
      <c r="O1815" s="99"/>
    </row>
    <row r="1816" spans="1:15" s="131" customFormat="1" ht="14.25" customHeight="1">
      <c r="A1816" s="351"/>
      <c r="B1816" s="100"/>
      <c r="C1816" s="101"/>
      <c r="D1816" s="102"/>
      <c r="E1816" s="103"/>
      <c r="F1816" s="95"/>
      <c r="G1816" s="104"/>
      <c r="H1816" s="105"/>
      <c r="I1816" s="97"/>
      <c r="J1816" s="598"/>
      <c r="K1816" s="598"/>
      <c r="L1816" s="598"/>
      <c r="M1816" s="103"/>
      <c r="N1816" s="95"/>
      <c r="O1816" s="106">
        <f>ROUNDDOWN(SUM(N1815:N1822)/1000,0)</f>
        <v>0</v>
      </c>
    </row>
    <row r="1817" spans="1:15" s="131" customFormat="1" ht="14.25" customHeight="1">
      <c r="A1817" s="351"/>
      <c r="B1817" s="83" t="s">
        <v>557</v>
      </c>
      <c r="C1817" s="84"/>
      <c r="D1817" s="84"/>
      <c r="E1817" s="85"/>
      <c r="F1817" s="86"/>
      <c r="G1817" s="87"/>
      <c r="H1817" s="105"/>
      <c r="I1817" s="97"/>
      <c r="J1817" s="598"/>
      <c r="K1817" s="598"/>
      <c r="L1817" s="598"/>
      <c r="M1817" s="103"/>
      <c r="N1817" s="95"/>
      <c r="O1817" s="99"/>
    </row>
    <row r="1818" spans="1:15" s="131" customFormat="1" ht="14.25" customHeight="1">
      <c r="A1818" s="351"/>
      <c r="B1818" s="100"/>
      <c r="C1818" s="101"/>
      <c r="D1818" s="102"/>
      <c r="E1818" s="103"/>
      <c r="F1818" s="95"/>
      <c r="G1818" s="96"/>
      <c r="H1818" s="111"/>
      <c r="I1818" s="97"/>
      <c r="J1818" s="598"/>
      <c r="K1818" s="598"/>
      <c r="L1818" s="598"/>
      <c r="M1818" s="103"/>
      <c r="N1818" s="95"/>
      <c r="O1818" s="99"/>
    </row>
    <row r="1819" spans="1:15" s="131" customFormat="1" ht="14.25" customHeight="1">
      <c r="A1819" s="351"/>
      <c r="B1819" s="100"/>
      <c r="C1819" s="101"/>
      <c r="D1819" s="102"/>
      <c r="E1819" s="103"/>
      <c r="F1819" s="95"/>
      <c r="G1819" s="104">
        <f>ROUNDDOWN(SUM(F1818:F1820)/1000,0)</f>
        <v>0</v>
      </c>
      <c r="H1819" s="111"/>
      <c r="I1819" s="97"/>
      <c r="J1819" s="598"/>
      <c r="K1819" s="598"/>
      <c r="L1819" s="598"/>
      <c r="M1819" s="103"/>
      <c r="N1819" s="95"/>
      <c r="O1819" s="99"/>
    </row>
    <row r="1820" spans="1:15" s="131" customFormat="1" ht="14.25" customHeight="1">
      <c r="A1820" s="351"/>
      <c r="B1820" s="100"/>
      <c r="C1820" s="101"/>
      <c r="D1820" s="102"/>
      <c r="E1820" s="103"/>
      <c r="F1820" s="95"/>
      <c r="G1820" s="104"/>
      <c r="H1820" s="105"/>
      <c r="I1820" s="97"/>
      <c r="J1820" s="598"/>
      <c r="K1820" s="598"/>
      <c r="L1820" s="598"/>
      <c r="M1820" s="103"/>
      <c r="N1820" s="95"/>
      <c r="O1820" s="99"/>
    </row>
    <row r="1821" spans="1:15" s="131" customFormat="1" ht="14.25" customHeight="1">
      <c r="A1821" s="351"/>
      <c r="B1821" s="83" t="s">
        <v>558</v>
      </c>
      <c r="C1821" s="84"/>
      <c r="D1821" s="84"/>
      <c r="E1821" s="85"/>
      <c r="F1821" s="86"/>
      <c r="G1821" s="87"/>
      <c r="H1821" s="105"/>
      <c r="I1821" s="97"/>
      <c r="J1821" s="598"/>
      <c r="K1821" s="598"/>
      <c r="L1821" s="598"/>
      <c r="M1821" s="103"/>
      <c r="N1821" s="95"/>
      <c r="O1821" s="99"/>
    </row>
    <row r="1822" spans="1:15" s="131" customFormat="1" ht="14.25" customHeight="1">
      <c r="A1822" s="351"/>
      <c r="B1822" s="100"/>
      <c r="C1822" s="101"/>
      <c r="D1822" s="102"/>
      <c r="E1822" s="103"/>
      <c r="F1822" s="95"/>
      <c r="G1822" s="96"/>
      <c r="H1822" s="111"/>
      <c r="I1822" s="97"/>
      <c r="J1822" s="598"/>
      <c r="K1822" s="598"/>
      <c r="L1822" s="598"/>
      <c r="M1822" s="103"/>
      <c r="N1822" s="95"/>
      <c r="O1822" s="112"/>
    </row>
    <row r="1823" spans="1:15" s="131" customFormat="1" ht="14.25" customHeight="1">
      <c r="A1823" s="351"/>
      <c r="B1823" s="100"/>
      <c r="C1823" s="101"/>
      <c r="D1823" s="102"/>
      <c r="E1823" s="103"/>
      <c r="F1823" s="95"/>
      <c r="G1823" s="104">
        <f>ROUNDDOWN(SUM(F1822:F1826)/1000,0)</f>
        <v>0</v>
      </c>
      <c r="H1823" s="111"/>
      <c r="I1823" s="204" t="s">
        <v>562</v>
      </c>
      <c r="J1823" s="180"/>
      <c r="K1823" s="116"/>
      <c r="L1823" s="116"/>
      <c r="M1823" s="117"/>
      <c r="N1823" s="118"/>
      <c r="O1823" s="119"/>
    </row>
    <row r="1824" spans="1:15" s="131" customFormat="1" ht="14.25" customHeight="1">
      <c r="A1824" s="351"/>
      <c r="B1824" s="100"/>
      <c r="C1824" s="101"/>
      <c r="D1824" s="102"/>
      <c r="E1824" s="103"/>
      <c r="F1824" s="95"/>
      <c r="G1824" s="104"/>
      <c r="H1824" s="111"/>
      <c r="I1824" s="97"/>
      <c r="J1824" s="598"/>
      <c r="K1824" s="598"/>
      <c r="L1824" s="598"/>
      <c r="M1824" s="103"/>
      <c r="N1824" s="95"/>
      <c r="O1824" s="99"/>
    </row>
    <row r="1825" spans="1:15" s="131" customFormat="1" ht="14.25" customHeight="1">
      <c r="A1825" s="351"/>
      <c r="B1825" s="100"/>
      <c r="C1825" s="101"/>
      <c r="D1825" s="102"/>
      <c r="E1825" s="103"/>
      <c r="F1825" s="95"/>
      <c r="G1825" s="104"/>
      <c r="H1825" s="105"/>
      <c r="I1825" s="97"/>
      <c r="J1825" s="598"/>
      <c r="K1825" s="598"/>
      <c r="L1825" s="598"/>
      <c r="M1825" s="103"/>
      <c r="N1825" s="95"/>
      <c r="O1825" s="106">
        <f>ROUNDDOWN(SUM(N1824:N1829)/1000,0)</f>
        <v>0</v>
      </c>
    </row>
    <row r="1826" spans="1:15" s="131" customFormat="1" ht="14.25" customHeight="1">
      <c r="A1826" s="351"/>
      <c r="B1826" s="100"/>
      <c r="C1826" s="101"/>
      <c r="D1826" s="102"/>
      <c r="E1826" s="103"/>
      <c r="F1826" s="95"/>
      <c r="G1826" s="104"/>
      <c r="H1826" s="105"/>
      <c r="I1826" s="97"/>
      <c r="J1826" s="598"/>
      <c r="K1826" s="598"/>
      <c r="L1826" s="598"/>
      <c r="M1826" s="103"/>
      <c r="N1826" s="95"/>
      <c r="O1826" s="99"/>
    </row>
    <row r="1827" spans="1:15" s="131" customFormat="1" ht="14.25" customHeight="1">
      <c r="A1827" s="351"/>
      <c r="B1827" s="83" t="s">
        <v>559</v>
      </c>
      <c r="C1827" s="84"/>
      <c r="D1827" s="84"/>
      <c r="E1827" s="85"/>
      <c r="F1827" s="86"/>
      <c r="G1827" s="87"/>
      <c r="H1827" s="105"/>
      <c r="I1827" s="97"/>
      <c r="J1827" s="598"/>
      <c r="K1827" s="598"/>
      <c r="L1827" s="598"/>
      <c r="M1827" s="103"/>
      <c r="N1827" s="95"/>
      <c r="O1827" s="99"/>
    </row>
    <row r="1828" spans="1:15" s="131" customFormat="1" ht="14.25" customHeight="1">
      <c r="A1828" s="351"/>
      <c r="B1828" s="100"/>
      <c r="C1828" s="101"/>
      <c r="D1828" s="102"/>
      <c r="E1828" s="103"/>
      <c r="F1828" s="95"/>
      <c r="G1828" s="96"/>
      <c r="H1828" s="105"/>
      <c r="I1828" s="97"/>
      <c r="J1828" s="598"/>
      <c r="K1828" s="598"/>
      <c r="L1828" s="598"/>
      <c r="M1828" s="103"/>
      <c r="N1828" s="95"/>
      <c r="O1828" s="99"/>
    </row>
    <row r="1829" spans="1:15" s="131" customFormat="1" ht="14.25" customHeight="1">
      <c r="A1829" s="351"/>
      <c r="B1829" s="100"/>
      <c r="C1829" s="101"/>
      <c r="D1829" s="102"/>
      <c r="E1829" s="103"/>
      <c r="F1829" s="95"/>
      <c r="G1829" s="96">
        <f>ROUNDDOWN(SUM(F1828:F1836)/1000,0)</f>
        <v>0</v>
      </c>
      <c r="H1829" s="105"/>
      <c r="I1829" s="97"/>
      <c r="J1829" s="598"/>
      <c r="K1829" s="598"/>
      <c r="L1829" s="598"/>
      <c r="M1829" s="103"/>
      <c r="N1829" s="95"/>
      <c r="O1829" s="99"/>
    </row>
    <row r="1830" spans="1:15" s="131" customFormat="1" ht="14.25" customHeight="1">
      <c r="A1830" s="351"/>
      <c r="B1830" s="100"/>
      <c r="C1830" s="101"/>
      <c r="D1830" s="102"/>
      <c r="E1830" s="103"/>
      <c r="F1830" s="95"/>
      <c r="G1830" s="96"/>
      <c r="H1830" s="111"/>
      <c r="I1830" s="205" t="s">
        <v>563</v>
      </c>
      <c r="J1830" s="181"/>
      <c r="K1830" s="182"/>
      <c r="L1830" s="182"/>
      <c r="M1830" s="183"/>
      <c r="N1830" s="185"/>
      <c r="O1830" s="184"/>
    </row>
    <row r="1831" spans="1:15" s="131" customFormat="1" ht="14.25" customHeight="1">
      <c r="A1831" s="351"/>
      <c r="B1831" s="100"/>
      <c r="C1831" s="101"/>
      <c r="D1831" s="102"/>
      <c r="E1831" s="103"/>
      <c r="F1831" s="95"/>
      <c r="G1831" s="96"/>
      <c r="H1831" s="111"/>
      <c r="I1831" s="97"/>
      <c r="J1831" s="598"/>
      <c r="K1831" s="598"/>
      <c r="L1831" s="598"/>
      <c r="M1831" s="103"/>
      <c r="N1831" s="95"/>
      <c r="O1831" s="186"/>
    </row>
    <row r="1832" spans="1:15" s="131" customFormat="1" ht="14.25" customHeight="1">
      <c r="A1832" s="351"/>
      <c r="B1832" s="100"/>
      <c r="C1832" s="101"/>
      <c r="D1832" s="102"/>
      <c r="E1832" s="103"/>
      <c r="F1832" s="95"/>
      <c r="G1832" s="96"/>
      <c r="H1832" s="111"/>
      <c r="I1832" s="97"/>
      <c r="J1832" s="598"/>
      <c r="K1832" s="598"/>
      <c r="L1832" s="598"/>
      <c r="M1832" s="103"/>
      <c r="N1832" s="95"/>
      <c r="O1832" s="106">
        <f>ROUNDDOWN(SUM(N1831:N1836)/1000,0)</f>
        <v>0</v>
      </c>
    </row>
    <row r="1833" spans="1:15" s="131" customFormat="1" ht="14.25" customHeight="1">
      <c r="A1833" s="351"/>
      <c r="B1833" s="100"/>
      <c r="C1833" s="101"/>
      <c r="D1833" s="102"/>
      <c r="E1833" s="103"/>
      <c r="F1833" s="95"/>
      <c r="G1833" s="96"/>
      <c r="H1833" s="111"/>
      <c r="I1833" s="97"/>
      <c r="J1833" s="598"/>
      <c r="K1833" s="598"/>
      <c r="L1833" s="598"/>
      <c r="M1833" s="103"/>
      <c r="N1833" s="95"/>
      <c r="O1833" s="99"/>
    </row>
    <row r="1834" spans="1:15" s="131" customFormat="1" ht="14.25" customHeight="1">
      <c r="A1834" s="351"/>
      <c r="B1834" s="100"/>
      <c r="C1834" s="101"/>
      <c r="D1834" s="102"/>
      <c r="E1834" s="103"/>
      <c r="F1834" s="95"/>
      <c r="G1834" s="96"/>
      <c r="H1834" s="111"/>
      <c r="I1834" s="97"/>
      <c r="J1834" s="598"/>
      <c r="K1834" s="598"/>
      <c r="L1834" s="598"/>
      <c r="M1834" s="103"/>
      <c r="N1834" s="95"/>
      <c r="O1834" s="99"/>
    </row>
    <row r="1835" spans="1:15" s="131" customFormat="1" ht="14.25" customHeight="1">
      <c r="A1835" s="351"/>
      <c r="B1835" s="100"/>
      <c r="C1835" s="101"/>
      <c r="D1835" s="102"/>
      <c r="E1835" s="103"/>
      <c r="F1835" s="95"/>
      <c r="G1835" s="96"/>
      <c r="H1835" s="105"/>
      <c r="I1835" s="97"/>
      <c r="J1835" s="598"/>
      <c r="K1835" s="598"/>
      <c r="L1835" s="598"/>
      <c r="M1835" s="103"/>
      <c r="N1835" s="95"/>
      <c r="O1835" s="99"/>
    </row>
    <row r="1836" spans="1:15" s="131" customFormat="1" ht="14.25" customHeight="1">
      <c r="A1836" s="351"/>
      <c r="B1836" s="100"/>
      <c r="C1836" s="101"/>
      <c r="D1836" s="102"/>
      <c r="E1836" s="103"/>
      <c r="F1836" s="95"/>
      <c r="G1836" s="104"/>
      <c r="H1836" s="111"/>
      <c r="I1836" s="97"/>
      <c r="J1836" s="598"/>
      <c r="K1836" s="598"/>
      <c r="L1836" s="598"/>
      <c r="M1836" s="103"/>
      <c r="N1836" s="95"/>
      <c r="O1836" s="112"/>
    </row>
    <row r="1837" spans="1:15" s="131" customFormat="1" ht="14.25" customHeight="1">
      <c r="A1837" s="351"/>
      <c r="B1837" s="83" t="s">
        <v>67</v>
      </c>
      <c r="C1837" s="84"/>
      <c r="D1837" s="84"/>
      <c r="E1837" s="85"/>
      <c r="F1837" s="86"/>
      <c r="G1837" s="87"/>
      <c r="H1837" s="111"/>
      <c r="I1837" s="204" t="s">
        <v>564</v>
      </c>
      <c r="J1837" s="115"/>
      <c r="K1837" s="116"/>
      <c r="L1837" s="116"/>
      <c r="M1837" s="117"/>
      <c r="N1837" s="120"/>
      <c r="O1837" s="121"/>
    </row>
    <row r="1838" spans="1:15" s="131" customFormat="1" ht="14.25" customHeight="1">
      <c r="A1838" s="351"/>
      <c r="B1838" s="100"/>
      <c r="C1838" s="101"/>
      <c r="D1838" s="102"/>
      <c r="E1838" s="103"/>
      <c r="F1838" s="95"/>
      <c r="G1838" s="96"/>
      <c r="H1838" s="111"/>
      <c r="I1838" s="97"/>
      <c r="J1838" s="598"/>
      <c r="K1838" s="598"/>
      <c r="L1838" s="598"/>
      <c r="M1838" s="103"/>
      <c r="N1838" s="95"/>
      <c r="O1838" s="99"/>
    </row>
    <row r="1839" spans="1:15" s="131" customFormat="1" ht="14.25" customHeight="1">
      <c r="A1839" s="351"/>
      <c r="B1839" s="100"/>
      <c r="C1839" s="101"/>
      <c r="D1839" s="102"/>
      <c r="E1839" s="103"/>
      <c r="F1839" s="95"/>
      <c r="G1839" s="104">
        <f>ROUNDDOWN(SUM(F1838:F1840)/1000,0)</f>
        <v>0</v>
      </c>
      <c r="H1839" s="105"/>
      <c r="I1839" s="97"/>
      <c r="J1839" s="598"/>
      <c r="K1839" s="598"/>
      <c r="L1839" s="598"/>
      <c r="M1839" s="103"/>
      <c r="N1839" s="95"/>
      <c r="O1839" s="106">
        <f>ROUNDDOWN(SUM(N1838:N1847)/1000,0)</f>
        <v>0</v>
      </c>
    </row>
    <row r="1840" spans="1:15" s="131" customFormat="1" ht="14.1" customHeight="1">
      <c r="A1840" s="351"/>
      <c r="B1840" s="100"/>
      <c r="C1840" s="101"/>
      <c r="D1840" s="102"/>
      <c r="E1840" s="103"/>
      <c r="F1840" s="95"/>
      <c r="G1840" s="104"/>
      <c r="H1840" s="111"/>
      <c r="I1840" s="97"/>
      <c r="J1840" s="598"/>
      <c r="K1840" s="598"/>
      <c r="L1840" s="598"/>
      <c r="M1840" s="103"/>
      <c r="N1840" s="95"/>
      <c r="O1840" s="99"/>
    </row>
    <row r="1841" spans="1:15" s="131" customFormat="1" ht="14.25" customHeight="1" thickBot="1">
      <c r="A1841" s="351"/>
      <c r="B1841" s="122" t="s">
        <v>68</v>
      </c>
      <c r="C1841" s="123"/>
      <c r="D1841" s="123"/>
      <c r="E1841" s="124"/>
      <c r="F1841" s="125"/>
      <c r="G1841" s="126">
        <f>G1842-G1806-G1813-G1819-G1823-G1829-G1839</f>
        <v>0</v>
      </c>
      <c r="H1841" s="105"/>
      <c r="I1841" s="97"/>
      <c r="J1841" s="598"/>
      <c r="K1841" s="598"/>
      <c r="L1841" s="598"/>
      <c r="M1841" s="103"/>
      <c r="N1841" s="95"/>
      <c r="O1841" s="99"/>
    </row>
    <row r="1842" spans="1:15" s="131" customFormat="1" ht="20.100000000000001" customHeight="1" thickTop="1">
      <c r="A1842" s="351"/>
      <c r="B1842" s="1015" t="s">
        <v>69</v>
      </c>
      <c r="C1842" s="1016"/>
      <c r="D1842" s="1016"/>
      <c r="E1842" s="1016"/>
      <c r="F1842" s="1017"/>
      <c r="G1842" s="127">
        <f>O1850</f>
        <v>0</v>
      </c>
      <c r="H1842" s="105"/>
      <c r="I1842" s="97"/>
      <c r="J1842" s="598"/>
      <c r="K1842" s="598"/>
      <c r="L1842" s="598"/>
      <c r="M1842" s="103"/>
      <c r="N1842" s="95"/>
      <c r="O1842" s="99"/>
    </row>
    <row r="1843" spans="1:15" s="131" customFormat="1" ht="14.25" customHeight="1">
      <c r="A1843" s="351"/>
      <c r="B1843" s="128" t="s">
        <v>70</v>
      </c>
      <c r="C1843" s="129"/>
      <c r="D1843" s="129"/>
      <c r="E1843" s="129"/>
      <c r="F1843" s="129"/>
      <c r="G1843" s="130"/>
      <c r="H1843" s="130"/>
      <c r="I1843" s="97"/>
      <c r="J1843" s="598"/>
      <c r="K1843" s="598"/>
      <c r="L1843" s="598"/>
      <c r="M1843" s="103"/>
      <c r="N1843" s="95"/>
      <c r="O1843" s="99"/>
    </row>
    <row r="1844" spans="1:15" s="131" customFormat="1" ht="14.25" customHeight="1">
      <c r="A1844" s="351"/>
      <c r="B1844" s="131" t="s">
        <v>71</v>
      </c>
      <c r="C1844" s="129"/>
      <c r="D1844" s="129"/>
      <c r="E1844" s="129"/>
      <c r="F1844" s="129"/>
      <c r="G1844" s="132" t="s">
        <v>72</v>
      </c>
      <c r="H1844" s="133"/>
      <c r="I1844" s="97"/>
      <c r="J1844" s="598"/>
      <c r="K1844" s="598"/>
      <c r="L1844" s="598"/>
      <c r="M1844" s="103"/>
      <c r="N1844" s="95"/>
      <c r="O1844" s="99"/>
    </row>
    <row r="1845" spans="1:15" s="131" customFormat="1" ht="14.25" customHeight="1">
      <c r="A1845" s="351"/>
      <c r="B1845" s="919" t="s">
        <v>73</v>
      </c>
      <c r="C1845" s="1018"/>
      <c r="D1845" s="1018"/>
      <c r="E1845" s="1018"/>
      <c r="F1845" s="1019"/>
      <c r="G1845" s="134" t="s">
        <v>74</v>
      </c>
      <c r="H1845" s="133"/>
      <c r="I1845" s="97"/>
      <c r="J1845" s="598"/>
      <c r="K1845" s="598"/>
      <c r="L1845" s="598"/>
      <c r="M1845" s="103"/>
      <c r="N1845" s="95"/>
      <c r="O1845" s="99"/>
    </row>
    <row r="1846" spans="1:15" s="131" customFormat="1" ht="20.100000000000001" customHeight="1">
      <c r="A1846" s="351"/>
      <c r="B1846" s="1003" t="s">
        <v>567</v>
      </c>
      <c r="C1846" s="1018"/>
      <c r="D1846" s="1018"/>
      <c r="E1846" s="1018"/>
      <c r="F1846" s="1019"/>
      <c r="G1846" s="135"/>
      <c r="H1846" s="136"/>
      <c r="I1846" s="97"/>
      <c r="J1846" s="598"/>
      <c r="K1846" s="598"/>
      <c r="L1846" s="598"/>
      <c r="M1846" s="103"/>
      <c r="N1846" s="95"/>
      <c r="O1846" s="99"/>
    </row>
    <row r="1847" spans="1:15" s="131" customFormat="1" ht="21.95" customHeight="1" thickBot="1">
      <c r="A1847" s="351"/>
      <c r="B1847" s="1003" t="s">
        <v>568</v>
      </c>
      <c r="C1847" s="1004"/>
      <c r="D1847" s="1004"/>
      <c r="E1847" s="1004"/>
      <c r="F1847" s="1005"/>
      <c r="G1847" s="135"/>
      <c r="H1847" s="111"/>
      <c r="I1847" s="97"/>
      <c r="J1847" s="598"/>
      <c r="K1847" s="598"/>
      <c r="L1847" s="598"/>
      <c r="M1847" s="103"/>
      <c r="N1847" s="95"/>
      <c r="O1847" s="137"/>
    </row>
    <row r="1848" spans="1:15" s="131" customFormat="1" ht="35.450000000000003" customHeight="1" thickTop="1">
      <c r="A1848" s="351"/>
      <c r="B1848" s="1003" t="s">
        <v>132</v>
      </c>
      <c r="C1848" s="1004"/>
      <c r="D1848" s="1004"/>
      <c r="E1848" s="1004"/>
      <c r="F1848" s="1005"/>
      <c r="G1848" s="135"/>
      <c r="H1848" s="111"/>
      <c r="I1848" s="1006" t="s">
        <v>565</v>
      </c>
      <c r="J1848" s="1007"/>
      <c r="K1848" s="1007"/>
      <c r="L1848" s="1007"/>
      <c r="M1848" s="1007"/>
      <c r="N1848" s="1008"/>
      <c r="O1848" s="138">
        <f>SUM(O1806,O1816,O1825,O1832,O1839,)</f>
        <v>0</v>
      </c>
    </row>
    <row r="1849" spans="1:15" s="131" customFormat="1" ht="35.450000000000003" customHeight="1">
      <c r="A1849" s="351"/>
      <c r="B1849" s="1003" t="s">
        <v>138</v>
      </c>
      <c r="C1849" s="1004"/>
      <c r="D1849" s="1004"/>
      <c r="E1849" s="1004"/>
      <c r="F1849" s="1005"/>
      <c r="G1849" s="135"/>
      <c r="H1849" s="130"/>
      <c r="I1849" s="1009" t="s">
        <v>340</v>
      </c>
      <c r="J1849" s="1010"/>
      <c r="K1849" s="1010"/>
      <c r="L1849" s="1010"/>
      <c r="M1849" s="1010"/>
      <c r="N1849" s="1011"/>
      <c r="O1849" s="146">
        <f>IF(共通入力シート!$B$18="課税事業者",ROUNDDOWN((O1848-G1851)*10/110,0),0)</f>
        <v>0</v>
      </c>
    </row>
    <row r="1850" spans="1:15" s="131" customFormat="1" ht="26.1" customHeight="1" thickBot="1">
      <c r="A1850" s="351"/>
      <c r="B1850" s="1012" t="s">
        <v>569</v>
      </c>
      <c r="C1850" s="1013"/>
      <c r="D1850" s="1013"/>
      <c r="E1850" s="1013"/>
      <c r="F1850" s="1014"/>
      <c r="G1850" s="135"/>
      <c r="H1850" s="130"/>
      <c r="I1850" s="995" t="s">
        <v>566</v>
      </c>
      <c r="J1850" s="996"/>
      <c r="K1850" s="996"/>
      <c r="L1850" s="996"/>
      <c r="M1850" s="996"/>
      <c r="N1850" s="997"/>
      <c r="O1850" s="141">
        <f>O1848-O1849</f>
        <v>0</v>
      </c>
    </row>
    <row r="1851" spans="1:15" s="131" customFormat="1" ht="25.35" customHeight="1" thickTop="1">
      <c r="A1851" s="351"/>
      <c r="B1851" s="992" t="s">
        <v>75</v>
      </c>
      <c r="C1851" s="993"/>
      <c r="D1851" s="993"/>
      <c r="E1851" s="993"/>
      <c r="F1851" s="994"/>
      <c r="G1851" s="140">
        <f>SUM(G1846:G1850)</f>
        <v>0</v>
      </c>
      <c r="H1851" s="364"/>
      <c r="I1851" s="995" t="s">
        <v>342</v>
      </c>
      <c r="J1851" s="996"/>
      <c r="K1851" s="996"/>
      <c r="L1851" s="996"/>
      <c r="M1851" s="996"/>
      <c r="N1851" s="997"/>
      <c r="O1851" s="144"/>
    </row>
    <row r="1852" spans="1:15" s="131" customFormat="1" ht="26.25" customHeight="1">
      <c r="A1852" s="351"/>
      <c r="B1852" s="131" t="s">
        <v>76</v>
      </c>
      <c r="C1852" s="365"/>
      <c r="D1852" s="365"/>
      <c r="E1852" s="365"/>
      <c r="F1852" s="365"/>
      <c r="G1852" s="143"/>
      <c r="H1852" s="364"/>
      <c r="O1852" s="145"/>
    </row>
    <row r="1853" spans="1:15" s="131" customFormat="1" ht="10.5" customHeight="1" thickBot="1">
      <c r="A1853" s="351"/>
      <c r="C1853" s="365"/>
      <c r="D1853" s="365"/>
      <c r="E1853" s="365"/>
      <c r="F1853" s="365"/>
      <c r="G1853" s="143"/>
      <c r="H1853" s="364"/>
      <c r="I1853" s="366"/>
    </row>
    <row r="1854" spans="1:15" s="131" customFormat="1" ht="25.35" customHeight="1" thickBot="1">
      <c r="A1854" s="351"/>
      <c r="B1854" s="998" t="s">
        <v>77</v>
      </c>
      <c r="C1854" s="980"/>
      <c r="D1854" s="999" t="str">
        <f>IF(共通入力シート!$B$2="","",共通入力シート!$B$2)</f>
        <v/>
      </c>
      <c r="E1854" s="999"/>
      <c r="F1854" s="999"/>
      <c r="G1854" s="1000"/>
      <c r="H1854" s="1001" t="str">
        <f>IF(共通入力シート!$B$18="※選択してください。","★「共通入力シート」の消費税等仕入控除税額の取扱を選択してください。","")</f>
        <v/>
      </c>
      <c r="I1854" s="1002"/>
      <c r="J1854" s="1002"/>
      <c r="K1854" s="1002"/>
      <c r="L1854" s="1002"/>
      <c r="M1854" s="1002"/>
      <c r="N1854" s="1002"/>
      <c r="O1854" s="1002"/>
    </row>
    <row r="1855" spans="1:15" s="131" customFormat="1" ht="46.5" customHeight="1" thickBot="1">
      <c r="A1855" s="351"/>
      <c r="B1855" s="987" t="s">
        <v>343</v>
      </c>
      <c r="C1855" s="988"/>
      <c r="D1855" s="989" t="str">
        <f>IF(O1850=0,"",MAX(0,MIN(INT(O1850/2),G1841)))</f>
        <v/>
      </c>
      <c r="E1855" s="989"/>
      <c r="F1855" s="989"/>
      <c r="G1855" s="367" t="s">
        <v>29</v>
      </c>
      <c r="H1855" s="990" t="s">
        <v>78</v>
      </c>
      <c r="I1855" s="991"/>
      <c r="J1855" s="991"/>
      <c r="K1855" s="991"/>
      <c r="L1855" s="991"/>
      <c r="M1855" s="991"/>
      <c r="N1855" s="991"/>
      <c r="O1855" s="991"/>
    </row>
    <row r="1856" spans="1:15" ht="4.5" customHeight="1"/>
    <row r="1857" spans="2:21" ht="15.6" customHeight="1">
      <c r="B1857" s="131" t="s">
        <v>425</v>
      </c>
      <c r="C1857" s="218"/>
      <c r="D1857" s="329"/>
      <c r="E1857" s="218"/>
      <c r="F1857" s="218"/>
      <c r="G1857" s="218"/>
      <c r="H1857" s="218"/>
      <c r="I1857" s="218"/>
      <c r="J1857" s="218"/>
      <c r="K1857" s="218"/>
      <c r="L1857" s="218"/>
      <c r="M1857" s="218"/>
      <c r="N1857" s="218"/>
      <c r="O1857" s="218"/>
      <c r="R1857" s="329"/>
      <c r="S1857" s="329"/>
      <c r="T1857" s="329"/>
      <c r="U1857" s="329"/>
    </row>
    <row r="1858" spans="2:21" ht="15.6" customHeight="1">
      <c r="B1858" s="218" t="s">
        <v>509</v>
      </c>
      <c r="C1858" s="218"/>
      <c r="D1858" s="218"/>
      <c r="E1858" s="218"/>
      <c r="F1858" s="218"/>
      <c r="G1858" s="218"/>
      <c r="H1858" s="218"/>
      <c r="I1858" s="218"/>
      <c r="J1858" s="218"/>
      <c r="K1858" s="218"/>
      <c r="L1858" s="218"/>
      <c r="M1858" s="218"/>
      <c r="N1858" s="218"/>
      <c r="O1858" s="218"/>
      <c r="R1858" s="329"/>
      <c r="S1858" s="329"/>
      <c r="T1858" s="329"/>
      <c r="U1858" s="329"/>
    </row>
    <row r="1859" spans="2:21" ht="15.6" customHeight="1" thickBot="1">
      <c r="B1859" s="1120" t="s">
        <v>429</v>
      </c>
      <c r="C1859" s="1120"/>
      <c r="D1859" s="1120"/>
      <c r="E1859" s="1120"/>
      <c r="F1859" s="1120"/>
      <c r="G1859" s="1120"/>
      <c r="H1859" s="1120"/>
      <c r="I1859" s="1120"/>
      <c r="J1859" s="1120"/>
      <c r="K1859" s="1120"/>
      <c r="L1859" s="1120"/>
      <c r="M1859" s="1120"/>
      <c r="N1859" s="1120"/>
      <c r="O1859" s="1120"/>
      <c r="R1859" s="329"/>
      <c r="S1859" s="329"/>
      <c r="T1859" s="329"/>
      <c r="U1859" s="329"/>
    </row>
    <row r="1860" spans="2:21" ht="15" customHeight="1">
      <c r="B1860" s="1121" t="s">
        <v>43</v>
      </c>
      <c r="C1860" s="1122"/>
      <c r="D1860" s="1125" t="s">
        <v>615</v>
      </c>
      <c r="E1860" s="1126"/>
      <c r="F1860" s="1129" t="s">
        <v>657</v>
      </c>
      <c r="G1860" s="1130"/>
      <c r="H1860" s="1131"/>
      <c r="I1860" s="1131"/>
      <c r="J1860" s="1131"/>
      <c r="K1860" s="1131"/>
      <c r="L1860" s="1131"/>
      <c r="M1860" s="1131"/>
      <c r="N1860" s="1131"/>
      <c r="O1860" s="1132"/>
      <c r="Q1860" s="618" t="s">
        <v>667</v>
      </c>
      <c r="R1860" s="329"/>
      <c r="S1860" s="329"/>
      <c r="T1860" s="329"/>
      <c r="U1860" s="329"/>
    </row>
    <row r="1861" spans="2:21" ht="15" customHeight="1" thickBot="1">
      <c r="B1861" s="1123"/>
      <c r="C1861" s="1124"/>
      <c r="D1861" s="1127"/>
      <c r="E1861" s="1128"/>
      <c r="F1861" s="1133"/>
      <c r="G1861" s="1134"/>
      <c r="H1861" s="1135"/>
      <c r="I1861" s="1135"/>
      <c r="J1861" s="1135"/>
      <c r="K1861" s="1135"/>
      <c r="L1861" s="1135"/>
      <c r="M1861" s="1135"/>
      <c r="N1861" s="1135"/>
      <c r="O1861" s="1136"/>
      <c r="Q1861" s="617" t="s">
        <v>668</v>
      </c>
      <c r="R1861" s="329"/>
      <c r="S1861" s="329"/>
      <c r="T1861" s="329"/>
      <c r="U1861" s="329"/>
    </row>
    <row r="1862" spans="2:21" ht="16.5" customHeight="1">
      <c r="B1862" s="330" t="s">
        <v>142</v>
      </c>
      <c r="C1862" s="331"/>
      <c r="D1862" s="331"/>
      <c r="E1862" s="332"/>
      <c r="F1862" s="331"/>
      <c r="G1862" s="331"/>
      <c r="H1862" s="331"/>
      <c r="I1862" s="331"/>
      <c r="J1862" s="331"/>
      <c r="K1862" s="331"/>
      <c r="L1862" s="331"/>
      <c r="M1862" s="331"/>
      <c r="N1862" s="331"/>
      <c r="O1862" s="619"/>
      <c r="R1862" s="329"/>
      <c r="S1862" s="329"/>
      <c r="T1862" s="329"/>
      <c r="U1862" s="329"/>
    </row>
    <row r="1863" spans="2:21" ht="18.75" customHeight="1">
      <c r="B1863" s="1109"/>
      <c r="C1863" s="1110"/>
      <c r="D1863" s="1110"/>
      <c r="E1863" s="1110"/>
      <c r="F1863" s="1110"/>
      <c r="G1863" s="1110"/>
      <c r="H1863" s="1110"/>
      <c r="I1863" s="1110"/>
      <c r="J1863" s="1110"/>
      <c r="K1863" s="1110"/>
      <c r="L1863" s="335" t="s">
        <v>48</v>
      </c>
      <c r="M1863" s="1113"/>
      <c r="N1863" s="1113"/>
      <c r="O1863" s="1114"/>
      <c r="Q1863" s="569" t="str">
        <f>IF(M1863="", "←選択してください。", "")</f>
        <v>←選択してください。</v>
      </c>
      <c r="R1863" s="329"/>
      <c r="S1863" s="329"/>
      <c r="T1863" s="329"/>
      <c r="U1863" s="329"/>
    </row>
    <row r="1864" spans="2:21" ht="17.25" customHeight="1">
      <c r="B1864" s="1111"/>
      <c r="C1864" s="1112"/>
      <c r="D1864" s="1112"/>
      <c r="E1864" s="1112"/>
      <c r="F1864" s="1112"/>
      <c r="G1864" s="1112"/>
      <c r="H1864" s="1112"/>
      <c r="I1864" s="1112"/>
      <c r="J1864" s="1112"/>
      <c r="K1864" s="1112"/>
      <c r="L1864" s="337" t="s">
        <v>49</v>
      </c>
      <c r="M1864" s="1115"/>
      <c r="N1864" s="1115"/>
      <c r="O1864" s="1116"/>
      <c r="Q1864" s="569" t="str">
        <f>IF(M1864="", "←選択してください。", "")</f>
        <v>←選択してください。</v>
      </c>
      <c r="R1864" s="329"/>
      <c r="S1864" s="329"/>
      <c r="T1864" s="329"/>
      <c r="U1864" s="329"/>
    </row>
    <row r="1865" spans="2:21" ht="4.5" customHeight="1">
      <c r="B1865" s="338"/>
      <c r="C1865" s="338"/>
      <c r="D1865" s="338"/>
      <c r="E1865" s="338"/>
      <c r="F1865" s="338"/>
      <c r="G1865" s="338"/>
      <c r="H1865" s="338"/>
      <c r="I1865" s="338"/>
      <c r="J1865" s="338"/>
      <c r="K1865" s="338"/>
      <c r="L1865" s="338"/>
      <c r="M1865" s="338"/>
      <c r="N1865" s="338"/>
      <c r="O1865" s="611"/>
      <c r="R1865" s="329"/>
      <c r="S1865" s="329"/>
      <c r="T1865" s="329"/>
      <c r="U1865" s="329"/>
    </row>
    <row r="1866" spans="2:21" ht="24" customHeight="1">
      <c r="B1866" s="340" t="s">
        <v>143</v>
      </c>
      <c r="C1866" s="341"/>
      <c r="D1866" s="341"/>
      <c r="E1866" s="341"/>
      <c r="F1866" s="1117" t="s">
        <v>50</v>
      </c>
      <c r="G1866" s="1118"/>
      <c r="H1866" s="342"/>
      <c r="I1866" s="1117" t="s">
        <v>51</v>
      </c>
      <c r="J1866" s="1119"/>
      <c r="K1866" s="1118"/>
      <c r="L1866" s="343" t="str">
        <f>IF(OR($H1868=0,$K1868=0),"",$H1866/($H1868*$K1868))</f>
        <v/>
      </c>
      <c r="M1866" s="1117" t="s">
        <v>52</v>
      </c>
      <c r="N1866" s="1118"/>
      <c r="O1866" s="565" t="str">
        <f>IF($O1964+$O1967=0,"",($G1958-$G1957)/($O1964+$O1967))</f>
        <v/>
      </c>
      <c r="Q1866" s="336" t="str">
        <f>IF(OR(F1860="人材養成事業",F1860= "普及啓発事業"), "←斜線部は記入する必要はありません。", "")</f>
        <v/>
      </c>
      <c r="R1866" s="329"/>
      <c r="S1866" s="329"/>
      <c r="T1866" s="329"/>
      <c r="U1866" s="329"/>
    </row>
    <row r="1867" spans="2:21" s="131" customFormat="1" ht="21.75" customHeight="1">
      <c r="B1867" s="1020" t="s">
        <v>53</v>
      </c>
      <c r="C1867" s="1093"/>
      <c r="D1867" s="1096" t="s">
        <v>54</v>
      </c>
      <c r="E1867" s="1097"/>
      <c r="F1867" s="1098" t="s">
        <v>55</v>
      </c>
      <c r="G1867" s="1098"/>
      <c r="H1867" s="1099" t="s">
        <v>56</v>
      </c>
      <c r="I1867" s="1099"/>
      <c r="J1867" s="1099"/>
      <c r="K1867" s="344" t="s">
        <v>57</v>
      </c>
      <c r="L1867" s="1100" t="s">
        <v>58</v>
      </c>
      <c r="M1867" s="1100"/>
      <c r="N1867" s="1100"/>
      <c r="O1867" s="1101"/>
    </row>
    <row r="1868" spans="2:21" s="131" customFormat="1" ht="21.75" customHeight="1">
      <c r="B1868" s="1094"/>
      <c r="C1868" s="1095"/>
      <c r="D1868" s="1102"/>
      <c r="E1868" s="1103"/>
      <c r="F1868" s="1104"/>
      <c r="G1868" s="1105"/>
      <c r="H1868" s="1106"/>
      <c r="I1868" s="1106"/>
      <c r="J1868" s="1106"/>
      <c r="K1868" s="78"/>
      <c r="L1868" s="1107"/>
      <c r="M1868" s="1107"/>
      <c r="N1868" s="1107"/>
      <c r="O1868" s="1108"/>
      <c r="Q1868" s="345"/>
    </row>
    <row r="1869" spans="2:21" ht="9.75" customHeight="1">
      <c r="B1869" s="131"/>
      <c r="C1869" s="131"/>
      <c r="D1869" s="338"/>
      <c r="E1869" s="338"/>
      <c r="F1869" s="338"/>
      <c r="G1869" s="338"/>
      <c r="H1869" s="338"/>
      <c r="I1869" s="338"/>
      <c r="J1869" s="338"/>
      <c r="K1869" s="338"/>
      <c r="L1869" s="338"/>
      <c r="M1869" s="338"/>
      <c r="N1869" s="338"/>
      <c r="O1869" s="338"/>
      <c r="Q1869" s="336"/>
      <c r="R1869" s="329"/>
      <c r="S1869" s="329"/>
      <c r="T1869" s="329"/>
      <c r="U1869" s="329"/>
    </row>
    <row r="1870" spans="2:21" s="102" customFormat="1" ht="18" customHeight="1">
      <c r="B1870" s="1020" t="s">
        <v>344</v>
      </c>
      <c r="C1870" s="1066"/>
      <c r="D1870" s="925" t="s">
        <v>413</v>
      </c>
      <c r="E1870" s="926"/>
      <c r="F1870" s="926"/>
      <c r="G1870" s="926"/>
      <c r="H1870" s="926"/>
      <c r="I1870" s="926"/>
      <c r="J1870" s="926"/>
      <c r="K1870" s="926"/>
      <c r="L1870" s="926"/>
      <c r="M1870" s="926"/>
      <c r="N1870" s="926"/>
      <c r="O1870" s="927"/>
      <c r="Q1870" s="568" t="s">
        <v>139</v>
      </c>
    </row>
    <row r="1871" spans="2:21" s="102" customFormat="1" ht="19.350000000000001" customHeight="1">
      <c r="B1871" s="1067"/>
      <c r="C1871" s="1068"/>
      <c r="D1871" s="1071"/>
      <c r="E1871" s="1072"/>
      <c r="F1871" s="1072"/>
      <c r="G1871" s="1072"/>
      <c r="H1871" s="1072"/>
      <c r="I1871" s="1072"/>
      <c r="J1871" s="1072"/>
      <c r="K1871" s="1072"/>
      <c r="L1871" s="1072"/>
      <c r="M1871" s="1072"/>
      <c r="N1871" s="1072"/>
      <c r="O1871" s="1073"/>
    </row>
    <row r="1872" spans="2:21" s="102" customFormat="1" ht="19.350000000000001" customHeight="1">
      <c r="B1872" s="1067"/>
      <c r="C1872" s="1068"/>
      <c r="D1872" s="1071"/>
      <c r="E1872" s="1072"/>
      <c r="F1872" s="1072"/>
      <c r="G1872" s="1072"/>
      <c r="H1872" s="1072"/>
      <c r="I1872" s="1072"/>
      <c r="J1872" s="1072"/>
      <c r="K1872" s="1072"/>
      <c r="L1872" s="1072"/>
      <c r="M1872" s="1072"/>
      <c r="N1872" s="1072"/>
      <c r="O1872" s="1073"/>
    </row>
    <row r="1873" spans="2:15" s="102" customFormat="1" ht="19.350000000000001" customHeight="1">
      <c r="B1873" s="1067"/>
      <c r="C1873" s="1068"/>
      <c r="D1873" s="1071"/>
      <c r="E1873" s="1072"/>
      <c r="F1873" s="1072"/>
      <c r="G1873" s="1072"/>
      <c r="H1873" s="1072"/>
      <c r="I1873" s="1072"/>
      <c r="J1873" s="1072"/>
      <c r="K1873" s="1072"/>
      <c r="L1873" s="1072"/>
      <c r="M1873" s="1072"/>
      <c r="N1873" s="1072"/>
      <c r="O1873" s="1073"/>
    </row>
    <row r="1874" spans="2:15" s="102" customFormat="1" ht="19.350000000000001" customHeight="1">
      <c r="B1874" s="1067"/>
      <c r="C1874" s="1068"/>
      <c r="D1874" s="1071"/>
      <c r="E1874" s="1072"/>
      <c r="F1874" s="1072"/>
      <c r="G1874" s="1072"/>
      <c r="H1874" s="1072"/>
      <c r="I1874" s="1072"/>
      <c r="J1874" s="1072"/>
      <c r="K1874" s="1072"/>
      <c r="L1874" s="1072"/>
      <c r="M1874" s="1072"/>
      <c r="N1874" s="1072"/>
      <c r="O1874" s="1073"/>
    </row>
    <row r="1875" spans="2:15" s="102" customFormat="1" ht="19.350000000000001" customHeight="1">
      <c r="B1875" s="1067"/>
      <c r="C1875" s="1068"/>
      <c r="D1875" s="1071"/>
      <c r="E1875" s="1072"/>
      <c r="F1875" s="1072"/>
      <c r="G1875" s="1072"/>
      <c r="H1875" s="1072"/>
      <c r="I1875" s="1072"/>
      <c r="J1875" s="1072"/>
      <c r="K1875" s="1072"/>
      <c r="L1875" s="1072"/>
      <c r="M1875" s="1072"/>
      <c r="N1875" s="1072"/>
      <c r="O1875" s="1073"/>
    </row>
    <row r="1876" spans="2:15" s="102" customFormat="1" ht="19.350000000000001" customHeight="1">
      <c r="B1876" s="1067"/>
      <c r="C1876" s="1068"/>
      <c r="D1876" s="1071"/>
      <c r="E1876" s="1072"/>
      <c r="F1876" s="1072"/>
      <c r="G1876" s="1072"/>
      <c r="H1876" s="1072"/>
      <c r="I1876" s="1072"/>
      <c r="J1876" s="1072"/>
      <c r="K1876" s="1072"/>
      <c r="L1876" s="1072"/>
      <c r="M1876" s="1072"/>
      <c r="N1876" s="1072"/>
      <c r="O1876" s="1073"/>
    </row>
    <row r="1877" spans="2:15" s="102" customFormat="1" ht="19.350000000000001" customHeight="1">
      <c r="B1877" s="1067"/>
      <c r="C1877" s="1068"/>
      <c r="D1877" s="1071"/>
      <c r="E1877" s="1072"/>
      <c r="F1877" s="1072"/>
      <c r="G1877" s="1072"/>
      <c r="H1877" s="1072"/>
      <c r="I1877" s="1072"/>
      <c r="J1877" s="1072"/>
      <c r="K1877" s="1072"/>
      <c r="L1877" s="1072"/>
      <c r="M1877" s="1072"/>
      <c r="N1877" s="1072"/>
      <c r="O1877" s="1073"/>
    </row>
    <row r="1878" spans="2:15" s="102" customFormat="1" ht="19.350000000000001" customHeight="1">
      <c r="B1878" s="1067"/>
      <c r="C1878" s="1068"/>
      <c r="D1878" s="1071"/>
      <c r="E1878" s="1072"/>
      <c r="F1878" s="1072"/>
      <c r="G1878" s="1072"/>
      <c r="H1878" s="1072"/>
      <c r="I1878" s="1072"/>
      <c r="J1878" s="1072"/>
      <c r="K1878" s="1072"/>
      <c r="L1878" s="1072"/>
      <c r="M1878" s="1072"/>
      <c r="N1878" s="1072"/>
      <c r="O1878" s="1073"/>
    </row>
    <row r="1879" spans="2:15" s="102" customFormat="1" ht="19.350000000000001" customHeight="1">
      <c r="B1879" s="1067"/>
      <c r="C1879" s="1068"/>
      <c r="D1879" s="1071"/>
      <c r="E1879" s="1072"/>
      <c r="F1879" s="1072"/>
      <c r="G1879" s="1072"/>
      <c r="H1879" s="1072"/>
      <c r="I1879" s="1072"/>
      <c r="J1879" s="1072"/>
      <c r="K1879" s="1072"/>
      <c r="L1879" s="1072"/>
      <c r="M1879" s="1072"/>
      <c r="N1879" s="1072"/>
      <c r="O1879" s="1073"/>
    </row>
    <row r="1880" spans="2:15" s="102" customFormat="1" ht="19.350000000000001" customHeight="1">
      <c r="B1880" s="1069"/>
      <c r="C1880" s="1070"/>
      <c r="D1880" s="1074"/>
      <c r="E1880" s="1075"/>
      <c r="F1880" s="1075"/>
      <c r="G1880" s="1075"/>
      <c r="H1880" s="1075"/>
      <c r="I1880" s="1075"/>
      <c r="J1880" s="1075"/>
      <c r="K1880" s="1075"/>
      <c r="L1880" s="1075"/>
      <c r="M1880" s="1075"/>
      <c r="N1880" s="1075"/>
      <c r="O1880" s="1076"/>
    </row>
    <row r="1881" spans="2:15" s="102" customFormat="1" ht="18" customHeight="1">
      <c r="B1881" s="1020" t="s">
        <v>148</v>
      </c>
      <c r="C1881" s="1021"/>
      <c r="D1881" s="1059" t="s">
        <v>427</v>
      </c>
      <c r="E1881" s="1026"/>
      <c r="F1881" s="1026"/>
      <c r="G1881" s="1026"/>
      <c r="H1881" s="1026"/>
      <c r="I1881" s="1026"/>
      <c r="J1881" s="1026"/>
      <c r="K1881" s="1026"/>
      <c r="L1881" s="1026"/>
      <c r="M1881" s="1026"/>
      <c r="N1881" s="1026"/>
      <c r="O1881" s="1027"/>
    </row>
    <row r="1882" spans="2:15" s="102" customFormat="1" ht="18" customHeight="1">
      <c r="B1882" s="1022"/>
      <c r="C1882" s="1023"/>
      <c r="D1882" s="1028"/>
      <c r="E1882" s="1077"/>
      <c r="F1882" s="1077"/>
      <c r="G1882" s="1077"/>
      <c r="H1882" s="1077"/>
      <c r="I1882" s="1077"/>
      <c r="J1882" s="1077"/>
      <c r="K1882" s="1077"/>
      <c r="L1882" s="1077"/>
      <c r="M1882" s="1077"/>
      <c r="N1882" s="1077"/>
      <c r="O1882" s="1078"/>
    </row>
    <row r="1883" spans="2:15" s="102" customFormat="1" ht="18" customHeight="1">
      <c r="B1883" s="1022"/>
      <c r="C1883" s="1023"/>
      <c r="D1883" s="1071"/>
      <c r="E1883" s="1072"/>
      <c r="F1883" s="1072"/>
      <c r="G1883" s="1072"/>
      <c r="H1883" s="1072"/>
      <c r="I1883" s="1072"/>
      <c r="J1883" s="1072"/>
      <c r="K1883" s="1072"/>
      <c r="L1883" s="1072"/>
      <c r="M1883" s="1072"/>
      <c r="N1883" s="1072"/>
      <c r="O1883" s="1073"/>
    </row>
    <row r="1884" spans="2:15" s="102" customFormat="1" ht="18" customHeight="1">
      <c r="B1884" s="1022"/>
      <c r="C1884" s="1023"/>
      <c r="D1884" s="1071"/>
      <c r="E1884" s="1072"/>
      <c r="F1884" s="1072"/>
      <c r="G1884" s="1072"/>
      <c r="H1884" s="1072"/>
      <c r="I1884" s="1072"/>
      <c r="J1884" s="1072"/>
      <c r="K1884" s="1072"/>
      <c r="L1884" s="1072"/>
      <c r="M1884" s="1072"/>
      <c r="N1884" s="1072"/>
      <c r="O1884" s="1073"/>
    </row>
    <row r="1885" spans="2:15" s="102" customFormat="1" ht="18" customHeight="1">
      <c r="B1885" s="1022"/>
      <c r="C1885" s="1023"/>
      <c r="D1885" s="1071"/>
      <c r="E1885" s="1072"/>
      <c r="F1885" s="1072"/>
      <c r="G1885" s="1072"/>
      <c r="H1885" s="1072"/>
      <c r="I1885" s="1072"/>
      <c r="J1885" s="1072"/>
      <c r="K1885" s="1072"/>
      <c r="L1885" s="1072"/>
      <c r="M1885" s="1072"/>
      <c r="N1885" s="1072"/>
      <c r="O1885" s="1073"/>
    </row>
    <row r="1886" spans="2:15" s="102" customFormat="1" ht="18" customHeight="1">
      <c r="B1886" s="1022"/>
      <c r="C1886" s="1023"/>
      <c r="D1886" s="1071"/>
      <c r="E1886" s="1072"/>
      <c r="F1886" s="1072"/>
      <c r="G1886" s="1072"/>
      <c r="H1886" s="1072"/>
      <c r="I1886" s="1072"/>
      <c r="J1886" s="1072"/>
      <c r="K1886" s="1072"/>
      <c r="L1886" s="1072"/>
      <c r="M1886" s="1072"/>
      <c r="N1886" s="1072"/>
      <c r="O1886" s="1073"/>
    </row>
    <row r="1887" spans="2:15" s="102" customFormat="1" ht="18" customHeight="1">
      <c r="B1887" s="1022"/>
      <c r="C1887" s="1023"/>
      <c r="D1887" s="1079"/>
      <c r="E1887" s="1080"/>
      <c r="F1887" s="1080"/>
      <c r="G1887" s="1080"/>
      <c r="H1887" s="1080"/>
      <c r="I1887" s="1080"/>
      <c r="J1887" s="1080"/>
      <c r="K1887" s="1080"/>
      <c r="L1887" s="1080"/>
      <c r="M1887" s="1080"/>
      <c r="N1887" s="1080"/>
      <c r="O1887" s="1081"/>
    </row>
    <row r="1888" spans="2:15" s="102" customFormat="1" ht="18" customHeight="1">
      <c r="B1888" s="1022"/>
      <c r="C1888" s="1023"/>
      <c r="D1888" s="1082" t="s">
        <v>428</v>
      </c>
      <c r="E1888" s="1083"/>
      <c r="F1888" s="1083"/>
      <c r="G1888" s="1083"/>
      <c r="H1888" s="1083"/>
      <c r="I1888" s="1083"/>
      <c r="J1888" s="1083"/>
      <c r="K1888" s="1083"/>
      <c r="L1888" s="1083"/>
      <c r="M1888" s="1083"/>
      <c r="N1888" s="1083"/>
      <c r="O1888" s="1084"/>
    </row>
    <row r="1889" spans="2:15" s="102" customFormat="1" ht="18" customHeight="1">
      <c r="B1889" s="1022"/>
      <c r="C1889" s="1023"/>
      <c r="D1889" s="1028"/>
      <c r="E1889" s="1085"/>
      <c r="F1889" s="1085"/>
      <c r="G1889" s="1085"/>
      <c r="H1889" s="1085"/>
      <c r="I1889" s="1085"/>
      <c r="J1889" s="1085"/>
      <c r="K1889" s="1085"/>
      <c r="L1889" s="1085"/>
      <c r="M1889" s="1085"/>
      <c r="N1889" s="1085"/>
      <c r="O1889" s="1086"/>
    </row>
    <row r="1890" spans="2:15" s="102" customFormat="1" ht="18" customHeight="1">
      <c r="B1890" s="1022"/>
      <c r="C1890" s="1023"/>
      <c r="D1890" s="1087"/>
      <c r="E1890" s="1088"/>
      <c r="F1890" s="1088"/>
      <c r="G1890" s="1088"/>
      <c r="H1890" s="1088"/>
      <c r="I1890" s="1088"/>
      <c r="J1890" s="1088"/>
      <c r="K1890" s="1088"/>
      <c r="L1890" s="1088"/>
      <c r="M1890" s="1088"/>
      <c r="N1890" s="1088"/>
      <c r="O1890" s="1089"/>
    </row>
    <row r="1891" spans="2:15" s="102" customFormat="1" ht="18" customHeight="1">
      <c r="B1891" s="1022"/>
      <c r="C1891" s="1023"/>
      <c r="D1891" s="1087"/>
      <c r="E1891" s="1088"/>
      <c r="F1891" s="1088"/>
      <c r="G1891" s="1088"/>
      <c r="H1891" s="1088"/>
      <c r="I1891" s="1088"/>
      <c r="J1891" s="1088"/>
      <c r="K1891" s="1088"/>
      <c r="L1891" s="1088"/>
      <c r="M1891" s="1088"/>
      <c r="N1891" s="1088"/>
      <c r="O1891" s="1089"/>
    </row>
    <row r="1892" spans="2:15" s="102" customFormat="1" ht="18" customHeight="1">
      <c r="B1892" s="1022"/>
      <c r="C1892" s="1023"/>
      <c r="D1892" s="1087"/>
      <c r="E1892" s="1088"/>
      <c r="F1892" s="1088"/>
      <c r="G1892" s="1088"/>
      <c r="H1892" s="1088"/>
      <c r="I1892" s="1088"/>
      <c r="J1892" s="1088"/>
      <c r="K1892" s="1088"/>
      <c r="L1892" s="1088"/>
      <c r="M1892" s="1088"/>
      <c r="N1892" s="1088"/>
      <c r="O1892" s="1089"/>
    </row>
    <row r="1893" spans="2:15" s="102" customFormat="1" ht="18" customHeight="1">
      <c r="B1893" s="1022"/>
      <c r="C1893" s="1023"/>
      <c r="D1893" s="1087"/>
      <c r="E1893" s="1088"/>
      <c r="F1893" s="1088"/>
      <c r="G1893" s="1088"/>
      <c r="H1893" s="1088"/>
      <c r="I1893" s="1088"/>
      <c r="J1893" s="1088"/>
      <c r="K1893" s="1088"/>
      <c r="L1893" s="1088"/>
      <c r="M1893" s="1088"/>
      <c r="N1893" s="1088"/>
      <c r="O1893" s="1089"/>
    </row>
    <row r="1894" spans="2:15" s="102" customFormat="1" ht="18" customHeight="1">
      <c r="B1894" s="1022"/>
      <c r="C1894" s="1023"/>
      <c r="D1894" s="1087"/>
      <c r="E1894" s="1088"/>
      <c r="F1894" s="1088"/>
      <c r="G1894" s="1088"/>
      <c r="H1894" s="1088"/>
      <c r="I1894" s="1088"/>
      <c r="J1894" s="1088"/>
      <c r="K1894" s="1088"/>
      <c r="L1894" s="1088"/>
      <c r="M1894" s="1088"/>
      <c r="N1894" s="1088"/>
      <c r="O1894" s="1089"/>
    </row>
    <row r="1895" spans="2:15" s="102" customFormat="1" ht="18" customHeight="1">
      <c r="B1895" s="1024"/>
      <c r="C1895" s="1025"/>
      <c r="D1895" s="1090"/>
      <c r="E1895" s="1091"/>
      <c r="F1895" s="1091"/>
      <c r="G1895" s="1091"/>
      <c r="H1895" s="1091"/>
      <c r="I1895" s="1091"/>
      <c r="J1895" s="1091"/>
      <c r="K1895" s="1091"/>
      <c r="L1895" s="1091"/>
      <c r="M1895" s="1091"/>
      <c r="N1895" s="1091"/>
      <c r="O1895" s="1092"/>
    </row>
    <row r="1896" spans="2:15" s="102" customFormat="1" ht="18" customHeight="1">
      <c r="B1896" s="1020" t="s">
        <v>140</v>
      </c>
      <c r="C1896" s="1021"/>
      <c r="D1896" s="1026" t="s">
        <v>347</v>
      </c>
      <c r="E1896" s="1026"/>
      <c r="F1896" s="1026"/>
      <c r="G1896" s="1026"/>
      <c r="H1896" s="1026"/>
      <c r="I1896" s="1026"/>
      <c r="J1896" s="1026"/>
      <c r="K1896" s="1026"/>
      <c r="L1896" s="1026"/>
      <c r="M1896" s="1026"/>
      <c r="N1896" s="1026"/>
      <c r="O1896" s="1027"/>
    </row>
    <row r="1897" spans="2:15" s="102" customFormat="1" ht="18" customHeight="1">
      <c r="B1897" s="1022"/>
      <c r="C1897" s="1023"/>
      <c r="D1897" s="1028"/>
      <c r="E1897" s="1029"/>
      <c r="F1897" s="1029"/>
      <c r="G1897" s="1029"/>
      <c r="H1897" s="1029"/>
      <c r="I1897" s="1029"/>
      <c r="J1897" s="1029"/>
      <c r="K1897" s="1029"/>
      <c r="L1897" s="1029"/>
      <c r="M1897" s="1029"/>
      <c r="N1897" s="1029"/>
      <c r="O1897" s="1030"/>
    </row>
    <row r="1898" spans="2:15" s="102" customFormat="1" ht="18" customHeight="1">
      <c r="B1898" s="1022"/>
      <c r="C1898" s="1023"/>
      <c r="D1898" s="1031"/>
      <c r="E1898" s="1032"/>
      <c r="F1898" s="1032"/>
      <c r="G1898" s="1032"/>
      <c r="H1898" s="1032"/>
      <c r="I1898" s="1032"/>
      <c r="J1898" s="1032"/>
      <c r="K1898" s="1032"/>
      <c r="L1898" s="1032"/>
      <c r="M1898" s="1032"/>
      <c r="N1898" s="1032"/>
      <c r="O1898" s="1033"/>
    </row>
    <row r="1899" spans="2:15" s="102" customFormat="1" ht="18" customHeight="1">
      <c r="B1899" s="1022"/>
      <c r="C1899" s="1023"/>
      <c r="D1899" s="1034"/>
      <c r="E1899" s="1035"/>
      <c r="F1899" s="1035"/>
      <c r="G1899" s="1035"/>
      <c r="H1899" s="1035"/>
      <c r="I1899" s="1035"/>
      <c r="J1899" s="1035"/>
      <c r="K1899" s="1035"/>
      <c r="L1899" s="1035"/>
      <c r="M1899" s="1035"/>
      <c r="N1899" s="1035"/>
      <c r="O1899" s="1036"/>
    </row>
    <row r="1900" spans="2:15" s="102" customFormat="1" ht="17.100000000000001" customHeight="1">
      <c r="B1900" s="1022"/>
      <c r="C1900" s="1023"/>
      <c r="D1900" s="1026" t="s">
        <v>345</v>
      </c>
      <c r="E1900" s="1026"/>
      <c r="F1900" s="1026"/>
      <c r="G1900" s="1026"/>
      <c r="H1900" s="1026"/>
      <c r="I1900" s="1026"/>
      <c r="J1900" s="1026"/>
      <c r="K1900" s="1026"/>
      <c r="L1900" s="1026"/>
      <c r="M1900" s="1026"/>
      <c r="N1900" s="1026"/>
      <c r="O1900" s="1027"/>
    </row>
    <row r="1901" spans="2:15" s="102" customFormat="1" ht="17.100000000000001" customHeight="1">
      <c r="B1901" s="1022"/>
      <c r="C1901" s="1023"/>
      <c r="D1901" s="1037"/>
      <c r="E1901" s="1038"/>
      <c r="F1901" s="1038"/>
      <c r="G1901" s="1038"/>
      <c r="H1901" s="1038"/>
      <c r="I1901" s="1038"/>
      <c r="J1901" s="1038"/>
      <c r="K1901" s="1038"/>
      <c r="L1901" s="1038"/>
      <c r="M1901" s="1038"/>
      <c r="N1901" s="1038"/>
      <c r="O1901" s="1039"/>
    </row>
    <row r="1902" spans="2:15" s="102" customFormat="1" ht="17.100000000000001" customHeight="1">
      <c r="B1902" s="1022"/>
      <c r="C1902" s="1023"/>
      <c r="D1902" s="1040"/>
      <c r="E1902" s="1041"/>
      <c r="F1902" s="1041"/>
      <c r="G1902" s="1041"/>
      <c r="H1902" s="1041"/>
      <c r="I1902" s="1041"/>
      <c r="J1902" s="1041"/>
      <c r="K1902" s="1041"/>
      <c r="L1902" s="1041"/>
      <c r="M1902" s="1041"/>
      <c r="N1902" s="1041"/>
      <c r="O1902" s="1042"/>
    </row>
    <row r="1903" spans="2:15" s="102" customFormat="1" ht="17.100000000000001" customHeight="1">
      <c r="B1903" s="1022"/>
      <c r="C1903" s="1023"/>
      <c r="D1903" s="1043"/>
      <c r="E1903" s="1044"/>
      <c r="F1903" s="1044"/>
      <c r="G1903" s="1044"/>
      <c r="H1903" s="1044"/>
      <c r="I1903" s="1044"/>
      <c r="J1903" s="1044"/>
      <c r="K1903" s="1044"/>
      <c r="L1903" s="1044"/>
      <c r="M1903" s="1044"/>
      <c r="N1903" s="1044"/>
      <c r="O1903" s="1045"/>
    </row>
    <row r="1904" spans="2:15" s="102" customFormat="1" ht="17.100000000000001" customHeight="1">
      <c r="B1904" s="1022"/>
      <c r="C1904" s="1023"/>
      <c r="D1904" s="1026" t="s">
        <v>492</v>
      </c>
      <c r="E1904" s="1026"/>
      <c r="F1904" s="1026"/>
      <c r="G1904" s="1026"/>
      <c r="H1904" s="1026"/>
      <c r="I1904" s="1026"/>
      <c r="J1904" s="1026"/>
      <c r="K1904" s="1026"/>
      <c r="L1904" s="1026"/>
      <c r="M1904" s="1026"/>
      <c r="N1904" s="1026"/>
      <c r="O1904" s="1027"/>
    </row>
    <row r="1905" spans="1:21" s="102" customFormat="1" ht="17.100000000000001" customHeight="1">
      <c r="B1905" s="1022"/>
      <c r="C1905" s="1023"/>
      <c r="D1905" s="1046"/>
      <c r="E1905" s="1047"/>
      <c r="F1905" s="1047"/>
      <c r="G1905" s="1047"/>
      <c r="H1905" s="1047"/>
      <c r="I1905" s="1047"/>
      <c r="J1905" s="1047"/>
      <c r="K1905" s="1047"/>
      <c r="L1905" s="1047"/>
      <c r="M1905" s="1047"/>
      <c r="N1905" s="1047"/>
      <c r="O1905" s="1048"/>
    </row>
    <row r="1906" spans="1:21" s="102" customFormat="1" ht="17.100000000000001" customHeight="1">
      <c r="B1906" s="1022"/>
      <c r="C1906" s="1023"/>
      <c r="D1906" s="1049"/>
      <c r="E1906" s="797"/>
      <c r="F1906" s="797"/>
      <c r="G1906" s="797"/>
      <c r="H1906" s="797"/>
      <c r="I1906" s="797"/>
      <c r="J1906" s="797"/>
      <c r="K1906" s="797"/>
      <c r="L1906" s="797"/>
      <c r="M1906" s="797"/>
      <c r="N1906" s="797"/>
      <c r="O1906" s="1050"/>
    </row>
    <row r="1907" spans="1:21" s="102" customFormat="1" ht="17.100000000000001" customHeight="1">
      <c r="B1907" s="1022"/>
      <c r="C1907" s="1023"/>
      <c r="D1907" s="1051"/>
      <c r="E1907" s="1052"/>
      <c r="F1907" s="1052"/>
      <c r="G1907" s="1052"/>
      <c r="H1907" s="1052"/>
      <c r="I1907" s="1052"/>
      <c r="J1907" s="1052"/>
      <c r="K1907" s="1052"/>
      <c r="L1907" s="1052"/>
      <c r="M1907" s="1052"/>
      <c r="N1907" s="1052"/>
      <c r="O1907" s="1053"/>
    </row>
    <row r="1908" spans="1:21" s="102" customFormat="1" ht="17.100000000000001" customHeight="1">
      <c r="B1908" s="1022"/>
      <c r="C1908" s="1023"/>
      <c r="D1908" s="1026" t="s">
        <v>141</v>
      </c>
      <c r="E1908" s="1026"/>
      <c r="F1908" s="1026"/>
      <c r="G1908" s="1026"/>
      <c r="H1908" s="1026"/>
      <c r="I1908" s="1026"/>
      <c r="J1908" s="1026"/>
      <c r="K1908" s="1026"/>
      <c r="L1908" s="1026"/>
      <c r="M1908" s="1026"/>
      <c r="N1908" s="1026"/>
      <c r="O1908" s="1027"/>
    </row>
    <row r="1909" spans="1:21" s="102" customFormat="1" ht="17.100000000000001" customHeight="1">
      <c r="B1909" s="1022"/>
      <c r="C1909" s="1023"/>
      <c r="D1909" s="1028"/>
      <c r="E1909" s="1054"/>
      <c r="F1909" s="1054"/>
      <c r="G1909" s="1054"/>
      <c r="H1909" s="1054"/>
      <c r="I1909" s="1054"/>
      <c r="J1909" s="1054"/>
      <c r="K1909" s="1054"/>
      <c r="L1909" s="1054"/>
      <c r="M1909" s="1054"/>
      <c r="N1909" s="1054"/>
      <c r="O1909" s="1055"/>
    </row>
    <row r="1910" spans="1:21" ht="18" customHeight="1">
      <c r="B1910" s="1022"/>
      <c r="C1910" s="1023"/>
      <c r="D1910" s="1056"/>
      <c r="E1910" s="1057"/>
      <c r="F1910" s="1057"/>
      <c r="G1910" s="1057"/>
      <c r="H1910" s="1057"/>
      <c r="I1910" s="1057"/>
      <c r="J1910" s="1057"/>
      <c r="K1910" s="1057"/>
      <c r="L1910" s="1057"/>
      <c r="M1910" s="1057"/>
      <c r="N1910" s="1057"/>
      <c r="O1910" s="1058"/>
      <c r="R1910" s="329"/>
      <c r="S1910" s="329"/>
      <c r="T1910" s="329"/>
      <c r="U1910" s="329"/>
    </row>
    <row r="1911" spans="1:21" ht="18" customHeight="1">
      <c r="B1911" s="1022"/>
      <c r="C1911" s="1023"/>
      <c r="D1911" s="1059" t="s">
        <v>346</v>
      </c>
      <c r="E1911" s="1026"/>
      <c r="F1911" s="1026"/>
      <c r="G1911" s="1026"/>
      <c r="H1911" s="1026"/>
      <c r="I1911" s="1026"/>
      <c r="J1911" s="1026"/>
      <c r="K1911" s="1026"/>
      <c r="L1911" s="1026"/>
      <c r="M1911" s="1026"/>
      <c r="N1911" s="1026"/>
      <c r="O1911" s="1027"/>
      <c r="R1911" s="329"/>
      <c r="S1911" s="329"/>
      <c r="T1911" s="329"/>
      <c r="U1911" s="329"/>
    </row>
    <row r="1912" spans="1:21" ht="18" customHeight="1">
      <c r="B1912" s="1022"/>
      <c r="C1912" s="1023"/>
      <c r="D1912" s="1060"/>
      <c r="E1912" s="1061"/>
      <c r="F1912" s="1061"/>
      <c r="G1912" s="1061"/>
      <c r="H1912" s="1061"/>
      <c r="I1912" s="1061"/>
      <c r="J1912" s="1061"/>
      <c r="K1912" s="1061"/>
      <c r="L1912" s="1061"/>
      <c r="M1912" s="1061"/>
      <c r="N1912" s="1061"/>
      <c r="O1912" s="1062"/>
      <c r="R1912" s="329"/>
      <c r="S1912" s="329"/>
      <c r="T1912" s="329"/>
      <c r="U1912" s="329"/>
    </row>
    <row r="1913" spans="1:21" s="346" customFormat="1" ht="18" customHeight="1">
      <c r="B1913" s="1024"/>
      <c r="C1913" s="1025"/>
      <c r="D1913" s="1063"/>
      <c r="E1913" s="1064"/>
      <c r="F1913" s="1064"/>
      <c r="G1913" s="1064"/>
      <c r="H1913" s="1064"/>
      <c r="I1913" s="1064"/>
      <c r="J1913" s="1064"/>
      <c r="K1913" s="1064"/>
      <c r="L1913" s="1064"/>
      <c r="M1913" s="1064"/>
      <c r="N1913" s="1064"/>
      <c r="O1913" s="1065"/>
    </row>
    <row r="1914" spans="1:21" s="131" customFormat="1" ht="4.5" customHeight="1">
      <c r="B1914" s="347"/>
      <c r="C1914" s="347"/>
      <c r="D1914" s="348"/>
      <c r="E1914" s="348"/>
      <c r="F1914" s="348"/>
      <c r="G1914" s="348"/>
      <c r="H1914" s="348"/>
      <c r="I1914" s="348"/>
      <c r="J1914" s="348"/>
      <c r="K1914" s="348"/>
      <c r="L1914" s="348"/>
      <c r="M1914" s="348"/>
      <c r="N1914" s="348"/>
      <c r="O1914" s="348"/>
    </row>
    <row r="1915" spans="1:21" s="131" customFormat="1" ht="18.75" customHeight="1">
      <c r="B1915" s="527" t="s">
        <v>426</v>
      </c>
      <c r="C1915" s="347"/>
      <c r="D1915" s="348"/>
      <c r="E1915" s="348"/>
      <c r="F1915" s="348"/>
      <c r="G1915" s="348"/>
      <c r="H1915" s="348"/>
      <c r="I1915" s="348"/>
      <c r="J1915" s="348"/>
      <c r="K1915" s="348"/>
      <c r="L1915" s="348"/>
      <c r="M1915" s="348"/>
      <c r="N1915" s="348"/>
      <c r="O1915" s="348"/>
    </row>
    <row r="1916" spans="1:21" s="131" customFormat="1" ht="14.25" customHeight="1" thickBot="1">
      <c r="B1916" s="527" t="s">
        <v>424</v>
      </c>
      <c r="C1916" s="347"/>
      <c r="D1916" s="348"/>
      <c r="E1916" s="348"/>
      <c r="F1916" s="348"/>
      <c r="G1916" s="348"/>
      <c r="H1916" s="348"/>
      <c r="I1916" s="348"/>
      <c r="J1916" s="348"/>
      <c r="K1916" s="348"/>
      <c r="L1916" s="348"/>
      <c r="M1916" s="348"/>
      <c r="N1916" s="348"/>
      <c r="O1916" s="348"/>
    </row>
    <row r="1917" spans="1:21" s="131" customFormat="1" ht="18" customHeight="1" thickBot="1">
      <c r="B1917" s="998" t="s">
        <v>43</v>
      </c>
      <c r="C1917" s="979"/>
      <c r="D1917" s="980"/>
      <c r="E1917" s="349" t="s">
        <v>615</v>
      </c>
      <c r="F1917" s="350"/>
      <c r="G1917" s="350"/>
      <c r="H1917" s="350"/>
      <c r="I1917" s="350"/>
      <c r="J1917" s="350"/>
      <c r="K1917" s="350"/>
      <c r="L1917" s="232"/>
      <c r="M1917" s="232"/>
      <c r="N1917" s="232"/>
      <c r="O1917" s="232"/>
    </row>
    <row r="1918" spans="1:21" s="131" customFormat="1" ht="12">
      <c r="A1918" s="351"/>
      <c r="B1918" s="352" t="s">
        <v>59</v>
      </c>
      <c r="C1918" s="352"/>
      <c r="D1918" s="353"/>
      <c r="E1918" s="354"/>
      <c r="F1918" s="354"/>
      <c r="G1918" s="355" t="s">
        <v>60</v>
      </c>
      <c r="H1918" s="353"/>
      <c r="I1918" s="352" t="s">
        <v>61</v>
      </c>
      <c r="J1918" s="352"/>
      <c r="K1918" s="351"/>
      <c r="L1918" s="356"/>
      <c r="M1918" s="357"/>
      <c r="N1918" s="351"/>
      <c r="O1918" s="355" t="s">
        <v>60</v>
      </c>
    </row>
    <row r="1919" spans="1:21" s="131" customFormat="1" ht="12">
      <c r="A1919" s="358"/>
      <c r="B1919" s="359" t="s">
        <v>62</v>
      </c>
      <c r="C1919" s="360"/>
      <c r="D1919" s="360"/>
      <c r="E1919" s="361"/>
      <c r="F1919" s="361" t="s">
        <v>63</v>
      </c>
      <c r="G1919" s="362" t="s">
        <v>64</v>
      </c>
      <c r="H1919" s="363"/>
      <c r="I1919" s="359" t="s">
        <v>62</v>
      </c>
      <c r="J1919" s="360"/>
      <c r="K1919" s="360"/>
      <c r="L1919" s="360"/>
      <c r="M1919" s="361"/>
      <c r="N1919" s="361" t="s">
        <v>63</v>
      </c>
      <c r="O1919" s="362" t="s">
        <v>64</v>
      </c>
    </row>
    <row r="1920" spans="1:21" s="131" customFormat="1" ht="18" customHeight="1">
      <c r="A1920" s="351"/>
      <c r="B1920" s="83" t="s">
        <v>556</v>
      </c>
      <c r="C1920" s="84"/>
      <c r="D1920" s="84"/>
      <c r="E1920" s="85"/>
      <c r="F1920" s="86"/>
      <c r="G1920" s="87"/>
      <c r="H1920" s="88"/>
      <c r="I1920" s="83" t="s">
        <v>560</v>
      </c>
      <c r="J1920" s="84"/>
      <c r="K1920" s="84"/>
      <c r="L1920" s="84"/>
      <c r="M1920" s="85"/>
      <c r="N1920" s="89"/>
      <c r="O1920" s="90"/>
    </row>
    <row r="1921" spans="1:15" s="131" customFormat="1" ht="14.25" customHeight="1">
      <c r="A1921" s="351"/>
      <c r="B1921" s="91"/>
      <c r="C1921" s="92"/>
      <c r="D1921" s="93"/>
      <c r="E1921" s="94"/>
      <c r="F1921" s="95"/>
      <c r="G1921" s="96"/>
      <c r="H1921" s="88"/>
      <c r="I1921" s="97"/>
      <c r="J1921" s="98"/>
      <c r="K1921" s="93"/>
      <c r="L1921" s="93"/>
      <c r="M1921" s="94"/>
      <c r="N1921" s="95"/>
      <c r="O1921" s="99"/>
    </row>
    <row r="1922" spans="1:15" s="131" customFormat="1" ht="14.25" customHeight="1">
      <c r="A1922" s="351"/>
      <c r="B1922" s="100"/>
      <c r="C1922" s="101"/>
      <c r="D1922" s="102"/>
      <c r="E1922" s="103"/>
      <c r="F1922" s="95"/>
      <c r="G1922" s="104">
        <f>ROUNDDOWN(SUM(F1921:F1926)/1000,0)</f>
        <v>0</v>
      </c>
      <c r="H1922" s="105"/>
      <c r="I1922" s="97"/>
      <c r="J1922" s="598"/>
      <c r="K1922" s="598"/>
      <c r="L1922" s="598"/>
      <c r="M1922" s="103"/>
      <c r="N1922" s="95"/>
      <c r="O1922" s="106">
        <f>ROUNDDOWN(SUM(N1921:N1929)/1000,0)</f>
        <v>0</v>
      </c>
    </row>
    <row r="1923" spans="1:15" s="131" customFormat="1" ht="14.1" customHeight="1">
      <c r="A1923" s="351"/>
      <c r="B1923" s="100"/>
      <c r="C1923" s="101"/>
      <c r="D1923" s="102"/>
      <c r="E1923" s="103"/>
      <c r="F1923" s="95"/>
      <c r="G1923" s="104"/>
      <c r="H1923" s="105"/>
      <c r="I1923" s="97"/>
      <c r="J1923" s="598"/>
      <c r="K1923" s="598"/>
      <c r="L1923" s="598"/>
      <c r="M1923" s="103"/>
      <c r="N1923" s="95"/>
      <c r="O1923" s="99"/>
    </row>
    <row r="1924" spans="1:15" s="131" customFormat="1" ht="14.25" customHeight="1">
      <c r="A1924" s="351"/>
      <c r="B1924" s="100"/>
      <c r="C1924" s="101"/>
      <c r="D1924" s="102"/>
      <c r="E1924" s="103"/>
      <c r="F1924" s="95"/>
      <c r="G1924" s="104"/>
      <c r="H1924" s="105"/>
      <c r="I1924" s="97"/>
      <c r="J1924" s="598"/>
      <c r="K1924" s="598"/>
      <c r="L1924" s="598"/>
      <c r="M1924" s="103"/>
      <c r="N1924" s="95"/>
      <c r="O1924" s="99"/>
    </row>
    <row r="1925" spans="1:15" s="131" customFormat="1" ht="14.25" customHeight="1">
      <c r="A1925" s="351"/>
      <c r="B1925" s="100"/>
      <c r="C1925" s="101"/>
      <c r="D1925" s="102"/>
      <c r="E1925" s="103"/>
      <c r="F1925" s="95"/>
      <c r="G1925" s="107"/>
      <c r="H1925" s="108"/>
      <c r="I1925" s="97"/>
      <c r="J1925" s="598"/>
      <c r="K1925" s="598"/>
      <c r="L1925" s="598"/>
      <c r="M1925" s="103"/>
      <c r="N1925" s="95"/>
      <c r="O1925" s="99"/>
    </row>
    <row r="1926" spans="1:15" s="131" customFormat="1" ht="14.25" customHeight="1">
      <c r="A1926" s="351"/>
      <c r="B1926" s="100"/>
      <c r="C1926" s="101"/>
      <c r="D1926" s="102"/>
      <c r="E1926" s="103"/>
      <c r="F1926" s="95"/>
      <c r="G1926" s="107"/>
      <c r="H1926" s="108"/>
      <c r="I1926" s="97"/>
      <c r="J1926" s="598"/>
      <c r="K1926" s="598"/>
      <c r="L1926" s="598"/>
      <c r="M1926" s="103"/>
      <c r="N1926" s="95"/>
      <c r="O1926" s="99"/>
    </row>
    <row r="1927" spans="1:15" s="131" customFormat="1" ht="14.25" customHeight="1">
      <c r="A1927" s="351"/>
      <c r="B1927" s="83" t="s">
        <v>66</v>
      </c>
      <c r="C1927" s="84"/>
      <c r="D1927" s="84"/>
      <c r="E1927" s="85"/>
      <c r="F1927" s="86"/>
      <c r="G1927" s="87"/>
      <c r="H1927" s="111"/>
      <c r="I1927" s="97"/>
      <c r="J1927" s="598"/>
      <c r="K1927" s="598"/>
      <c r="L1927" s="598"/>
      <c r="M1927" s="103"/>
      <c r="N1927" s="95"/>
      <c r="O1927" s="99"/>
    </row>
    <row r="1928" spans="1:15" s="131" customFormat="1" ht="14.25" customHeight="1">
      <c r="A1928" s="351"/>
      <c r="B1928" s="100"/>
      <c r="C1928" s="101"/>
      <c r="D1928" s="102"/>
      <c r="E1928" s="103"/>
      <c r="F1928" s="95"/>
      <c r="G1928" s="96"/>
      <c r="H1928" s="111"/>
      <c r="I1928" s="97"/>
      <c r="J1928" s="598"/>
      <c r="K1928" s="598"/>
      <c r="L1928" s="598"/>
      <c r="M1928" s="103"/>
      <c r="N1928" s="95"/>
      <c r="O1928" s="99"/>
    </row>
    <row r="1929" spans="1:15" s="131" customFormat="1" ht="14.25" customHeight="1">
      <c r="A1929" s="351"/>
      <c r="B1929" s="100"/>
      <c r="C1929" s="101"/>
      <c r="D1929" s="102"/>
      <c r="E1929" s="103"/>
      <c r="F1929" s="95"/>
      <c r="G1929" s="104">
        <f>ROUNDDOWN(SUM(F1928:F1932)/1000,0)</f>
        <v>0</v>
      </c>
      <c r="H1929" s="105"/>
      <c r="I1929" s="113"/>
      <c r="J1929" s="599"/>
      <c r="K1929" s="599"/>
      <c r="L1929" s="599"/>
      <c r="M1929" s="103"/>
      <c r="N1929" s="95"/>
      <c r="O1929" s="112"/>
    </row>
    <row r="1930" spans="1:15" s="131" customFormat="1" ht="14.25" customHeight="1">
      <c r="A1930" s="351"/>
      <c r="B1930" s="100"/>
      <c r="C1930" s="101"/>
      <c r="D1930" s="102"/>
      <c r="E1930" s="103"/>
      <c r="F1930" s="95"/>
      <c r="G1930" s="104"/>
      <c r="H1930" s="105"/>
      <c r="I1930" s="83" t="s">
        <v>561</v>
      </c>
      <c r="J1930" s="84"/>
      <c r="K1930" s="84"/>
      <c r="L1930" s="84"/>
      <c r="M1930" s="85"/>
      <c r="N1930" s="86"/>
      <c r="O1930" s="119"/>
    </row>
    <row r="1931" spans="1:15" s="131" customFormat="1" ht="14.25" customHeight="1">
      <c r="A1931" s="351"/>
      <c r="B1931" s="100"/>
      <c r="C1931" s="101"/>
      <c r="D1931" s="102"/>
      <c r="E1931" s="103"/>
      <c r="F1931" s="95"/>
      <c r="G1931" s="104"/>
      <c r="H1931" s="111"/>
      <c r="I1931" s="97"/>
      <c r="J1931" s="598"/>
      <c r="K1931" s="598"/>
      <c r="L1931" s="598"/>
      <c r="M1931" s="103"/>
      <c r="N1931" s="95"/>
      <c r="O1931" s="99"/>
    </row>
    <row r="1932" spans="1:15" s="131" customFormat="1" ht="14.25" customHeight="1">
      <c r="A1932" s="351"/>
      <c r="B1932" s="100"/>
      <c r="C1932" s="101"/>
      <c r="D1932" s="102"/>
      <c r="E1932" s="103"/>
      <c r="F1932" s="95"/>
      <c r="G1932" s="104"/>
      <c r="H1932" s="105"/>
      <c r="I1932" s="97"/>
      <c r="J1932" s="598"/>
      <c r="K1932" s="598"/>
      <c r="L1932" s="598"/>
      <c r="M1932" s="103"/>
      <c r="N1932" s="95"/>
      <c r="O1932" s="106">
        <f>ROUNDDOWN(SUM(N1931:N1938)/1000,0)</f>
        <v>0</v>
      </c>
    </row>
    <row r="1933" spans="1:15" s="131" customFormat="1" ht="14.25" customHeight="1">
      <c r="A1933" s="351"/>
      <c r="B1933" s="83" t="s">
        <v>557</v>
      </c>
      <c r="C1933" s="84"/>
      <c r="D1933" s="84"/>
      <c r="E1933" s="85"/>
      <c r="F1933" s="86"/>
      <c r="G1933" s="87"/>
      <c r="H1933" s="105"/>
      <c r="I1933" s="97"/>
      <c r="J1933" s="598"/>
      <c r="K1933" s="598"/>
      <c r="L1933" s="598"/>
      <c r="M1933" s="103"/>
      <c r="N1933" s="95"/>
      <c r="O1933" s="99"/>
    </row>
    <row r="1934" spans="1:15" s="131" customFormat="1" ht="14.25" customHeight="1">
      <c r="A1934" s="351"/>
      <c r="B1934" s="100"/>
      <c r="C1934" s="101"/>
      <c r="D1934" s="102"/>
      <c r="E1934" s="103"/>
      <c r="F1934" s="95"/>
      <c r="G1934" s="96"/>
      <c r="H1934" s="111"/>
      <c r="I1934" s="97"/>
      <c r="J1934" s="598"/>
      <c r="K1934" s="598"/>
      <c r="L1934" s="598"/>
      <c r="M1934" s="103"/>
      <c r="N1934" s="95"/>
      <c r="O1934" s="99"/>
    </row>
    <row r="1935" spans="1:15" s="131" customFormat="1" ht="14.25" customHeight="1">
      <c r="A1935" s="351"/>
      <c r="B1935" s="100"/>
      <c r="C1935" s="101"/>
      <c r="D1935" s="102"/>
      <c r="E1935" s="103"/>
      <c r="F1935" s="95"/>
      <c r="G1935" s="104">
        <f>ROUNDDOWN(SUM(F1934:F1936)/1000,0)</f>
        <v>0</v>
      </c>
      <c r="H1935" s="111"/>
      <c r="I1935" s="97"/>
      <c r="J1935" s="598"/>
      <c r="K1935" s="598"/>
      <c r="L1935" s="598"/>
      <c r="M1935" s="103"/>
      <c r="N1935" s="95"/>
      <c r="O1935" s="99"/>
    </row>
    <row r="1936" spans="1:15" s="131" customFormat="1" ht="14.25" customHeight="1">
      <c r="A1936" s="351"/>
      <c r="B1936" s="100"/>
      <c r="C1936" s="101"/>
      <c r="D1936" s="102"/>
      <c r="E1936" s="103"/>
      <c r="F1936" s="95"/>
      <c r="G1936" s="104"/>
      <c r="H1936" s="105"/>
      <c r="I1936" s="97"/>
      <c r="J1936" s="598"/>
      <c r="K1936" s="598"/>
      <c r="L1936" s="598"/>
      <c r="M1936" s="103"/>
      <c r="N1936" s="95"/>
      <c r="O1936" s="99"/>
    </row>
    <row r="1937" spans="1:15" s="131" customFormat="1" ht="14.25" customHeight="1">
      <c r="A1937" s="351"/>
      <c r="B1937" s="83" t="s">
        <v>558</v>
      </c>
      <c r="C1937" s="84"/>
      <c r="D1937" s="84"/>
      <c r="E1937" s="85"/>
      <c r="F1937" s="86"/>
      <c r="G1937" s="87"/>
      <c r="H1937" s="105"/>
      <c r="I1937" s="97"/>
      <c r="J1937" s="598"/>
      <c r="K1937" s="598"/>
      <c r="L1937" s="598"/>
      <c r="M1937" s="103"/>
      <c r="N1937" s="95"/>
      <c r="O1937" s="99"/>
    </row>
    <row r="1938" spans="1:15" s="131" customFormat="1" ht="14.25" customHeight="1">
      <c r="A1938" s="351"/>
      <c r="B1938" s="100"/>
      <c r="C1938" s="101"/>
      <c r="D1938" s="102"/>
      <c r="E1938" s="103"/>
      <c r="F1938" s="95"/>
      <c r="G1938" s="96"/>
      <c r="H1938" s="111"/>
      <c r="I1938" s="97"/>
      <c r="J1938" s="598"/>
      <c r="K1938" s="598"/>
      <c r="L1938" s="598"/>
      <c r="M1938" s="103"/>
      <c r="N1938" s="95"/>
      <c r="O1938" s="112"/>
    </row>
    <row r="1939" spans="1:15" s="131" customFormat="1" ht="14.25" customHeight="1">
      <c r="A1939" s="351"/>
      <c r="B1939" s="100"/>
      <c r="C1939" s="101"/>
      <c r="D1939" s="102"/>
      <c r="E1939" s="103"/>
      <c r="F1939" s="95"/>
      <c r="G1939" s="104">
        <f>ROUNDDOWN(SUM(F1938:F1942)/1000,0)</f>
        <v>0</v>
      </c>
      <c r="H1939" s="111"/>
      <c r="I1939" s="204" t="s">
        <v>562</v>
      </c>
      <c r="J1939" s="180"/>
      <c r="K1939" s="116"/>
      <c r="L1939" s="116"/>
      <c r="M1939" s="117"/>
      <c r="N1939" s="118"/>
      <c r="O1939" s="119"/>
    </row>
    <row r="1940" spans="1:15" s="131" customFormat="1" ht="14.25" customHeight="1">
      <c r="A1940" s="351"/>
      <c r="B1940" s="100"/>
      <c r="C1940" s="101"/>
      <c r="D1940" s="102"/>
      <c r="E1940" s="103"/>
      <c r="F1940" s="95"/>
      <c r="G1940" s="104"/>
      <c r="H1940" s="111"/>
      <c r="I1940" s="97"/>
      <c r="J1940" s="598"/>
      <c r="K1940" s="598"/>
      <c r="L1940" s="598"/>
      <c r="M1940" s="103"/>
      <c r="N1940" s="95"/>
      <c r="O1940" s="99"/>
    </row>
    <row r="1941" spans="1:15" s="131" customFormat="1" ht="14.25" customHeight="1">
      <c r="A1941" s="351"/>
      <c r="B1941" s="100"/>
      <c r="C1941" s="101"/>
      <c r="D1941" s="102"/>
      <c r="E1941" s="103"/>
      <c r="F1941" s="95"/>
      <c r="G1941" s="104"/>
      <c r="H1941" s="105"/>
      <c r="I1941" s="97"/>
      <c r="J1941" s="598"/>
      <c r="K1941" s="598"/>
      <c r="L1941" s="598"/>
      <c r="M1941" s="103"/>
      <c r="N1941" s="95"/>
      <c r="O1941" s="106">
        <f>ROUNDDOWN(SUM(N1940:N1945)/1000,0)</f>
        <v>0</v>
      </c>
    </row>
    <row r="1942" spans="1:15" s="131" customFormat="1" ht="14.25" customHeight="1">
      <c r="A1942" s="351"/>
      <c r="B1942" s="100"/>
      <c r="C1942" s="101"/>
      <c r="D1942" s="102"/>
      <c r="E1942" s="103"/>
      <c r="F1942" s="95"/>
      <c r="G1942" s="104"/>
      <c r="H1942" s="105"/>
      <c r="I1942" s="97"/>
      <c r="J1942" s="598"/>
      <c r="K1942" s="598"/>
      <c r="L1942" s="598"/>
      <c r="M1942" s="103"/>
      <c r="N1942" s="95"/>
      <c r="O1942" s="99"/>
    </row>
    <row r="1943" spans="1:15" s="131" customFormat="1" ht="14.25" customHeight="1">
      <c r="A1943" s="351"/>
      <c r="B1943" s="83" t="s">
        <v>559</v>
      </c>
      <c r="C1943" s="84"/>
      <c r="D1943" s="84"/>
      <c r="E1943" s="85"/>
      <c r="F1943" s="86"/>
      <c r="G1943" s="87"/>
      <c r="H1943" s="105"/>
      <c r="I1943" s="97"/>
      <c r="J1943" s="598"/>
      <c r="K1943" s="598"/>
      <c r="L1943" s="598"/>
      <c r="M1943" s="103"/>
      <c r="N1943" s="95"/>
      <c r="O1943" s="99"/>
    </row>
    <row r="1944" spans="1:15" s="131" customFormat="1" ht="14.25" customHeight="1">
      <c r="A1944" s="351"/>
      <c r="B1944" s="100"/>
      <c r="C1944" s="101"/>
      <c r="D1944" s="102"/>
      <c r="E1944" s="103"/>
      <c r="F1944" s="95"/>
      <c r="G1944" s="96"/>
      <c r="H1944" s="105"/>
      <c r="I1944" s="97"/>
      <c r="J1944" s="598"/>
      <c r="K1944" s="598"/>
      <c r="L1944" s="598"/>
      <c r="M1944" s="103"/>
      <c r="N1944" s="95"/>
      <c r="O1944" s="99"/>
    </row>
    <row r="1945" spans="1:15" s="131" customFormat="1" ht="14.25" customHeight="1">
      <c r="A1945" s="351"/>
      <c r="B1945" s="100"/>
      <c r="C1945" s="101"/>
      <c r="D1945" s="102"/>
      <c r="E1945" s="103"/>
      <c r="F1945" s="95"/>
      <c r="G1945" s="96">
        <f>ROUNDDOWN(SUM(F1944:F1952)/1000,0)</f>
        <v>0</v>
      </c>
      <c r="H1945" s="105"/>
      <c r="I1945" s="97"/>
      <c r="J1945" s="598"/>
      <c r="K1945" s="598"/>
      <c r="L1945" s="598"/>
      <c r="M1945" s="103"/>
      <c r="N1945" s="95"/>
      <c r="O1945" s="99"/>
    </row>
    <row r="1946" spans="1:15" s="131" customFormat="1" ht="14.25" customHeight="1">
      <c r="A1946" s="351"/>
      <c r="B1946" s="100"/>
      <c r="C1946" s="101"/>
      <c r="D1946" s="102"/>
      <c r="E1946" s="103"/>
      <c r="F1946" s="95"/>
      <c r="G1946" s="96"/>
      <c r="H1946" s="111"/>
      <c r="I1946" s="205" t="s">
        <v>563</v>
      </c>
      <c r="J1946" s="181"/>
      <c r="K1946" s="182"/>
      <c r="L1946" s="182"/>
      <c r="M1946" s="183"/>
      <c r="N1946" s="185"/>
      <c r="O1946" s="184"/>
    </row>
    <row r="1947" spans="1:15" s="131" customFormat="1" ht="14.25" customHeight="1">
      <c r="A1947" s="351"/>
      <c r="B1947" s="100"/>
      <c r="C1947" s="101"/>
      <c r="D1947" s="102"/>
      <c r="E1947" s="103"/>
      <c r="F1947" s="95"/>
      <c r="G1947" s="96"/>
      <c r="H1947" s="111"/>
      <c r="I1947" s="97"/>
      <c r="J1947" s="598"/>
      <c r="K1947" s="598"/>
      <c r="L1947" s="598"/>
      <c r="M1947" s="103"/>
      <c r="N1947" s="95"/>
      <c r="O1947" s="186"/>
    </row>
    <row r="1948" spans="1:15" s="131" customFormat="1" ht="14.25" customHeight="1">
      <c r="A1948" s="351"/>
      <c r="B1948" s="100"/>
      <c r="C1948" s="101"/>
      <c r="D1948" s="102"/>
      <c r="E1948" s="103"/>
      <c r="F1948" s="95"/>
      <c r="G1948" s="96"/>
      <c r="H1948" s="111"/>
      <c r="I1948" s="97"/>
      <c r="J1948" s="598"/>
      <c r="K1948" s="598"/>
      <c r="L1948" s="598"/>
      <c r="M1948" s="103"/>
      <c r="N1948" s="95"/>
      <c r="O1948" s="106">
        <f>ROUNDDOWN(SUM(N1947:N1952)/1000,0)</f>
        <v>0</v>
      </c>
    </row>
    <row r="1949" spans="1:15" s="131" customFormat="1" ht="14.25" customHeight="1">
      <c r="A1949" s="351"/>
      <c r="B1949" s="100"/>
      <c r="C1949" s="101"/>
      <c r="D1949" s="102"/>
      <c r="E1949" s="103"/>
      <c r="F1949" s="95"/>
      <c r="G1949" s="96"/>
      <c r="H1949" s="111"/>
      <c r="I1949" s="97"/>
      <c r="J1949" s="598"/>
      <c r="K1949" s="598"/>
      <c r="L1949" s="598"/>
      <c r="M1949" s="103"/>
      <c r="N1949" s="95"/>
      <c r="O1949" s="99"/>
    </row>
    <row r="1950" spans="1:15" s="131" customFormat="1" ht="14.25" customHeight="1">
      <c r="A1950" s="351"/>
      <c r="B1950" s="100"/>
      <c r="C1950" s="101"/>
      <c r="D1950" s="102"/>
      <c r="E1950" s="103"/>
      <c r="F1950" s="95"/>
      <c r="G1950" s="96"/>
      <c r="H1950" s="111"/>
      <c r="I1950" s="97"/>
      <c r="J1950" s="598"/>
      <c r="K1950" s="598"/>
      <c r="L1950" s="598"/>
      <c r="M1950" s="103"/>
      <c r="N1950" s="95"/>
      <c r="O1950" s="99"/>
    </row>
    <row r="1951" spans="1:15" s="131" customFormat="1" ht="14.25" customHeight="1">
      <c r="A1951" s="351"/>
      <c r="B1951" s="100"/>
      <c r="C1951" s="101"/>
      <c r="D1951" s="102"/>
      <c r="E1951" s="103"/>
      <c r="F1951" s="95"/>
      <c r="G1951" s="96"/>
      <c r="H1951" s="105"/>
      <c r="I1951" s="97"/>
      <c r="J1951" s="598"/>
      <c r="K1951" s="598"/>
      <c r="L1951" s="598"/>
      <c r="M1951" s="103"/>
      <c r="N1951" s="95"/>
      <c r="O1951" s="99"/>
    </row>
    <row r="1952" spans="1:15" s="131" customFormat="1" ht="14.25" customHeight="1">
      <c r="A1952" s="351"/>
      <c r="B1952" s="100"/>
      <c r="C1952" s="101"/>
      <c r="D1952" s="102"/>
      <c r="E1952" s="103"/>
      <c r="F1952" s="95"/>
      <c r="G1952" s="104"/>
      <c r="H1952" s="111"/>
      <c r="I1952" s="97"/>
      <c r="J1952" s="598"/>
      <c r="K1952" s="598"/>
      <c r="L1952" s="598"/>
      <c r="M1952" s="103"/>
      <c r="N1952" s="95"/>
      <c r="O1952" s="112"/>
    </row>
    <row r="1953" spans="1:15" s="131" customFormat="1" ht="14.25" customHeight="1">
      <c r="A1953" s="351"/>
      <c r="B1953" s="83" t="s">
        <v>67</v>
      </c>
      <c r="C1953" s="84"/>
      <c r="D1953" s="84"/>
      <c r="E1953" s="85"/>
      <c r="F1953" s="86"/>
      <c r="G1953" s="87"/>
      <c r="H1953" s="111"/>
      <c r="I1953" s="204" t="s">
        <v>564</v>
      </c>
      <c r="J1953" s="115"/>
      <c r="K1953" s="116"/>
      <c r="L1953" s="116"/>
      <c r="M1953" s="117"/>
      <c r="N1953" s="120"/>
      <c r="O1953" s="121"/>
    </row>
    <row r="1954" spans="1:15" s="131" customFormat="1" ht="14.25" customHeight="1">
      <c r="A1954" s="351"/>
      <c r="B1954" s="100"/>
      <c r="C1954" s="101"/>
      <c r="D1954" s="102"/>
      <c r="E1954" s="103"/>
      <c r="F1954" s="95"/>
      <c r="G1954" s="96"/>
      <c r="H1954" s="111"/>
      <c r="I1954" s="97"/>
      <c r="J1954" s="598"/>
      <c r="K1954" s="598"/>
      <c r="L1954" s="598"/>
      <c r="M1954" s="103"/>
      <c r="N1954" s="95"/>
      <c r="O1954" s="99"/>
    </row>
    <row r="1955" spans="1:15" s="131" customFormat="1" ht="14.25" customHeight="1">
      <c r="A1955" s="351"/>
      <c r="B1955" s="100"/>
      <c r="C1955" s="101"/>
      <c r="D1955" s="102"/>
      <c r="E1955" s="103"/>
      <c r="F1955" s="95"/>
      <c r="G1955" s="104">
        <f>ROUNDDOWN(SUM(F1954:F1956)/1000,0)</f>
        <v>0</v>
      </c>
      <c r="H1955" s="105"/>
      <c r="I1955" s="97"/>
      <c r="J1955" s="598"/>
      <c r="K1955" s="598"/>
      <c r="L1955" s="598"/>
      <c r="M1955" s="103"/>
      <c r="N1955" s="95"/>
      <c r="O1955" s="106">
        <f>ROUNDDOWN(SUM(N1954:N1963)/1000,0)</f>
        <v>0</v>
      </c>
    </row>
    <row r="1956" spans="1:15" s="131" customFormat="1" ht="14.1" customHeight="1">
      <c r="A1956" s="351"/>
      <c r="B1956" s="100"/>
      <c r="C1956" s="101"/>
      <c r="D1956" s="102"/>
      <c r="E1956" s="103"/>
      <c r="F1956" s="95"/>
      <c r="G1956" s="104"/>
      <c r="H1956" s="111"/>
      <c r="I1956" s="97"/>
      <c r="J1956" s="598"/>
      <c r="K1956" s="598"/>
      <c r="L1956" s="598"/>
      <c r="M1956" s="103"/>
      <c r="N1956" s="95"/>
      <c r="O1956" s="99"/>
    </row>
    <row r="1957" spans="1:15" s="131" customFormat="1" ht="14.25" customHeight="1" thickBot="1">
      <c r="A1957" s="351"/>
      <c r="B1957" s="122" t="s">
        <v>68</v>
      </c>
      <c r="C1957" s="123"/>
      <c r="D1957" s="123"/>
      <c r="E1957" s="124"/>
      <c r="F1957" s="125"/>
      <c r="G1957" s="126">
        <f>G1958-G1922-G1929-G1935-G1939-G1945-G1955</f>
        <v>0</v>
      </c>
      <c r="H1957" s="105"/>
      <c r="I1957" s="97"/>
      <c r="J1957" s="598"/>
      <c r="K1957" s="598"/>
      <c r="L1957" s="598"/>
      <c r="M1957" s="103"/>
      <c r="N1957" s="95"/>
      <c r="O1957" s="99"/>
    </row>
    <row r="1958" spans="1:15" s="131" customFormat="1" ht="20.100000000000001" customHeight="1" thickTop="1">
      <c r="A1958" s="351"/>
      <c r="B1958" s="1015" t="s">
        <v>69</v>
      </c>
      <c r="C1958" s="1016"/>
      <c r="D1958" s="1016"/>
      <c r="E1958" s="1016"/>
      <c r="F1958" s="1017"/>
      <c r="G1958" s="127">
        <f>O1966</f>
        <v>0</v>
      </c>
      <c r="H1958" s="105"/>
      <c r="I1958" s="97"/>
      <c r="J1958" s="598"/>
      <c r="K1958" s="598"/>
      <c r="L1958" s="598"/>
      <c r="M1958" s="103"/>
      <c r="N1958" s="95"/>
      <c r="O1958" s="99"/>
    </row>
    <row r="1959" spans="1:15" s="131" customFormat="1" ht="14.25" customHeight="1">
      <c r="A1959" s="351"/>
      <c r="B1959" s="128" t="s">
        <v>70</v>
      </c>
      <c r="C1959" s="129"/>
      <c r="D1959" s="129"/>
      <c r="E1959" s="129"/>
      <c r="F1959" s="129"/>
      <c r="G1959" s="130"/>
      <c r="H1959" s="130"/>
      <c r="I1959" s="97"/>
      <c r="J1959" s="598"/>
      <c r="K1959" s="598"/>
      <c r="L1959" s="598"/>
      <c r="M1959" s="103"/>
      <c r="N1959" s="95"/>
      <c r="O1959" s="99"/>
    </row>
    <row r="1960" spans="1:15" s="131" customFormat="1" ht="14.25" customHeight="1">
      <c r="A1960" s="351"/>
      <c r="B1960" s="131" t="s">
        <v>71</v>
      </c>
      <c r="C1960" s="129"/>
      <c r="D1960" s="129"/>
      <c r="E1960" s="129"/>
      <c r="F1960" s="129"/>
      <c r="G1960" s="132" t="s">
        <v>72</v>
      </c>
      <c r="H1960" s="133"/>
      <c r="I1960" s="97"/>
      <c r="J1960" s="598"/>
      <c r="K1960" s="598"/>
      <c r="L1960" s="598"/>
      <c r="M1960" s="103"/>
      <c r="N1960" s="95"/>
      <c r="O1960" s="99"/>
    </row>
    <row r="1961" spans="1:15" s="131" customFormat="1" ht="14.25" customHeight="1">
      <c r="A1961" s="351"/>
      <c r="B1961" s="919" t="s">
        <v>73</v>
      </c>
      <c r="C1961" s="1018"/>
      <c r="D1961" s="1018"/>
      <c r="E1961" s="1018"/>
      <c r="F1961" s="1019"/>
      <c r="G1961" s="134" t="s">
        <v>74</v>
      </c>
      <c r="H1961" s="133"/>
      <c r="I1961" s="97"/>
      <c r="J1961" s="598"/>
      <c r="K1961" s="598"/>
      <c r="L1961" s="598"/>
      <c r="M1961" s="103"/>
      <c r="N1961" s="95"/>
      <c r="O1961" s="99"/>
    </row>
    <row r="1962" spans="1:15" s="131" customFormat="1" ht="20.100000000000001" customHeight="1">
      <c r="A1962" s="351"/>
      <c r="B1962" s="1003" t="s">
        <v>567</v>
      </c>
      <c r="C1962" s="1018"/>
      <c r="D1962" s="1018"/>
      <c r="E1962" s="1018"/>
      <c r="F1962" s="1019"/>
      <c r="G1962" s="135"/>
      <c r="H1962" s="136"/>
      <c r="I1962" s="97"/>
      <c r="J1962" s="598"/>
      <c r="K1962" s="598"/>
      <c r="L1962" s="598"/>
      <c r="M1962" s="103"/>
      <c r="N1962" s="95"/>
      <c r="O1962" s="99"/>
    </row>
    <row r="1963" spans="1:15" s="131" customFormat="1" ht="21.95" customHeight="1" thickBot="1">
      <c r="A1963" s="351"/>
      <c r="B1963" s="1003" t="s">
        <v>568</v>
      </c>
      <c r="C1963" s="1004"/>
      <c r="D1963" s="1004"/>
      <c r="E1963" s="1004"/>
      <c r="F1963" s="1005"/>
      <c r="G1963" s="135"/>
      <c r="H1963" s="111"/>
      <c r="I1963" s="97"/>
      <c r="J1963" s="598"/>
      <c r="K1963" s="598"/>
      <c r="L1963" s="598"/>
      <c r="M1963" s="103"/>
      <c r="N1963" s="95"/>
      <c r="O1963" s="137"/>
    </row>
    <row r="1964" spans="1:15" s="131" customFormat="1" ht="35.450000000000003" customHeight="1" thickTop="1">
      <c r="A1964" s="351"/>
      <c r="B1964" s="1003" t="s">
        <v>132</v>
      </c>
      <c r="C1964" s="1004"/>
      <c r="D1964" s="1004"/>
      <c r="E1964" s="1004"/>
      <c r="F1964" s="1005"/>
      <c r="G1964" s="135"/>
      <c r="H1964" s="111"/>
      <c r="I1964" s="1006" t="s">
        <v>565</v>
      </c>
      <c r="J1964" s="1007"/>
      <c r="K1964" s="1007"/>
      <c r="L1964" s="1007"/>
      <c r="M1964" s="1007"/>
      <c r="N1964" s="1008"/>
      <c r="O1964" s="138">
        <f>SUM(O1922,O1932,O1941,O1948,O1955,)</f>
        <v>0</v>
      </c>
    </row>
    <row r="1965" spans="1:15" s="131" customFormat="1" ht="35.450000000000003" customHeight="1">
      <c r="A1965" s="351"/>
      <c r="B1965" s="1003" t="s">
        <v>138</v>
      </c>
      <c r="C1965" s="1004"/>
      <c r="D1965" s="1004"/>
      <c r="E1965" s="1004"/>
      <c r="F1965" s="1005"/>
      <c r="G1965" s="135"/>
      <c r="H1965" s="130"/>
      <c r="I1965" s="1009" t="s">
        <v>340</v>
      </c>
      <c r="J1965" s="1010"/>
      <c r="K1965" s="1010"/>
      <c r="L1965" s="1010"/>
      <c r="M1965" s="1010"/>
      <c r="N1965" s="1011"/>
      <c r="O1965" s="146">
        <f>IF(共通入力シート!$B$18="課税事業者",ROUNDDOWN((O1964-G1967)*10/110,0),0)</f>
        <v>0</v>
      </c>
    </row>
    <row r="1966" spans="1:15" s="131" customFormat="1" ht="26.1" customHeight="1" thickBot="1">
      <c r="A1966" s="351"/>
      <c r="B1966" s="1012" t="s">
        <v>569</v>
      </c>
      <c r="C1966" s="1013"/>
      <c r="D1966" s="1013"/>
      <c r="E1966" s="1013"/>
      <c r="F1966" s="1014"/>
      <c r="G1966" s="135"/>
      <c r="H1966" s="130"/>
      <c r="I1966" s="995" t="s">
        <v>566</v>
      </c>
      <c r="J1966" s="996"/>
      <c r="K1966" s="996"/>
      <c r="L1966" s="996"/>
      <c r="M1966" s="996"/>
      <c r="N1966" s="997"/>
      <c r="O1966" s="141">
        <f>O1964-O1965</f>
        <v>0</v>
      </c>
    </row>
    <row r="1967" spans="1:15" s="131" customFormat="1" ht="25.35" customHeight="1" thickTop="1">
      <c r="A1967" s="351"/>
      <c r="B1967" s="992" t="s">
        <v>75</v>
      </c>
      <c r="C1967" s="993"/>
      <c r="D1967" s="993"/>
      <c r="E1967" s="993"/>
      <c r="F1967" s="994"/>
      <c r="G1967" s="140">
        <f>SUM(G1962:G1966)</f>
        <v>0</v>
      </c>
      <c r="H1967" s="364"/>
      <c r="I1967" s="995" t="s">
        <v>342</v>
      </c>
      <c r="J1967" s="996"/>
      <c r="K1967" s="996"/>
      <c r="L1967" s="996"/>
      <c r="M1967" s="996"/>
      <c r="N1967" s="997"/>
      <c r="O1967" s="144"/>
    </row>
    <row r="1968" spans="1:15" s="131" customFormat="1" ht="26.25" customHeight="1">
      <c r="A1968" s="351"/>
      <c r="B1968" s="131" t="s">
        <v>76</v>
      </c>
      <c r="C1968" s="365"/>
      <c r="D1968" s="365"/>
      <c r="E1968" s="365"/>
      <c r="F1968" s="365"/>
      <c r="G1968" s="143"/>
      <c r="H1968" s="364"/>
      <c r="O1968" s="145"/>
    </row>
    <row r="1969" spans="1:21" s="131" customFormat="1" ht="10.5" customHeight="1" thickBot="1">
      <c r="A1969" s="351"/>
      <c r="C1969" s="365"/>
      <c r="D1969" s="365"/>
      <c r="E1969" s="365"/>
      <c r="F1969" s="365"/>
      <c r="G1969" s="143"/>
      <c r="H1969" s="364"/>
      <c r="I1969" s="366"/>
    </row>
    <row r="1970" spans="1:21" s="131" customFormat="1" ht="25.35" customHeight="1" thickBot="1">
      <c r="A1970" s="351"/>
      <c r="B1970" s="998" t="s">
        <v>77</v>
      </c>
      <c r="C1970" s="980"/>
      <c r="D1970" s="999" t="str">
        <f>IF(共通入力シート!$B$2="","",共通入力シート!$B$2)</f>
        <v/>
      </c>
      <c r="E1970" s="999"/>
      <c r="F1970" s="999"/>
      <c r="G1970" s="1000"/>
      <c r="H1970" s="1001" t="str">
        <f>IF(共通入力シート!$B$18="※選択してください。","★「共通入力シート」の消費税等仕入控除税額の取扱を選択してください。","")</f>
        <v/>
      </c>
      <c r="I1970" s="1002"/>
      <c r="J1970" s="1002"/>
      <c r="K1970" s="1002"/>
      <c r="L1970" s="1002"/>
      <c r="M1970" s="1002"/>
      <c r="N1970" s="1002"/>
      <c r="O1970" s="1002"/>
    </row>
    <row r="1971" spans="1:21" s="131" customFormat="1" ht="46.5" customHeight="1" thickBot="1">
      <c r="A1971" s="351"/>
      <c r="B1971" s="987" t="s">
        <v>343</v>
      </c>
      <c r="C1971" s="988"/>
      <c r="D1971" s="989" t="str">
        <f>IF(O1966=0,"",MAX(0,MIN(INT(O1966/2),G1957)))</f>
        <v/>
      </c>
      <c r="E1971" s="989"/>
      <c r="F1971" s="989"/>
      <c r="G1971" s="367" t="s">
        <v>29</v>
      </c>
      <c r="H1971" s="990" t="s">
        <v>78</v>
      </c>
      <c r="I1971" s="991"/>
      <c r="J1971" s="991"/>
      <c r="K1971" s="991"/>
      <c r="L1971" s="991"/>
      <c r="M1971" s="991"/>
      <c r="N1971" s="991"/>
      <c r="O1971" s="991"/>
    </row>
    <row r="1972" spans="1:21" ht="4.5" customHeight="1"/>
    <row r="1973" spans="1:21" ht="15.6" customHeight="1">
      <c r="B1973" s="131" t="s">
        <v>425</v>
      </c>
      <c r="C1973" s="218"/>
      <c r="D1973" s="329"/>
      <c r="E1973" s="218"/>
      <c r="F1973" s="218"/>
      <c r="G1973" s="218"/>
      <c r="H1973" s="218"/>
      <c r="I1973" s="218"/>
      <c r="J1973" s="218"/>
      <c r="K1973" s="218"/>
      <c r="L1973" s="218"/>
      <c r="M1973" s="218"/>
      <c r="N1973" s="218"/>
      <c r="O1973" s="218"/>
      <c r="R1973" s="329"/>
      <c r="S1973" s="329"/>
      <c r="T1973" s="329"/>
      <c r="U1973" s="329"/>
    </row>
    <row r="1974" spans="1:21" ht="15.6" customHeight="1">
      <c r="B1974" s="218" t="s">
        <v>509</v>
      </c>
      <c r="C1974" s="218"/>
      <c r="D1974" s="218"/>
      <c r="E1974" s="218"/>
      <c r="F1974" s="218"/>
      <c r="G1974" s="218"/>
      <c r="H1974" s="218"/>
      <c r="I1974" s="218"/>
      <c r="J1974" s="218"/>
      <c r="K1974" s="218"/>
      <c r="L1974" s="218"/>
      <c r="M1974" s="218"/>
      <c r="N1974" s="218"/>
      <c r="O1974" s="218"/>
      <c r="R1974" s="329"/>
      <c r="S1974" s="329"/>
      <c r="T1974" s="329"/>
      <c r="U1974" s="329"/>
    </row>
    <row r="1975" spans="1:21" ht="15.6" customHeight="1" thickBot="1">
      <c r="B1975" s="1120" t="s">
        <v>429</v>
      </c>
      <c r="C1975" s="1120"/>
      <c r="D1975" s="1120"/>
      <c r="E1975" s="1120"/>
      <c r="F1975" s="1120"/>
      <c r="G1975" s="1120"/>
      <c r="H1975" s="1120"/>
      <c r="I1975" s="1120"/>
      <c r="J1975" s="1120"/>
      <c r="K1975" s="1120"/>
      <c r="L1975" s="1120"/>
      <c r="M1975" s="1120"/>
      <c r="N1975" s="1120"/>
      <c r="O1975" s="1120"/>
      <c r="R1975" s="329"/>
      <c r="S1975" s="329"/>
      <c r="T1975" s="329"/>
      <c r="U1975" s="329"/>
    </row>
    <row r="1976" spans="1:21" ht="15" customHeight="1">
      <c r="B1976" s="1121" t="s">
        <v>43</v>
      </c>
      <c r="C1976" s="1122"/>
      <c r="D1976" s="1125" t="s">
        <v>616</v>
      </c>
      <c r="E1976" s="1126"/>
      <c r="F1976" s="1129" t="s">
        <v>657</v>
      </c>
      <c r="G1976" s="1130"/>
      <c r="H1976" s="1131"/>
      <c r="I1976" s="1131"/>
      <c r="J1976" s="1131"/>
      <c r="K1976" s="1131"/>
      <c r="L1976" s="1131"/>
      <c r="M1976" s="1131"/>
      <c r="N1976" s="1131"/>
      <c r="O1976" s="1132"/>
      <c r="Q1976" s="618" t="s">
        <v>667</v>
      </c>
      <c r="R1976" s="329"/>
      <c r="S1976" s="329"/>
      <c r="T1976" s="329"/>
      <c r="U1976" s="329"/>
    </row>
    <row r="1977" spans="1:21" ht="15" customHeight="1" thickBot="1">
      <c r="B1977" s="1123"/>
      <c r="C1977" s="1124"/>
      <c r="D1977" s="1127"/>
      <c r="E1977" s="1128"/>
      <c r="F1977" s="1133"/>
      <c r="G1977" s="1134"/>
      <c r="H1977" s="1135"/>
      <c r="I1977" s="1135"/>
      <c r="J1977" s="1135"/>
      <c r="K1977" s="1135"/>
      <c r="L1977" s="1135"/>
      <c r="M1977" s="1135"/>
      <c r="N1977" s="1135"/>
      <c r="O1977" s="1136"/>
      <c r="Q1977" s="617" t="s">
        <v>668</v>
      </c>
      <c r="R1977" s="329"/>
      <c r="S1977" s="329"/>
      <c r="T1977" s="329"/>
      <c r="U1977" s="329"/>
    </row>
    <row r="1978" spans="1:21" ht="16.5" customHeight="1">
      <c r="B1978" s="330" t="s">
        <v>142</v>
      </c>
      <c r="C1978" s="331"/>
      <c r="D1978" s="331"/>
      <c r="E1978" s="332"/>
      <c r="F1978" s="331"/>
      <c r="G1978" s="331"/>
      <c r="H1978" s="331"/>
      <c r="I1978" s="331"/>
      <c r="J1978" s="331"/>
      <c r="K1978" s="331"/>
      <c r="L1978" s="331"/>
      <c r="M1978" s="331"/>
      <c r="N1978" s="331"/>
      <c r="O1978" s="619"/>
      <c r="R1978" s="329"/>
      <c r="S1978" s="329"/>
      <c r="T1978" s="329"/>
      <c r="U1978" s="329"/>
    </row>
    <row r="1979" spans="1:21" ht="18.75" customHeight="1">
      <c r="B1979" s="1109"/>
      <c r="C1979" s="1110"/>
      <c r="D1979" s="1110"/>
      <c r="E1979" s="1110"/>
      <c r="F1979" s="1110"/>
      <c r="G1979" s="1110"/>
      <c r="H1979" s="1110"/>
      <c r="I1979" s="1110"/>
      <c r="J1979" s="1110"/>
      <c r="K1979" s="1110"/>
      <c r="L1979" s="335" t="s">
        <v>48</v>
      </c>
      <c r="M1979" s="1113"/>
      <c r="N1979" s="1113"/>
      <c r="O1979" s="1114"/>
      <c r="Q1979" s="569" t="str">
        <f>IF(M1979="", "←選択してください。", "")</f>
        <v>←選択してください。</v>
      </c>
      <c r="R1979" s="329"/>
      <c r="S1979" s="329"/>
      <c r="T1979" s="329"/>
      <c r="U1979" s="329"/>
    </row>
    <row r="1980" spans="1:21" ht="17.25" customHeight="1">
      <c r="B1980" s="1111"/>
      <c r="C1980" s="1112"/>
      <c r="D1980" s="1112"/>
      <c r="E1980" s="1112"/>
      <c r="F1980" s="1112"/>
      <c r="G1980" s="1112"/>
      <c r="H1980" s="1112"/>
      <c r="I1980" s="1112"/>
      <c r="J1980" s="1112"/>
      <c r="K1980" s="1112"/>
      <c r="L1980" s="337" t="s">
        <v>49</v>
      </c>
      <c r="M1980" s="1115"/>
      <c r="N1980" s="1115"/>
      <c r="O1980" s="1116"/>
      <c r="Q1980" s="569" t="str">
        <f>IF(M1980="", "←選択してください。", "")</f>
        <v>←選択してください。</v>
      </c>
      <c r="R1980" s="329"/>
      <c r="S1980" s="329"/>
      <c r="T1980" s="329"/>
      <c r="U1980" s="329"/>
    </row>
    <row r="1981" spans="1:21" ht="4.5" customHeight="1">
      <c r="B1981" s="338"/>
      <c r="C1981" s="338"/>
      <c r="D1981" s="338"/>
      <c r="E1981" s="338"/>
      <c r="F1981" s="338"/>
      <c r="G1981" s="338"/>
      <c r="H1981" s="338"/>
      <c r="I1981" s="338"/>
      <c r="J1981" s="338"/>
      <c r="K1981" s="338"/>
      <c r="L1981" s="338"/>
      <c r="M1981" s="338"/>
      <c r="N1981" s="338"/>
      <c r="O1981" s="611"/>
      <c r="R1981" s="329"/>
      <c r="S1981" s="329"/>
      <c r="T1981" s="329"/>
      <c r="U1981" s="329"/>
    </row>
    <row r="1982" spans="1:21" ht="24" customHeight="1">
      <c r="B1982" s="340" t="s">
        <v>143</v>
      </c>
      <c r="C1982" s="341"/>
      <c r="D1982" s="341"/>
      <c r="E1982" s="341"/>
      <c r="F1982" s="1117" t="s">
        <v>50</v>
      </c>
      <c r="G1982" s="1118"/>
      <c r="H1982" s="342"/>
      <c r="I1982" s="1117" t="s">
        <v>51</v>
      </c>
      <c r="J1982" s="1119"/>
      <c r="K1982" s="1118"/>
      <c r="L1982" s="343" t="str">
        <f>IF(OR($H1984=0,$K1984=0),"",$H1982/($H1984*$K1984))</f>
        <v/>
      </c>
      <c r="M1982" s="1117" t="s">
        <v>52</v>
      </c>
      <c r="N1982" s="1118"/>
      <c r="O1982" s="565" t="str">
        <f>IF($O2080+$O2083=0,"",($G2074-$G2073)/($O2080+$O2083))</f>
        <v/>
      </c>
      <c r="Q1982" s="336" t="str">
        <f>IF(OR(F1976="人材養成事業",F1976= "普及啓発事業"), "←斜線部は記入する必要はありません。", "")</f>
        <v/>
      </c>
      <c r="R1982" s="329"/>
      <c r="S1982" s="329"/>
      <c r="T1982" s="329"/>
      <c r="U1982" s="329"/>
    </row>
    <row r="1983" spans="1:21" s="131" customFormat="1" ht="21.75" customHeight="1">
      <c r="B1983" s="1020" t="s">
        <v>53</v>
      </c>
      <c r="C1983" s="1093"/>
      <c r="D1983" s="1096" t="s">
        <v>54</v>
      </c>
      <c r="E1983" s="1097"/>
      <c r="F1983" s="1098" t="s">
        <v>55</v>
      </c>
      <c r="G1983" s="1098"/>
      <c r="H1983" s="1099" t="s">
        <v>56</v>
      </c>
      <c r="I1983" s="1099"/>
      <c r="J1983" s="1099"/>
      <c r="K1983" s="344" t="s">
        <v>57</v>
      </c>
      <c r="L1983" s="1100" t="s">
        <v>58</v>
      </c>
      <c r="M1983" s="1100"/>
      <c r="N1983" s="1100"/>
      <c r="O1983" s="1101"/>
    </row>
    <row r="1984" spans="1:21" s="131" customFormat="1" ht="21.75" customHeight="1">
      <c r="B1984" s="1094"/>
      <c r="C1984" s="1095"/>
      <c r="D1984" s="1102"/>
      <c r="E1984" s="1103"/>
      <c r="F1984" s="1104"/>
      <c r="G1984" s="1105"/>
      <c r="H1984" s="1106"/>
      <c r="I1984" s="1106"/>
      <c r="J1984" s="1106"/>
      <c r="K1984" s="78"/>
      <c r="L1984" s="1107"/>
      <c r="M1984" s="1107"/>
      <c r="N1984" s="1107"/>
      <c r="O1984" s="1108"/>
      <c r="Q1984" s="345"/>
    </row>
    <row r="1985" spans="2:21" ht="9.75" customHeight="1">
      <c r="B1985" s="131"/>
      <c r="C1985" s="131"/>
      <c r="D1985" s="338"/>
      <c r="E1985" s="338"/>
      <c r="F1985" s="338"/>
      <c r="G1985" s="338"/>
      <c r="H1985" s="338"/>
      <c r="I1985" s="338"/>
      <c r="J1985" s="338"/>
      <c r="K1985" s="338"/>
      <c r="L1985" s="338"/>
      <c r="M1985" s="338"/>
      <c r="N1985" s="338"/>
      <c r="O1985" s="338"/>
      <c r="Q1985" s="336"/>
      <c r="R1985" s="329"/>
      <c r="S1985" s="329"/>
      <c r="T1985" s="329"/>
      <c r="U1985" s="329"/>
    </row>
    <row r="1986" spans="2:21" s="102" customFormat="1" ht="18" customHeight="1">
      <c r="B1986" s="1020" t="s">
        <v>344</v>
      </c>
      <c r="C1986" s="1066"/>
      <c r="D1986" s="925" t="s">
        <v>413</v>
      </c>
      <c r="E1986" s="926"/>
      <c r="F1986" s="926"/>
      <c r="G1986" s="926"/>
      <c r="H1986" s="926"/>
      <c r="I1986" s="926"/>
      <c r="J1986" s="926"/>
      <c r="K1986" s="926"/>
      <c r="L1986" s="926"/>
      <c r="M1986" s="926"/>
      <c r="N1986" s="926"/>
      <c r="O1986" s="927"/>
      <c r="Q1986" s="568" t="s">
        <v>139</v>
      </c>
    </row>
    <row r="1987" spans="2:21" s="102" customFormat="1" ht="19.350000000000001" customHeight="1">
      <c r="B1987" s="1067"/>
      <c r="C1987" s="1068"/>
      <c r="D1987" s="1071"/>
      <c r="E1987" s="1072"/>
      <c r="F1987" s="1072"/>
      <c r="G1987" s="1072"/>
      <c r="H1987" s="1072"/>
      <c r="I1987" s="1072"/>
      <c r="J1987" s="1072"/>
      <c r="K1987" s="1072"/>
      <c r="L1987" s="1072"/>
      <c r="M1987" s="1072"/>
      <c r="N1987" s="1072"/>
      <c r="O1987" s="1073"/>
    </row>
    <row r="1988" spans="2:21" s="102" customFormat="1" ht="19.350000000000001" customHeight="1">
      <c r="B1988" s="1067"/>
      <c r="C1988" s="1068"/>
      <c r="D1988" s="1071"/>
      <c r="E1988" s="1072"/>
      <c r="F1988" s="1072"/>
      <c r="G1988" s="1072"/>
      <c r="H1988" s="1072"/>
      <c r="I1988" s="1072"/>
      <c r="J1988" s="1072"/>
      <c r="K1988" s="1072"/>
      <c r="L1988" s="1072"/>
      <c r="M1988" s="1072"/>
      <c r="N1988" s="1072"/>
      <c r="O1988" s="1073"/>
    </row>
    <row r="1989" spans="2:21" s="102" customFormat="1" ht="19.350000000000001" customHeight="1">
      <c r="B1989" s="1067"/>
      <c r="C1989" s="1068"/>
      <c r="D1989" s="1071"/>
      <c r="E1989" s="1072"/>
      <c r="F1989" s="1072"/>
      <c r="G1989" s="1072"/>
      <c r="H1989" s="1072"/>
      <c r="I1989" s="1072"/>
      <c r="J1989" s="1072"/>
      <c r="K1989" s="1072"/>
      <c r="L1989" s="1072"/>
      <c r="M1989" s="1072"/>
      <c r="N1989" s="1072"/>
      <c r="O1989" s="1073"/>
    </row>
    <row r="1990" spans="2:21" s="102" customFormat="1" ht="19.350000000000001" customHeight="1">
      <c r="B1990" s="1067"/>
      <c r="C1990" s="1068"/>
      <c r="D1990" s="1071"/>
      <c r="E1990" s="1072"/>
      <c r="F1990" s="1072"/>
      <c r="G1990" s="1072"/>
      <c r="H1990" s="1072"/>
      <c r="I1990" s="1072"/>
      <c r="J1990" s="1072"/>
      <c r="K1990" s="1072"/>
      <c r="L1990" s="1072"/>
      <c r="M1990" s="1072"/>
      <c r="N1990" s="1072"/>
      <c r="O1990" s="1073"/>
    </row>
    <row r="1991" spans="2:21" s="102" customFormat="1" ht="19.350000000000001" customHeight="1">
      <c r="B1991" s="1067"/>
      <c r="C1991" s="1068"/>
      <c r="D1991" s="1071"/>
      <c r="E1991" s="1072"/>
      <c r="F1991" s="1072"/>
      <c r="G1991" s="1072"/>
      <c r="H1991" s="1072"/>
      <c r="I1991" s="1072"/>
      <c r="J1991" s="1072"/>
      <c r="K1991" s="1072"/>
      <c r="L1991" s="1072"/>
      <c r="M1991" s="1072"/>
      <c r="N1991" s="1072"/>
      <c r="O1991" s="1073"/>
    </row>
    <row r="1992" spans="2:21" s="102" customFormat="1" ht="19.350000000000001" customHeight="1">
      <c r="B1992" s="1067"/>
      <c r="C1992" s="1068"/>
      <c r="D1992" s="1071"/>
      <c r="E1992" s="1072"/>
      <c r="F1992" s="1072"/>
      <c r="G1992" s="1072"/>
      <c r="H1992" s="1072"/>
      <c r="I1992" s="1072"/>
      <c r="J1992" s="1072"/>
      <c r="K1992" s="1072"/>
      <c r="L1992" s="1072"/>
      <c r="M1992" s="1072"/>
      <c r="N1992" s="1072"/>
      <c r="O1992" s="1073"/>
    </row>
    <row r="1993" spans="2:21" s="102" customFormat="1" ht="19.350000000000001" customHeight="1">
      <c r="B1993" s="1067"/>
      <c r="C1993" s="1068"/>
      <c r="D1993" s="1071"/>
      <c r="E1993" s="1072"/>
      <c r="F1993" s="1072"/>
      <c r="G1993" s="1072"/>
      <c r="H1993" s="1072"/>
      <c r="I1993" s="1072"/>
      <c r="J1993" s="1072"/>
      <c r="K1993" s="1072"/>
      <c r="L1993" s="1072"/>
      <c r="M1993" s="1072"/>
      <c r="N1993" s="1072"/>
      <c r="O1993" s="1073"/>
    </row>
    <row r="1994" spans="2:21" s="102" customFormat="1" ht="19.350000000000001" customHeight="1">
      <c r="B1994" s="1067"/>
      <c r="C1994" s="1068"/>
      <c r="D1994" s="1071"/>
      <c r="E1994" s="1072"/>
      <c r="F1994" s="1072"/>
      <c r="G1994" s="1072"/>
      <c r="H1994" s="1072"/>
      <c r="I1994" s="1072"/>
      <c r="J1994" s="1072"/>
      <c r="K1994" s="1072"/>
      <c r="L1994" s="1072"/>
      <c r="M1994" s="1072"/>
      <c r="N1994" s="1072"/>
      <c r="O1994" s="1073"/>
    </row>
    <row r="1995" spans="2:21" s="102" customFormat="1" ht="19.350000000000001" customHeight="1">
      <c r="B1995" s="1067"/>
      <c r="C1995" s="1068"/>
      <c r="D1995" s="1071"/>
      <c r="E1995" s="1072"/>
      <c r="F1995" s="1072"/>
      <c r="G1995" s="1072"/>
      <c r="H1995" s="1072"/>
      <c r="I1995" s="1072"/>
      <c r="J1995" s="1072"/>
      <c r="K1995" s="1072"/>
      <c r="L1995" s="1072"/>
      <c r="M1995" s="1072"/>
      <c r="N1995" s="1072"/>
      <c r="O1995" s="1073"/>
    </row>
    <row r="1996" spans="2:21" s="102" customFormat="1" ht="19.350000000000001" customHeight="1">
      <c r="B1996" s="1069"/>
      <c r="C1996" s="1070"/>
      <c r="D1996" s="1074"/>
      <c r="E1996" s="1075"/>
      <c r="F1996" s="1075"/>
      <c r="G1996" s="1075"/>
      <c r="H1996" s="1075"/>
      <c r="I1996" s="1075"/>
      <c r="J1996" s="1075"/>
      <c r="K1996" s="1075"/>
      <c r="L1996" s="1075"/>
      <c r="M1996" s="1075"/>
      <c r="N1996" s="1075"/>
      <c r="O1996" s="1076"/>
    </row>
    <row r="1997" spans="2:21" s="102" customFormat="1" ht="18" customHeight="1">
      <c r="B1997" s="1020" t="s">
        <v>148</v>
      </c>
      <c r="C1997" s="1021"/>
      <c r="D1997" s="1059" t="s">
        <v>427</v>
      </c>
      <c r="E1997" s="1026"/>
      <c r="F1997" s="1026"/>
      <c r="G1997" s="1026"/>
      <c r="H1997" s="1026"/>
      <c r="I1997" s="1026"/>
      <c r="J1997" s="1026"/>
      <c r="K1997" s="1026"/>
      <c r="L1997" s="1026"/>
      <c r="M1997" s="1026"/>
      <c r="N1997" s="1026"/>
      <c r="O1997" s="1027"/>
    </row>
    <row r="1998" spans="2:21" s="102" customFormat="1" ht="18" customHeight="1">
      <c r="B1998" s="1022"/>
      <c r="C1998" s="1023"/>
      <c r="D1998" s="1028"/>
      <c r="E1998" s="1077"/>
      <c r="F1998" s="1077"/>
      <c r="G1998" s="1077"/>
      <c r="H1998" s="1077"/>
      <c r="I1998" s="1077"/>
      <c r="J1998" s="1077"/>
      <c r="K1998" s="1077"/>
      <c r="L1998" s="1077"/>
      <c r="M1998" s="1077"/>
      <c r="N1998" s="1077"/>
      <c r="O1998" s="1078"/>
    </row>
    <row r="1999" spans="2:21" s="102" customFormat="1" ht="18" customHeight="1">
      <c r="B1999" s="1022"/>
      <c r="C1999" s="1023"/>
      <c r="D1999" s="1071"/>
      <c r="E1999" s="1072"/>
      <c r="F1999" s="1072"/>
      <c r="G1999" s="1072"/>
      <c r="H1999" s="1072"/>
      <c r="I1999" s="1072"/>
      <c r="J1999" s="1072"/>
      <c r="K1999" s="1072"/>
      <c r="L1999" s="1072"/>
      <c r="M1999" s="1072"/>
      <c r="N1999" s="1072"/>
      <c r="O1999" s="1073"/>
    </row>
    <row r="2000" spans="2:21" s="102" customFormat="1" ht="18" customHeight="1">
      <c r="B2000" s="1022"/>
      <c r="C2000" s="1023"/>
      <c r="D2000" s="1071"/>
      <c r="E2000" s="1072"/>
      <c r="F2000" s="1072"/>
      <c r="G2000" s="1072"/>
      <c r="H2000" s="1072"/>
      <c r="I2000" s="1072"/>
      <c r="J2000" s="1072"/>
      <c r="K2000" s="1072"/>
      <c r="L2000" s="1072"/>
      <c r="M2000" s="1072"/>
      <c r="N2000" s="1072"/>
      <c r="O2000" s="1073"/>
    </row>
    <row r="2001" spans="2:15" s="102" customFormat="1" ht="18" customHeight="1">
      <c r="B2001" s="1022"/>
      <c r="C2001" s="1023"/>
      <c r="D2001" s="1071"/>
      <c r="E2001" s="1072"/>
      <c r="F2001" s="1072"/>
      <c r="G2001" s="1072"/>
      <c r="H2001" s="1072"/>
      <c r="I2001" s="1072"/>
      <c r="J2001" s="1072"/>
      <c r="K2001" s="1072"/>
      <c r="L2001" s="1072"/>
      <c r="M2001" s="1072"/>
      <c r="N2001" s="1072"/>
      <c r="O2001" s="1073"/>
    </row>
    <row r="2002" spans="2:15" s="102" customFormat="1" ht="18" customHeight="1">
      <c r="B2002" s="1022"/>
      <c r="C2002" s="1023"/>
      <c r="D2002" s="1071"/>
      <c r="E2002" s="1072"/>
      <c r="F2002" s="1072"/>
      <c r="G2002" s="1072"/>
      <c r="H2002" s="1072"/>
      <c r="I2002" s="1072"/>
      <c r="J2002" s="1072"/>
      <c r="K2002" s="1072"/>
      <c r="L2002" s="1072"/>
      <c r="M2002" s="1072"/>
      <c r="N2002" s="1072"/>
      <c r="O2002" s="1073"/>
    </row>
    <row r="2003" spans="2:15" s="102" customFormat="1" ht="18" customHeight="1">
      <c r="B2003" s="1022"/>
      <c r="C2003" s="1023"/>
      <c r="D2003" s="1079"/>
      <c r="E2003" s="1080"/>
      <c r="F2003" s="1080"/>
      <c r="G2003" s="1080"/>
      <c r="H2003" s="1080"/>
      <c r="I2003" s="1080"/>
      <c r="J2003" s="1080"/>
      <c r="K2003" s="1080"/>
      <c r="L2003" s="1080"/>
      <c r="M2003" s="1080"/>
      <c r="N2003" s="1080"/>
      <c r="O2003" s="1081"/>
    </row>
    <row r="2004" spans="2:15" s="102" customFormat="1" ht="18" customHeight="1">
      <c r="B2004" s="1022"/>
      <c r="C2004" s="1023"/>
      <c r="D2004" s="1082" t="s">
        <v>428</v>
      </c>
      <c r="E2004" s="1083"/>
      <c r="F2004" s="1083"/>
      <c r="G2004" s="1083"/>
      <c r="H2004" s="1083"/>
      <c r="I2004" s="1083"/>
      <c r="J2004" s="1083"/>
      <c r="K2004" s="1083"/>
      <c r="L2004" s="1083"/>
      <c r="M2004" s="1083"/>
      <c r="N2004" s="1083"/>
      <c r="O2004" s="1084"/>
    </row>
    <row r="2005" spans="2:15" s="102" customFormat="1" ht="18" customHeight="1">
      <c r="B2005" s="1022"/>
      <c r="C2005" s="1023"/>
      <c r="D2005" s="1028"/>
      <c r="E2005" s="1085"/>
      <c r="F2005" s="1085"/>
      <c r="G2005" s="1085"/>
      <c r="H2005" s="1085"/>
      <c r="I2005" s="1085"/>
      <c r="J2005" s="1085"/>
      <c r="K2005" s="1085"/>
      <c r="L2005" s="1085"/>
      <c r="M2005" s="1085"/>
      <c r="N2005" s="1085"/>
      <c r="O2005" s="1086"/>
    </row>
    <row r="2006" spans="2:15" s="102" customFormat="1" ht="18" customHeight="1">
      <c r="B2006" s="1022"/>
      <c r="C2006" s="1023"/>
      <c r="D2006" s="1087"/>
      <c r="E2006" s="1088"/>
      <c r="F2006" s="1088"/>
      <c r="G2006" s="1088"/>
      <c r="H2006" s="1088"/>
      <c r="I2006" s="1088"/>
      <c r="J2006" s="1088"/>
      <c r="K2006" s="1088"/>
      <c r="L2006" s="1088"/>
      <c r="M2006" s="1088"/>
      <c r="N2006" s="1088"/>
      <c r="O2006" s="1089"/>
    </row>
    <row r="2007" spans="2:15" s="102" customFormat="1" ht="18" customHeight="1">
      <c r="B2007" s="1022"/>
      <c r="C2007" s="1023"/>
      <c r="D2007" s="1087"/>
      <c r="E2007" s="1088"/>
      <c r="F2007" s="1088"/>
      <c r="G2007" s="1088"/>
      <c r="H2007" s="1088"/>
      <c r="I2007" s="1088"/>
      <c r="J2007" s="1088"/>
      <c r="K2007" s="1088"/>
      <c r="L2007" s="1088"/>
      <c r="M2007" s="1088"/>
      <c r="N2007" s="1088"/>
      <c r="O2007" s="1089"/>
    </row>
    <row r="2008" spans="2:15" s="102" customFormat="1" ht="18" customHeight="1">
      <c r="B2008" s="1022"/>
      <c r="C2008" s="1023"/>
      <c r="D2008" s="1087"/>
      <c r="E2008" s="1088"/>
      <c r="F2008" s="1088"/>
      <c r="G2008" s="1088"/>
      <c r="H2008" s="1088"/>
      <c r="I2008" s="1088"/>
      <c r="J2008" s="1088"/>
      <c r="K2008" s="1088"/>
      <c r="L2008" s="1088"/>
      <c r="M2008" s="1088"/>
      <c r="N2008" s="1088"/>
      <c r="O2008" s="1089"/>
    </row>
    <row r="2009" spans="2:15" s="102" customFormat="1" ht="18" customHeight="1">
      <c r="B2009" s="1022"/>
      <c r="C2009" s="1023"/>
      <c r="D2009" s="1087"/>
      <c r="E2009" s="1088"/>
      <c r="F2009" s="1088"/>
      <c r="G2009" s="1088"/>
      <c r="H2009" s="1088"/>
      <c r="I2009" s="1088"/>
      <c r="J2009" s="1088"/>
      <c r="K2009" s="1088"/>
      <c r="L2009" s="1088"/>
      <c r="M2009" s="1088"/>
      <c r="N2009" s="1088"/>
      <c r="O2009" s="1089"/>
    </row>
    <row r="2010" spans="2:15" s="102" customFormat="1" ht="18" customHeight="1">
      <c r="B2010" s="1022"/>
      <c r="C2010" s="1023"/>
      <c r="D2010" s="1087"/>
      <c r="E2010" s="1088"/>
      <c r="F2010" s="1088"/>
      <c r="G2010" s="1088"/>
      <c r="H2010" s="1088"/>
      <c r="I2010" s="1088"/>
      <c r="J2010" s="1088"/>
      <c r="K2010" s="1088"/>
      <c r="L2010" s="1088"/>
      <c r="M2010" s="1088"/>
      <c r="N2010" s="1088"/>
      <c r="O2010" s="1089"/>
    </row>
    <row r="2011" spans="2:15" s="102" customFormat="1" ht="18" customHeight="1">
      <c r="B2011" s="1024"/>
      <c r="C2011" s="1025"/>
      <c r="D2011" s="1090"/>
      <c r="E2011" s="1091"/>
      <c r="F2011" s="1091"/>
      <c r="G2011" s="1091"/>
      <c r="H2011" s="1091"/>
      <c r="I2011" s="1091"/>
      <c r="J2011" s="1091"/>
      <c r="K2011" s="1091"/>
      <c r="L2011" s="1091"/>
      <c r="M2011" s="1091"/>
      <c r="N2011" s="1091"/>
      <c r="O2011" s="1092"/>
    </row>
    <row r="2012" spans="2:15" s="102" customFormat="1" ht="18" customHeight="1">
      <c r="B2012" s="1020" t="s">
        <v>140</v>
      </c>
      <c r="C2012" s="1021"/>
      <c r="D2012" s="1026" t="s">
        <v>347</v>
      </c>
      <c r="E2012" s="1026"/>
      <c r="F2012" s="1026"/>
      <c r="G2012" s="1026"/>
      <c r="H2012" s="1026"/>
      <c r="I2012" s="1026"/>
      <c r="J2012" s="1026"/>
      <c r="K2012" s="1026"/>
      <c r="L2012" s="1026"/>
      <c r="M2012" s="1026"/>
      <c r="N2012" s="1026"/>
      <c r="O2012" s="1027"/>
    </row>
    <row r="2013" spans="2:15" s="102" customFormat="1" ht="18" customHeight="1">
      <c r="B2013" s="1022"/>
      <c r="C2013" s="1023"/>
      <c r="D2013" s="1028"/>
      <c r="E2013" s="1029"/>
      <c r="F2013" s="1029"/>
      <c r="G2013" s="1029"/>
      <c r="H2013" s="1029"/>
      <c r="I2013" s="1029"/>
      <c r="J2013" s="1029"/>
      <c r="K2013" s="1029"/>
      <c r="L2013" s="1029"/>
      <c r="M2013" s="1029"/>
      <c r="N2013" s="1029"/>
      <c r="O2013" s="1030"/>
    </row>
    <row r="2014" spans="2:15" s="102" customFormat="1" ht="18" customHeight="1">
      <c r="B2014" s="1022"/>
      <c r="C2014" s="1023"/>
      <c r="D2014" s="1031"/>
      <c r="E2014" s="1032"/>
      <c r="F2014" s="1032"/>
      <c r="G2014" s="1032"/>
      <c r="H2014" s="1032"/>
      <c r="I2014" s="1032"/>
      <c r="J2014" s="1032"/>
      <c r="K2014" s="1032"/>
      <c r="L2014" s="1032"/>
      <c r="M2014" s="1032"/>
      <c r="N2014" s="1032"/>
      <c r="O2014" s="1033"/>
    </row>
    <row r="2015" spans="2:15" s="102" customFormat="1" ht="18" customHeight="1">
      <c r="B2015" s="1022"/>
      <c r="C2015" s="1023"/>
      <c r="D2015" s="1034"/>
      <c r="E2015" s="1035"/>
      <c r="F2015" s="1035"/>
      <c r="G2015" s="1035"/>
      <c r="H2015" s="1035"/>
      <c r="I2015" s="1035"/>
      <c r="J2015" s="1035"/>
      <c r="K2015" s="1035"/>
      <c r="L2015" s="1035"/>
      <c r="M2015" s="1035"/>
      <c r="N2015" s="1035"/>
      <c r="O2015" s="1036"/>
    </row>
    <row r="2016" spans="2:15" s="102" customFormat="1" ht="17.100000000000001" customHeight="1">
      <c r="B2016" s="1022"/>
      <c r="C2016" s="1023"/>
      <c r="D2016" s="1026" t="s">
        <v>345</v>
      </c>
      <c r="E2016" s="1026"/>
      <c r="F2016" s="1026"/>
      <c r="G2016" s="1026"/>
      <c r="H2016" s="1026"/>
      <c r="I2016" s="1026"/>
      <c r="J2016" s="1026"/>
      <c r="K2016" s="1026"/>
      <c r="L2016" s="1026"/>
      <c r="M2016" s="1026"/>
      <c r="N2016" s="1026"/>
      <c r="O2016" s="1027"/>
    </row>
    <row r="2017" spans="2:21" s="102" customFormat="1" ht="17.100000000000001" customHeight="1">
      <c r="B2017" s="1022"/>
      <c r="C2017" s="1023"/>
      <c r="D2017" s="1037"/>
      <c r="E2017" s="1038"/>
      <c r="F2017" s="1038"/>
      <c r="G2017" s="1038"/>
      <c r="H2017" s="1038"/>
      <c r="I2017" s="1038"/>
      <c r="J2017" s="1038"/>
      <c r="K2017" s="1038"/>
      <c r="L2017" s="1038"/>
      <c r="M2017" s="1038"/>
      <c r="N2017" s="1038"/>
      <c r="O2017" s="1039"/>
    </row>
    <row r="2018" spans="2:21" s="102" customFormat="1" ht="17.100000000000001" customHeight="1">
      <c r="B2018" s="1022"/>
      <c r="C2018" s="1023"/>
      <c r="D2018" s="1040"/>
      <c r="E2018" s="1041"/>
      <c r="F2018" s="1041"/>
      <c r="G2018" s="1041"/>
      <c r="H2018" s="1041"/>
      <c r="I2018" s="1041"/>
      <c r="J2018" s="1041"/>
      <c r="K2018" s="1041"/>
      <c r="L2018" s="1041"/>
      <c r="M2018" s="1041"/>
      <c r="N2018" s="1041"/>
      <c r="O2018" s="1042"/>
    </row>
    <row r="2019" spans="2:21" s="102" customFormat="1" ht="17.100000000000001" customHeight="1">
      <c r="B2019" s="1022"/>
      <c r="C2019" s="1023"/>
      <c r="D2019" s="1043"/>
      <c r="E2019" s="1044"/>
      <c r="F2019" s="1044"/>
      <c r="G2019" s="1044"/>
      <c r="H2019" s="1044"/>
      <c r="I2019" s="1044"/>
      <c r="J2019" s="1044"/>
      <c r="K2019" s="1044"/>
      <c r="L2019" s="1044"/>
      <c r="M2019" s="1044"/>
      <c r="N2019" s="1044"/>
      <c r="O2019" s="1045"/>
    </row>
    <row r="2020" spans="2:21" s="102" customFormat="1" ht="17.100000000000001" customHeight="1">
      <c r="B2020" s="1022"/>
      <c r="C2020" s="1023"/>
      <c r="D2020" s="1026" t="s">
        <v>492</v>
      </c>
      <c r="E2020" s="1026"/>
      <c r="F2020" s="1026"/>
      <c r="G2020" s="1026"/>
      <c r="H2020" s="1026"/>
      <c r="I2020" s="1026"/>
      <c r="J2020" s="1026"/>
      <c r="K2020" s="1026"/>
      <c r="L2020" s="1026"/>
      <c r="M2020" s="1026"/>
      <c r="N2020" s="1026"/>
      <c r="O2020" s="1027"/>
    </row>
    <row r="2021" spans="2:21" s="102" customFormat="1" ht="17.100000000000001" customHeight="1">
      <c r="B2021" s="1022"/>
      <c r="C2021" s="1023"/>
      <c r="D2021" s="1046"/>
      <c r="E2021" s="1047"/>
      <c r="F2021" s="1047"/>
      <c r="G2021" s="1047"/>
      <c r="H2021" s="1047"/>
      <c r="I2021" s="1047"/>
      <c r="J2021" s="1047"/>
      <c r="K2021" s="1047"/>
      <c r="L2021" s="1047"/>
      <c r="M2021" s="1047"/>
      <c r="N2021" s="1047"/>
      <c r="O2021" s="1048"/>
    </row>
    <row r="2022" spans="2:21" s="102" customFormat="1" ht="17.100000000000001" customHeight="1">
      <c r="B2022" s="1022"/>
      <c r="C2022" s="1023"/>
      <c r="D2022" s="1049"/>
      <c r="E2022" s="797"/>
      <c r="F2022" s="797"/>
      <c r="G2022" s="797"/>
      <c r="H2022" s="797"/>
      <c r="I2022" s="797"/>
      <c r="J2022" s="797"/>
      <c r="K2022" s="797"/>
      <c r="L2022" s="797"/>
      <c r="M2022" s="797"/>
      <c r="N2022" s="797"/>
      <c r="O2022" s="1050"/>
    </row>
    <row r="2023" spans="2:21" s="102" customFormat="1" ht="17.100000000000001" customHeight="1">
      <c r="B2023" s="1022"/>
      <c r="C2023" s="1023"/>
      <c r="D2023" s="1051"/>
      <c r="E2023" s="1052"/>
      <c r="F2023" s="1052"/>
      <c r="G2023" s="1052"/>
      <c r="H2023" s="1052"/>
      <c r="I2023" s="1052"/>
      <c r="J2023" s="1052"/>
      <c r="K2023" s="1052"/>
      <c r="L2023" s="1052"/>
      <c r="M2023" s="1052"/>
      <c r="N2023" s="1052"/>
      <c r="O2023" s="1053"/>
    </row>
    <row r="2024" spans="2:21" s="102" customFormat="1" ht="17.100000000000001" customHeight="1">
      <c r="B2024" s="1022"/>
      <c r="C2024" s="1023"/>
      <c r="D2024" s="1026" t="s">
        <v>141</v>
      </c>
      <c r="E2024" s="1026"/>
      <c r="F2024" s="1026"/>
      <c r="G2024" s="1026"/>
      <c r="H2024" s="1026"/>
      <c r="I2024" s="1026"/>
      <c r="J2024" s="1026"/>
      <c r="K2024" s="1026"/>
      <c r="L2024" s="1026"/>
      <c r="M2024" s="1026"/>
      <c r="N2024" s="1026"/>
      <c r="O2024" s="1027"/>
    </row>
    <row r="2025" spans="2:21" s="102" customFormat="1" ht="17.100000000000001" customHeight="1">
      <c r="B2025" s="1022"/>
      <c r="C2025" s="1023"/>
      <c r="D2025" s="1028"/>
      <c r="E2025" s="1054"/>
      <c r="F2025" s="1054"/>
      <c r="G2025" s="1054"/>
      <c r="H2025" s="1054"/>
      <c r="I2025" s="1054"/>
      <c r="J2025" s="1054"/>
      <c r="K2025" s="1054"/>
      <c r="L2025" s="1054"/>
      <c r="M2025" s="1054"/>
      <c r="N2025" s="1054"/>
      <c r="O2025" s="1055"/>
    </row>
    <row r="2026" spans="2:21" ht="18" customHeight="1">
      <c r="B2026" s="1022"/>
      <c r="C2026" s="1023"/>
      <c r="D2026" s="1056"/>
      <c r="E2026" s="1057"/>
      <c r="F2026" s="1057"/>
      <c r="G2026" s="1057"/>
      <c r="H2026" s="1057"/>
      <c r="I2026" s="1057"/>
      <c r="J2026" s="1057"/>
      <c r="K2026" s="1057"/>
      <c r="L2026" s="1057"/>
      <c r="M2026" s="1057"/>
      <c r="N2026" s="1057"/>
      <c r="O2026" s="1058"/>
      <c r="R2026" s="329"/>
      <c r="S2026" s="329"/>
      <c r="T2026" s="329"/>
      <c r="U2026" s="329"/>
    </row>
    <row r="2027" spans="2:21" ht="18" customHeight="1">
      <c r="B2027" s="1022"/>
      <c r="C2027" s="1023"/>
      <c r="D2027" s="1059" t="s">
        <v>346</v>
      </c>
      <c r="E2027" s="1026"/>
      <c r="F2027" s="1026"/>
      <c r="G2027" s="1026"/>
      <c r="H2027" s="1026"/>
      <c r="I2027" s="1026"/>
      <c r="J2027" s="1026"/>
      <c r="K2027" s="1026"/>
      <c r="L2027" s="1026"/>
      <c r="M2027" s="1026"/>
      <c r="N2027" s="1026"/>
      <c r="O2027" s="1027"/>
      <c r="R2027" s="329"/>
      <c r="S2027" s="329"/>
      <c r="T2027" s="329"/>
      <c r="U2027" s="329"/>
    </row>
    <row r="2028" spans="2:21" ht="18" customHeight="1">
      <c r="B2028" s="1022"/>
      <c r="C2028" s="1023"/>
      <c r="D2028" s="1060"/>
      <c r="E2028" s="1061"/>
      <c r="F2028" s="1061"/>
      <c r="G2028" s="1061"/>
      <c r="H2028" s="1061"/>
      <c r="I2028" s="1061"/>
      <c r="J2028" s="1061"/>
      <c r="K2028" s="1061"/>
      <c r="L2028" s="1061"/>
      <c r="M2028" s="1061"/>
      <c r="N2028" s="1061"/>
      <c r="O2028" s="1062"/>
      <c r="R2028" s="329"/>
      <c r="S2028" s="329"/>
      <c r="T2028" s="329"/>
      <c r="U2028" s="329"/>
    </row>
    <row r="2029" spans="2:21" s="346" customFormat="1" ht="18" customHeight="1">
      <c r="B2029" s="1024"/>
      <c r="C2029" s="1025"/>
      <c r="D2029" s="1063"/>
      <c r="E2029" s="1064"/>
      <c r="F2029" s="1064"/>
      <c r="G2029" s="1064"/>
      <c r="H2029" s="1064"/>
      <c r="I2029" s="1064"/>
      <c r="J2029" s="1064"/>
      <c r="K2029" s="1064"/>
      <c r="L2029" s="1064"/>
      <c r="M2029" s="1064"/>
      <c r="N2029" s="1064"/>
      <c r="O2029" s="1065"/>
    </row>
    <row r="2030" spans="2:21" s="131" customFormat="1" ht="4.5" customHeight="1">
      <c r="B2030" s="347"/>
      <c r="C2030" s="347"/>
      <c r="D2030" s="348"/>
      <c r="E2030" s="348"/>
      <c r="F2030" s="348"/>
      <c r="G2030" s="348"/>
      <c r="H2030" s="348"/>
      <c r="I2030" s="348"/>
      <c r="J2030" s="348"/>
      <c r="K2030" s="348"/>
      <c r="L2030" s="348"/>
      <c r="M2030" s="348"/>
      <c r="N2030" s="348"/>
      <c r="O2030" s="348"/>
    </row>
    <row r="2031" spans="2:21" s="131" customFormat="1" ht="18.75" customHeight="1">
      <c r="B2031" s="527" t="s">
        <v>426</v>
      </c>
      <c r="C2031" s="347"/>
      <c r="D2031" s="348"/>
      <c r="E2031" s="348"/>
      <c r="F2031" s="348"/>
      <c r="G2031" s="348"/>
      <c r="H2031" s="348"/>
      <c r="I2031" s="348"/>
      <c r="J2031" s="348"/>
      <c r="K2031" s="348"/>
      <c r="L2031" s="348"/>
      <c r="M2031" s="348"/>
      <c r="N2031" s="348"/>
      <c r="O2031" s="348"/>
    </row>
    <row r="2032" spans="2:21" s="131" customFormat="1" ht="14.25" customHeight="1" thickBot="1">
      <c r="B2032" s="527" t="s">
        <v>424</v>
      </c>
      <c r="C2032" s="347"/>
      <c r="D2032" s="348"/>
      <c r="E2032" s="348"/>
      <c r="F2032" s="348"/>
      <c r="G2032" s="348"/>
      <c r="H2032" s="348"/>
      <c r="I2032" s="348"/>
      <c r="J2032" s="348"/>
      <c r="K2032" s="348"/>
      <c r="L2032" s="348"/>
      <c r="M2032" s="348"/>
      <c r="N2032" s="348"/>
      <c r="O2032" s="348"/>
    </row>
    <row r="2033" spans="1:15" s="131" customFormat="1" ht="18" customHeight="1" thickBot="1">
      <c r="B2033" s="998" t="s">
        <v>43</v>
      </c>
      <c r="C2033" s="979"/>
      <c r="D2033" s="980"/>
      <c r="E2033" s="349" t="s">
        <v>616</v>
      </c>
      <c r="F2033" s="350"/>
      <c r="G2033" s="350"/>
      <c r="H2033" s="350"/>
      <c r="I2033" s="350"/>
      <c r="J2033" s="350"/>
      <c r="K2033" s="350"/>
      <c r="L2033" s="232"/>
      <c r="M2033" s="232"/>
      <c r="N2033" s="232"/>
      <c r="O2033" s="232"/>
    </row>
    <row r="2034" spans="1:15" s="131" customFormat="1" ht="12">
      <c r="A2034" s="351"/>
      <c r="B2034" s="352" t="s">
        <v>59</v>
      </c>
      <c r="C2034" s="352"/>
      <c r="D2034" s="353"/>
      <c r="E2034" s="354"/>
      <c r="F2034" s="354"/>
      <c r="G2034" s="355" t="s">
        <v>60</v>
      </c>
      <c r="H2034" s="353"/>
      <c r="I2034" s="352" t="s">
        <v>61</v>
      </c>
      <c r="J2034" s="352"/>
      <c r="K2034" s="351"/>
      <c r="L2034" s="356"/>
      <c r="M2034" s="357"/>
      <c r="N2034" s="351"/>
      <c r="O2034" s="355" t="s">
        <v>60</v>
      </c>
    </row>
    <row r="2035" spans="1:15" s="131" customFormat="1" ht="12">
      <c r="A2035" s="358"/>
      <c r="B2035" s="359" t="s">
        <v>62</v>
      </c>
      <c r="C2035" s="360"/>
      <c r="D2035" s="360"/>
      <c r="E2035" s="361"/>
      <c r="F2035" s="361" t="s">
        <v>63</v>
      </c>
      <c r="G2035" s="362" t="s">
        <v>64</v>
      </c>
      <c r="H2035" s="363"/>
      <c r="I2035" s="359" t="s">
        <v>62</v>
      </c>
      <c r="J2035" s="360"/>
      <c r="K2035" s="360"/>
      <c r="L2035" s="360"/>
      <c r="M2035" s="361"/>
      <c r="N2035" s="361" t="s">
        <v>63</v>
      </c>
      <c r="O2035" s="362" t="s">
        <v>64</v>
      </c>
    </row>
    <row r="2036" spans="1:15" s="131" customFormat="1" ht="18" customHeight="1">
      <c r="A2036" s="351"/>
      <c r="B2036" s="83" t="s">
        <v>556</v>
      </c>
      <c r="C2036" s="84"/>
      <c r="D2036" s="84"/>
      <c r="E2036" s="85"/>
      <c r="F2036" s="86"/>
      <c r="G2036" s="87"/>
      <c r="H2036" s="88"/>
      <c r="I2036" s="83" t="s">
        <v>560</v>
      </c>
      <c r="J2036" s="84"/>
      <c r="K2036" s="84"/>
      <c r="L2036" s="84"/>
      <c r="M2036" s="85"/>
      <c r="N2036" s="89"/>
      <c r="O2036" s="90"/>
    </row>
    <row r="2037" spans="1:15" s="131" customFormat="1" ht="14.25" customHeight="1">
      <c r="A2037" s="351"/>
      <c r="B2037" s="91"/>
      <c r="C2037" s="92"/>
      <c r="D2037" s="93"/>
      <c r="E2037" s="94"/>
      <c r="F2037" s="95"/>
      <c r="G2037" s="96"/>
      <c r="H2037" s="88"/>
      <c r="I2037" s="97"/>
      <c r="J2037" s="98"/>
      <c r="K2037" s="93"/>
      <c r="L2037" s="93"/>
      <c r="M2037" s="94"/>
      <c r="N2037" s="95"/>
      <c r="O2037" s="99"/>
    </row>
    <row r="2038" spans="1:15" s="131" customFormat="1" ht="14.25" customHeight="1">
      <c r="A2038" s="351"/>
      <c r="B2038" s="100"/>
      <c r="C2038" s="101"/>
      <c r="D2038" s="102"/>
      <c r="E2038" s="103"/>
      <c r="F2038" s="95"/>
      <c r="G2038" s="104">
        <f>ROUNDDOWN(SUM(F2037:F2042)/1000,0)</f>
        <v>0</v>
      </c>
      <c r="H2038" s="105"/>
      <c r="I2038" s="97"/>
      <c r="J2038" s="598"/>
      <c r="K2038" s="598"/>
      <c r="L2038" s="598"/>
      <c r="M2038" s="103"/>
      <c r="N2038" s="95"/>
      <c r="O2038" s="106">
        <f>ROUNDDOWN(SUM(N2037:N2045)/1000,0)</f>
        <v>0</v>
      </c>
    </row>
    <row r="2039" spans="1:15" s="131" customFormat="1" ht="14.1" customHeight="1">
      <c r="A2039" s="351"/>
      <c r="B2039" s="100"/>
      <c r="C2039" s="101"/>
      <c r="D2039" s="102"/>
      <c r="E2039" s="103"/>
      <c r="F2039" s="95"/>
      <c r="G2039" s="104"/>
      <c r="H2039" s="105"/>
      <c r="I2039" s="97"/>
      <c r="J2039" s="598"/>
      <c r="K2039" s="598"/>
      <c r="L2039" s="598"/>
      <c r="M2039" s="103"/>
      <c r="N2039" s="95"/>
      <c r="O2039" s="99"/>
    </row>
    <row r="2040" spans="1:15" s="131" customFormat="1" ht="14.25" customHeight="1">
      <c r="A2040" s="351"/>
      <c r="B2040" s="100"/>
      <c r="C2040" s="101"/>
      <c r="D2040" s="102"/>
      <c r="E2040" s="103"/>
      <c r="F2040" s="95"/>
      <c r="G2040" s="104"/>
      <c r="H2040" s="105"/>
      <c r="I2040" s="97"/>
      <c r="J2040" s="598"/>
      <c r="K2040" s="598"/>
      <c r="L2040" s="598"/>
      <c r="M2040" s="103"/>
      <c r="N2040" s="95"/>
      <c r="O2040" s="99"/>
    </row>
    <row r="2041" spans="1:15" s="131" customFormat="1" ht="14.25" customHeight="1">
      <c r="A2041" s="351"/>
      <c r="B2041" s="100"/>
      <c r="C2041" s="101"/>
      <c r="D2041" s="102"/>
      <c r="E2041" s="103"/>
      <c r="F2041" s="95"/>
      <c r="G2041" s="107"/>
      <c r="H2041" s="108"/>
      <c r="I2041" s="97"/>
      <c r="J2041" s="598"/>
      <c r="K2041" s="598"/>
      <c r="L2041" s="598"/>
      <c r="M2041" s="103"/>
      <c r="N2041" s="95"/>
      <c r="O2041" s="99"/>
    </row>
    <row r="2042" spans="1:15" s="131" customFormat="1" ht="14.25" customHeight="1">
      <c r="A2042" s="351"/>
      <c r="B2042" s="100"/>
      <c r="C2042" s="101"/>
      <c r="D2042" s="102"/>
      <c r="E2042" s="103"/>
      <c r="F2042" s="95"/>
      <c r="G2042" s="107"/>
      <c r="H2042" s="108"/>
      <c r="I2042" s="97"/>
      <c r="J2042" s="598"/>
      <c r="K2042" s="598"/>
      <c r="L2042" s="598"/>
      <c r="M2042" s="103"/>
      <c r="N2042" s="95"/>
      <c r="O2042" s="99"/>
    </row>
    <row r="2043" spans="1:15" s="131" customFormat="1" ht="14.25" customHeight="1">
      <c r="A2043" s="351"/>
      <c r="B2043" s="83" t="s">
        <v>66</v>
      </c>
      <c r="C2043" s="84"/>
      <c r="D2043" s="84"/>
      <c r="E2043" s="85"/>
      <c r="F2043" s="86"/>
      <c r="G2043" s="87"/>
      <c r="H2043" s="111"/>
      <c r="I2043" s="97"/>
      <c r="J2043" s="598"/>
      <c r="K2043" s="598"/>
      <c r="L2043" s="598"/>
      <c r="M2043" s="103"/>
      <c r="N2043" s="95"/>
      <c r="O2043" s="99"/>
    </row>
    <row r="2044" spans="1:15" s="131" customFormat="1" ht="14.25" customHeight="1">
      <c r="A2044" s="351"/>
      <c r="B2044" s="100"/>
      <c r="C2044" s="101"/>
      <c r="D2044" s="102"/>
      <c r="E2044" s="103"/>
      <c r="F2044" s="95"/>
      <c r="G2044" s="96"/>
      <c r="H2044" s="111"/>
      <c r="I2044" s="97"/>
      <c r="J2044" s="598"/>
      <c r="K2044" s="598"/>
      <c r="L2044" s="598"/>
      <c r="M2044" s="103"/>
      <c r="N2044" s="95"/>
      <c r="O2044" s="99"/>
    </row>
    <row r="2045" spans="1:15" s="131" customFormat="1" ht="14.25" customHeight="1">
      <c r="A2045" s="351"/>
      <c r="B2045" s="100"/>
      <c r="C2045" s="101"/>
      <c r="D2045" s="102"/>
      <c r="E2045" s="103"/>
      <c r="F2045" s="95"/>
      <c r="G2045" s="104">
        <f>ROUNDDOWN(SUM(F2044:F2048)/1000,0)</f>
        <v>0</v>
      </c>
      <c r="H2045" s="105"/>
      <c r="I2045" s="113"/>
      <c r="J2045" s="599"/>
      <c r="K2045" s="599"/>
      <c r="L2045" s="599"/>
      <c r="M2045" s="103"/>
      <c r="N2045" s="95"/>
      <c r="O2045" s="112"/>
    </row>
    <row r="2046" spans="1:15" s="131" customFormat="1" ht="14.25" customHeight="1">
      <c r="A2046" s="351"/>
      <c r="B2046" s="100"/>
      <c r="C2046" s="101"/>
      <c r="D2046" s="102"/>
      <c r="E2046" s="103"/>
      <c r="F2046" s="95"/>
      <c r="G2046" s="104"/>
      <c r="H2046" s="105"/>
      <c r="I2046" s="83" t="s">
        <v>561</v>
      </c>
      <c r="J2046" s="84"/>
      <c r="K2046" s="84"/>
      <c r="L2046" s="84"/>
      <c r="M2046" s="85"/>
      <c r="N2046" s="86"/>
      <c r="O2046" s="119"/>
    </row>
    <row r="2047" spans="1:15" s="131" customFormat="1" ht="14.25" customHeight="1">
      <c r="A2047" s="351"/>
      <c r="B2047" s="100"/>
      <c r="C2047" s="101"/>
      <c r="D2047" s="102"/>
      <c r="E2047" s="103"/>
      <c r="F2047" s="95"/>
      <c r="G2047" s="104"/>
      <c r="H2047" s="111"/>
      <c r="I2047" s="97"/>
      <c r="J2047" s="598"/>
      <c r="K2047" s="598"/>
      <c r="L2047" s="598"/>
      <c r="M2047" s="103"/>
      <c r="N2047" s="95"/>
      <c r="O2047" s="99"/>
    </row>
    <row r="2048" spans="1:15" s="131" customFormat="1" ht="14.25" customHeight="1">
      <c r="A2048" s="351"/>
      <c r="B2048" s="100"/>
      <c r="C2048" s="101"/>
      <c r="D2048" s="102"/>
      <c r="E2048" s="103"/>
      <c r="F2048" s="95"/>
      <c r="G2048" s="104"/>
      <c r="H2048" s="105"/>
      <c r="I2048" s="97"/>
      <c r="J2048" s="598"/>
      <c r="K2048" s="598"/>
      <c r="L2048" s="598"/>
      <c r="M2048" s="103"/>
      <c r="N2048" s="95"/>
      <c r="O2048" s="106">
        <f>ROUNDDOWN(SUM(N2047:N2054)/1000,0)</f>
        <v>0</v>
      </c>
    </row>
    <row r="2049" spans="1:15" s="131" customFormat="1" ht="14.25" customHeight="1">
      <c r="A2049" s="351"/>
      <c r="B2049" s="83" t="s">
        <v>557</v>
      </c>
      <c r="C2049" s="84"/>
      <c r="D2049" s="84"/>
      <c r="E2049" s="85"/>
      <c r="F2049" s="86"/>
      <c r="G2049" s="87"/>
      <c r="H2049" s="105"/>
      <c r="I2049" s="97"/>
      <c r="J2049" s="598"/>
      <c r="K2049" s="598"/>
      <c r="L2049" s="598"/>
      <c r="M2049" s="103"/>
      <c r="N2049" s="95"/>
      <c r="O2049" s="99"/>
    </row>
    <row r="2050" spans="1:15" s="131" customFormat="1" ht="14.25" customHeight="1">
      <c r="A2050" s="351"/>
      <c r="B2050" s="100"/>
      <c r="C2050" s="101"/>
      <c r="D2050" s="102"/>
      <c r="E2050" s="103"/>
      <c r="F2050" s="95"/>
      <c r="G2050" s="96"/>
      <c r="H2050" s="111"/>
      <c r="I2050" s="97"/>
      <c r="J2050" s="598"/>
      <c r="K2050" s="598"/>
      <c r="L2050" s="598"/>
      <c r="M2050" s="103"/>
      <c r="N2050" s="95"/>
      <c r="O2050" s="99"/>
    </row>
    <row r="2051" spans="1:15" s="131" customFormat="1" ht="14.25" customHeight="1">
      <c r="A2051" s="351"/>
      <c r="B2051" s="100"/>
      <c r="C2051" s="101"/>
      <c r="D2051" s="102"/>
      <c r="E2051" s="103"/>
      <c r="F2051" s="95"/>
      <c r="G2051" s="104">
        <f>ROUNDDOWN(SUM(F2050:F2052)/1000,0)</f>
        <v>0</v>
      </c>
      <c r="H2051" s="111"/>
      <c r="I2051" s="97"/>
      <c r="J2051" s="598"/>
      <c r="K2051" s="598"/>
      <c r="L2051" s="598"/>
      <c r="M2051" s="103"/>
      <c r="N2051" s="95"/>
      <c r="O2051" s="99"/>
    </row>
    <row r="2052" spans="1:15" s="131" customFormat="1" ht="14.25" customHeight="1">
      <c r="A2052" s="351"/>
      <c r="B2052" s="100"/>
      <c r="C2052" s="101"/>
      <c r="D2052" s="102"/>
      <c r="E2052" s="103"/>
      <c r="F2052" s="95"/>
      <c r="G2052" s="104"/>
      <c r="H2052" s="105"/>
      <c r="I2052" s="97"/>
      <c r="J2052" s="598"/>
      <c r="K2052" s="598"/>
      <c r="L2052" s="598"/>
      <c r="M2052" s="103"/>
      <c r="N2052" s="95"/>
      <c r="O2052" s="99"/>
    </row>
    <row r="2053" spans="1:15" s="131" customFormat="1" ht="14.25" customHeight="1">
      <c r="A2053" s="351"/>
      <c r="B2053" s="83" t="s">
        <v>558</v>
      </c>
      <c r="C2053" s="84"/>
      <c r="D2053" s="84"/>
      <c r="E2053" s="85"/>
      <c r="F2053" s="86"/>
      <c r="G2053" s="87"/>
      <c r="H2053" s="105"/>
      <c r="I2053" s="97"/>
      <c r="J2053" s="598"/>
      <c r="K2053" s="598"/>
      <c r="L2053" s="598"/>
      <c r="M2053" s="103"/>
      <c r="N2053" s="95"/>
      <c r="O2053" s="99"/>
    </row>
    <row r="2054" spans="1:15" s="131" customFormat="1" ht="14.25" customHeight="1">
      <c r="A2054" s="351"/>
      <c r="B2054" s="100"/>
      <c r="C2054" s="101"/>
      <c r="D2054" s="102"/>
      <c r="E2054" s="103"/>
      <c r="F2054" s="95"/>
      <c r="G2054" s="96"/>
      <c r="H2054" s="111"/>
      <c r="I2054" s="97"/>
      <c r="J2054" s="598"/>
      <c r="K2054" s="598"/>
      <c r="L2054" s="598"/>
      <c r="M2054" s="103"/>
      <c r="N2054" s="95"/>
      <c r="O2054" s="112"/>
    </row>
    <row r="2055" spans="1:15" s="131" customFormat="1" ht="14.25" customHeight="1">
      <c r="A2055" s="351"/>
      <c r="B2055" s="100"/>
      <c r="C2055" s="101"/>
      <c r="D2055" s="102"/>
      <c r="E2055" s="103"/>
      <c r="F2055" s="95"/>
      <c r="G2055" s="104">
        <f>ROUNDDOWN(SUM(F2054:F2058)/1000,0)</f>
        <v>0</v>
      </c>
      <c r="H2055" s="111"/>
      <c r="I2055" s="204" t="s">
        <v>562</v>
      </c>
      <c r="J2055" s="180"/>
      <c r="K2055" s="116"/>
      <c r="L2055" s="116"/>
      <c r="M2055" s="117"/>
      <c r="N2055" s="118"/>
      <c r="O2055" s="119"/>
    </row>
    <row r="2056" spans="1:15" s="131" customFormat="1" ht="14.25" customHeight="1">
      <c r="A2056" s="351"/>
      <c r="B2056" s="100"/>
      <c r="C2056" s="101"/>
      <c r="D2056" s="102"/>
      <c r="E2056" s="103"/>
      <c r="F2056" s="95"/>
      <c r="G2056" s="104"/>
      <c r="H2056" s="111"/>
      <c r="I2056" s="97"/>
      <c r="J2056" s="598"/>
      <c r="K2056" s="598"/>
      <c r="L2056" s="598"/>
      <c r="M2056" s="103"/>
      <c r="N2056" s="95"/>
      <c r="O2056" s="99"/>
    </row>
    <row r="2057" spans="1:15" s="131" customFormat="1" ht="14.25" customHeight="1">
      <c r="A2057" s="351"/>
      <c r="B2057" s="100"/>
      <c r="C2057" s="101"/>
      <c r="D2057" s="102"/>
      <c r="E2057" s="103"/>
      <c r="F2057" s="95"/>
      <c r="G2057" s="104"/>
      <c r="H2057" s="105"/>
      <c r="I2057" s="97"/>
      <c r="J2057" s="598"/>
      <c r="K2057" s="598"/>
      <c r="L2057" s="598"/>
      <c r="M2057" s="103"/>
      <c r="N2057" s="95"/>
      <c r="O2057" s="106">
        <f>ROUNDDOWN(SUM(N2056:N2061)/1000,0)</f>
        <v>0</v>
      </c>
    </row>
    <row r="2058" spans="1:15" s="131" customFormat="1" ht="14.25" customHeight="1">
      <c r="A2058" s="351"/>
      <c r="B2058" s="100"/>
      <c r="C2058" s="101"/>
      <c r="D2058" s="102"/>
      <c r="E2058" s="103"/>
      <c r="F2058" s="95"/>
      <c r="G2058" s="104"/>
      <c r="H2058" s="105"/>
      <c r="I2058" s="97"/>
      <c r="J2058" s="598"/>
      <c r="K2058" s="598"/>
      <c r="L2058" s="598"/>
      <c r="M2058" s="103"/>
      <c r="N2058" s="95"/>
      <c r="O2058" s="99"/>
    </row>
    <row r="2059" spans="1:15" s="131" customFormat="1" ht="14.25" customHeight="1">
      <c r="A2059" s="351"/>
      <c r="B2059" s="83" t="s">
        <v>559</v>
      </c>
      <c r="C2059" s="84"/>
      <c r="D2059" s="84"/>
      <c r="E2059" s="85"/>
      <c r="F2059" s="86"/>
      <c r="G2059" s="87"/>
      <c r="H2059" s="105"/>
      <c r="I2059" s="97"/>
      <c r="J2059" s="598"/>
      <c r="K2059" s="598"/>
      <c r="L2059" s="598"/>
      <c r="M2059" s="103"/>
      <c r="N2059" s="95"/>
      <c r="O2059" s="99"/>
    </row>
    <row r="2060" spans="1:15" s="131" customFormat="1" ht="14.25" customHeight="1">
      <c r="A2060" s="351"/>
      <c r="B2060" s="100"/>
      <c r="C2060" s="101"/>
      <c r="D2060" s="102"/>
      <c r="E2060" s="103"/>
      <c r="F2060" s="95"/>
      <c r="G2060" s="96"/>
      <c r="H2060" s="105"/>
      <c r="I2060" s="97"/>
      <c r="J2060" s="598"/>
      <c r="K2060" s="598"/>
      <c r="L2060" s="598"/>
      <c r="M2060" s="103"/>
      <c r="N2060" s="95"/>
      <c r="O2060" s="99"/>
    </row>
    <row r="2061" spans="1:15" s="131" customFormat="1" ht="14.25" customHeight="1">
      <c r="A2061" s="351"/>
      <c r="B2061" s="100"/>
      <c r="C2061" s="101"/>
      <c r="D2061" s="102"/>
      <c r="E2061" s="103"/>
      <c r="F2061" s="95"/>
      <c r="G2061" s="96">
        <f>ROUNDDOWN(SUM(F2060:F2068)/1000,0)</f>
        <v>0</v>
      </c>
      <c r="H2061" s="105"/>
      <c r="I2061" s="97"/>
      <c r="J2061" s="598"/>
      <c r="K2061" s="598"/>
      <c r="L2061" s="598"/>
      <c r="M2061" s="103"/>
      <c r="N2061" s="95"/>
      <c r="O2061" s="99"/>
    </row>
    <row r="2062" spans="1:15" s="131" customFormat="1" ht="14.25" customHeight="1">
      <c r="A2062" s="351"/>
      <c r="B2062" s="100"/>
      <c r="C2062" s="101"/>
      <c r="D2062" s="102"/>
      <c r="E2062" s="103"/>
      <c r="F2062" s="95"/>
      <c r="G2062" s="96"/>
      <c r="H2062" s="111"/>
      <c r="I2062" s="205" t="s">
        <v>563</v>
      </c>
      <c r="J2062" s="181"/>
      <c r="K2062" s="182"/>
      <c r="L2062" s="182"/>
      <c r="M2062" s="183"/>
      <c r="N2062" s="185"/>
      <c r="O2062" s="184"/>
    </row>
    <row r="2063" spans="1:15" s="131" customFormat="1" ht="14.25" customHeight="1">
      <c r="A2063" s="351"/>
      <c r="B2063" s="100"/>
      <c r="C2063" s="101"/>
      <c r="D2063" s="102"/>
      <c r="E2063" s="103"/>
      <c r="F2063" s="95"/>
      <c r="G2063" s="96"/>
      <c r="H2063" s="111"/>
      <c r="I2063" s="97"/>
      <c r="J2063" s="598"/>
      <c r="K2063" s="598"/>
      <c r="L2063" s="598"/>
      <c r="M2063" s="103"/>
      <c r="N2063" s="95"/>
      <c r="O2063" s="186"/>
    </row>
    <row r="2064" spans="1:15" s="131" customFormat="1" ht="14.25" customHeight="1">
      <c r="A2064" s="351"/>
      <c r="B2064" s="100"/>
      <c r="C2064" s="101"/>
      <c r="D2064" s="102"/>
      <c r="E2064" s="103"/>
      <c r="F2064" s="95"/>
      <c r="G2064" s="96"/>
      <c r="H2064" s="111"/>
      <c r="I2064" s="97"/>
      <c r="J2064" s="598"/>
      <c r="K2064" s="598"/>
      <c r="L2064" s="598"/>
      <c r="M2064" s="103"/>
      <c r="N2064" s="95"/>
      <c r="O2064" s="106">
        <f>ROUNDDOWN(SUM(N2063:N2068)/1000,0)</f>
        <v>0</v>
      </c>
    </row>
    <row r="2065" spans="1:15" s="131" customFormat="1" ht="14.25" customHeight="1">
      <c r="A2065" s="351"/>
      <c r="B2065" s="100"/>
      <c r="C2065" s="101"/>
      <c r="D2065" s="102"/>
      <c r="E2065" s="103"/>
      <c r="F2065" s="95"/>
      <c r="G2065" s="96"/>
      <c r="H2065" s="111"/>
      <c r="I2065" s="97"/>
      <c r="J2065" s="598"/>
      <c r="K2065" s="598"/>
      <c r="L2065" s="598"/>
      <c r="M2065" s="103"/>
      <c r="N2065" s="95"/>
      <c r="O2065" s="99"/>
    </row>
    <row r="2066" spans="1:15" s="131" customFormat="1" ht="14.25" customHeight="1">
      <c r="A2066" s="351"/>
      <c r="B2066" s="100"/>
      <c r="C2066" s="101"/>
      <c r="D2066" s="102"/>
      <c r="E2066" s="103"/>
      <c r="F2066" s="95"/>
      <c r="G2066" s="96"/>
      <c r="H2066" s="111"/>
      <c r="I2066" s="97"/>
      <c r="J2066" s="598"/>
      <c r="K2066" s="598"/>
      <c r="L2066" s="598"/>
      <c r="M2066" s="103"/>
      <c r="N2066" s="95"/>
      <c r="O2066" s="99"/>
    </row>
    <row r="2067" spans="1:15" s="131" customFormat="1" ht="14.25" customHeight="1">
      <c r="A2067" s="351"/>
      <c r="B2067" s="100"/>
      <c r="C2067" s="101"/>
      <c r="D2067" s="102"/>
      <c r="E2067" s="103"/>
      <c r="F2067" s="95"/>
      <c r="G2067" s="96"/>
      <c r="H2067" s="105"/>
      <c r="I2067" s="97"/>
      <c r="J2067" s="598"/>
      <c r="K2067" s="598"/>
      <c r="L2067" s="598"/>
      <c r="M2067" s="103"/>
      <c r="N2067" s="95"/>
      <c r="O2067" s="99"/>
    </row>
    <row r="2068" spans="1:15" s="131" customFormat="1" ht="14.25" customHeight="1">
      <c r="A2068" s="351"/>
      <c r="B2068" s="100"/>
      <c r="C2068" s="101"/>
      <c r="D2068" s="102"/>
      <c r="E2068" s="103"/>
      <c r="F2068" s="95"/>
      <c r="G2068" s="104"/>
      <c r="H2068" s="111"/>
      <c r="I2068" s="97"/>
      <c r="J2068" s="598"/>
      <c r="K2068" s="598"/>
      <c r="L2068" s="598"/>
      <c r="M2068" s="103"/>
      <c r="N2068" s="95"/>
      <c r="O2068" s="112"/>
    </row>
    <row r="2069" spans="1:15" s="131" customFormat="1" ht="14.25" customHeight="1">
      <c r="A2069" s="351"/>
      <c r="B2069" s="83" t="s">
        <v>67</v>
      </c>
      <c r="C2069" s="84"/>
      <c r="D2069" s="84"/>
      <c r="E2069" s="85"/>
      <c r="F2069" s="86"/>
      <c r="G2069" s="87"/>
      <c r="H2069" s="111"/>
      <c r="I2069" s="204" t="s">
        <v>564</v>
      </c>
      <c r="J2069" s="115"/>
      <c r="K2069" s="116"/>
      <c r="L2069" s="116"/>
      <c r="M2069" s="117"/>
      <c r="N2069" s="120"/>
      <c r="O2069" s="121"/>
    </row>
    <row r="2070" spans="1:15" s="131" customFormat="1" ht="14.25" customHeight="1">
      <c r="A2070" s="351"/>
      <c r="B2070" s="100"/>
      <c r="C2070" s="101"/>
      <c r="D2070" s="102"/>
      <c r="E2070" s="103"/>
      <c r="F2070" s="95"/>
      <c r="G2070" s="96"/>
      <c r="H2070" s="111"/>
      <c r="I2070" s="97"/>
      <c r="J2070" s="598"/>
      <c r="K2070" s="598"/>
      <c r="L2070" s="598"/>
      <c r="M2070" s="103"/>
      <c r="N2070" s="95"/>
      <c r="O2070" s="99"/>
    </row>
    <row r="2071" spans="1:15" s="131" customFormat="1" ht="14.25" customHeight="1">
      <c r="A2071" s="351"/>
      <c r="B2071" s="100"/>
      <c r="C2071" s="101"/>
      <c r="D2071" s="102"/>
      <c r="E2071" s="103"/>
      <c r="F2071" s="95"/>
      <c r="G2071" s="104">
        <f>ROUNDDOWN(SUM(F2070:F2072)/1000,0)</f>
        <v>0</v>
      </c>
      <c r="H2071" s="105"/>
      <c r="I2071" s="97"/>
      <c r="J2071" s="598"/>
      <c r="K2071" s="598"/>
      <c r="L2071" s="598"/>
      <c r="M2071" s="103"/>
      <c r="N2071" s="95"/>
      <c r="O2071" s="106">
        <f>ROUNDDOWN(SUM(N2070:N2079)/1000,0)</f>
        <v>0</v>
      </c>
    </row>
    <row r="2072" spans="1:15" s="131" customFormat="1" ht="14.1" customHeight="1">
      <c r="A2072" s="351"/>
      <c r="B2072" s="100"/>
      <c r="C2072" s="101"/>
      <c r="D2072" s="102"/>
      <c r="E2072" s="103"/>
      <c r="F2072" s="95"/>
      <c r="G2072" s="104"/>
      <c r="H2072" s="111"/>
      <c r="I2072" s="97"/>
      <c r="J2072" s="598"/>
      <c r="K2072" s="598"/>
      <c r="L2072" s="598"/>
      <c r="M2072" s="103"/>
      <c r="N2072" s="95"/>
      <c r="O2072" s="99"/>
    </row>
    <row r="2073" spans="1:15" s="131" customFormat="1" ht="14.25" customHeight="1" thickBot="1">
      <c r="A2073" s="351"/>
      <c r="B2073" s="122" t="s">
        <v>68</v>
      </c>
      <c r="C2073" s="123"/>
      <c r="D2073" s="123"/>
      <c r="E2073" s="124"/>
      <c r="F2073" s="125"/>
      <c r="G2073" s="126">
        <f>G2074-G2038-G2045-G2051-G2055-G2061-G2071</f>
        <v>0</v>
      </c>
      <c r="H2073" s="105"/>
      <c r="I2073" s="97"/>
      <c r="J2073" s="598"/>
      <c r="K2073" s="598"/>
      <c r="L2073" s="598"/>
      <c r="M2073" s="103"/>
      <c r="N2073" s="95"/>
      <c r="O2073" s="99"/>
    </row>
    <row r="2074" spans="1:15" s="131" customFormat="1" ht="20.100000000000001" customHeight="1" thickTop="1">
      <c r="A2074" s="351"/>
      <c r="B2074" s="1015" t="s">
        <v>69</v>
      </c>
      <c r="C2074" s="1016"/>
      <c r="D2074" s="1016"/>
      <c r="E2074" s="1016"/>
      <c r="F2074" s="1017"/>
      <c r="G2074" s="127">
        <f>O2082</f>
        <v>0</v>
      </c>
      <c r="H2074" s="105"/>
      <c r="I2074" s="97"/>
      <c r="J2074" s="598"/>
      <c r="K2074" s="598"/>
      <c r="L2074" s="598"/>
      <c r="M2074" s="103"/>
      <c r="N2074" s="95"/>
      <c r="O2074" s="99"/>
    </row>
    <row r="2075" spans="1:15" s="131" customFormat="1" ht="14.25" customHeight="1">
      <c r="A2075" s="351"/>
      <c r="B2075" s="128" t="s">
        <v>70</v>
      </c>
      <c r="C2075" s="129"/>
      <c r="D2075" s="129"/>
      <c r="E2075" s="129"/>
      <c r="F2075" s="129"/>
      <c r="G2075" s="130"/>
      <c r="H2075" s="130"/>
      <c r="I2075" s="97"/>
      <c r="J2075" s="598"/>
      <c r="K2075" s="598"/>
      <c r="L2075" s="598"/>
      <c r="M2075" s="103"/>
      <c r="N2075" s="95"/>
      <c r="O2075" s="99"/>
    </row>
    <row r="2076" spans="1:15" s="131" customFormat="1" ht="14.25" customHeight="1">
      <c r="A2076" s="351"/>
      <c r="B2076" s="131" t="s">
        <v>71</v>
      </c>
      <c r="C2076" s="129"/>
      <c r="D2076" s="129"/>
      <c r="E2076" s="129"/>
      <c r="F2076" s="129"/>
      <c r="G2076" s="132" t="s">
        <v>72</v>
      </c>
      <c r="H2076" s="133"/>
      <c r="I2076" s="97"/>
      <c r="J2076" s="598"/>
      <c r="K2076" s="598"/>
      <c r="L2076" s="598"/>
      <c r="M2076" s="103"/>
      <c r="N2076" s="95"/>
      <c r="O2076" s="99"/>
    </row>
    <row r="2077" spans="1:15" s="131" customFormat="1" ht="14.25" customHeight="1">
      <c r="A2077" s="351"/>
      <c r="B2077" s="919" t="s">
        <v>73</v>
      </c>
      <c r="C2077" s="1018"/>
      <c r="D2077" s="1018"/>
      <c r="E2077" s="1018"/>
      <c r="F2077" s="1019"/>
      <c r="G2077" s="134" t="s">
        <v>74</v>
      </c>
      <c r="H2077" s="133"/>
      <c r="I2077" s="97"/>
      <c r="J2077" s="598"/>
      <c r="K2077" s="598"/>
      <c r="L2077" s="598"/>
      <c r="M2077" s="103"/>
      <c r="N2077" s="95"/>
      <c r="O2077" s="99"/>
    </row>
    <row r="2078" spans="1:15" s="131" customFormat="1" ht="20.100000000000001" customHeight="1">
      <c r="A2078" s="351"/>
      <c r="B2078" s="1003" t="s">
        <v>567</v>
      </c>
      <c r="C2078" s="1018"/>
      <c r="D2078" s="1018"/>
      <c r="E2078" s="1018"/>
      <c r="F2078" s="1019"/>
      <c r="G2078" s="135"/>
      <c r="H2078" s="136"/>
      <c r="I2078" s="97"/>
      <c r="J2078" s="598"/>
      <c r="K2078" s="598"/>
      <c r="L2078" s="598"/>
      <c r="M2078" s="103"/>
      <c r="N2078" s="95"/>
      <c r="O2078" s="99"/>
    </row>
    <row r="2079" spans="1:15" s="131" customFormat="1" ht="21.95" customHeight="1" thickBot="1">
      <c r="A2079" s="351"/>
      <c r="B2079" s="1003" t="s">
        <v>568</v>
      </c>
      <c r="C2079" s="1004"/>
      <c r="D2079" s="1004"/>
      <c r="E2079" s="1004"/>
      <c r="F2079" s="1005"/>
      <c r="G2079" s="135"/>
      <c r="H2079" s="111"/>
      <c r="I2079" s="97"/>
      <c r="J2079" s="598"/>
      <c r="K2079" s="598"/>
      <c r="L2079" s="598"/>
      <c r="M2079" s="103"/>
      <c r="N2079" s="95"/>
      <c r="O2079" s="137"/>
    </row>
    <row r="2080" spans="1:15" s="131" customFormat="1" ht="35.450000000000003" customHeight="1" thickTop="1">
      <c r="A2080" s="351"/>
      <c r="B2080" s="1003" t="s">
        <v>132</v>
      </c>
      <c r="C2080" s="1004"/>
      <c r="D2080" s="1004"/>
      <c r="E2080" s="1004"/>
      <c r="F2080" s="1005"/>
      <c r="G2080" s="135"/>
      <c r="H2080" s="111"/>
      <c r="I2080" s="1006" t="s">
        <v>565</v>
      </c>
      <c r="J2080" s="1007"/>
      <c r="K2080" s="1007"/>
      <c r="L2080" s="1007"/>
      <c r="M2080" s="1007"/>
      <c r="N2080" s="1008"/>
      <c r="O2080" s="138">
        <f>SUM(O2038,O2048,O2057,O2064,O2071,)</f>
        <v>0</v>
      </c>
    </row>
    <row r="2081" spans="1:21" s="131" customFormat="1" ht="35.450000000000003" customHeight="1">
      <c r="A2081" s="351"/>
      <c r="B2081" s="1003" t="s">
        <v>138</v>
      </c>
      <c r="C2081" s="1004"/>
      <c r="D2081" s="1004"/>
      <c r="E2081" s="1004"/>
      <c r="F2081" s="1005"/>
      <c r="G2081" s="135"/>
      <c r="H2081" s="130"/>
      <c r="I2081" s="1009" t="s">
        <v>340</v>
      </c>
      <c r="J2081" s="1010"/>
      <c r="K2081" s="1010"/>
      <c r="L2081" s="1010"/>
      <c r="M2081" s="1010"/>
      <c r="N2081" s="1011"/>
      <c r="O2081" s="146">
        <f>IF(共通入力シート!$B$18="課税事業者",ROUNDDOWN((O2080-G2083)*10/110,0),0)</f>
        <v>0</v>
      </c>
    </row>
    <row r="2082" spans="1:21" s="131" customFormat="1" ht="26.1" customHeight="1" thickBot="1">
      <c r="A2082" s="351"/>
      <c r="B2082" s="1012" t="s">
        <v>569</v>
      </c>
      <c r="C2082" s="1013"/>
      <c r="D2082" s="1013"/>
      <c r="E2082" s="1013"/>
      <c r="F2082" s="1014"/>
      <c r="G2082" s="135"/>
      <c r="H2082" s="130"/>
      <c r="I2082" s="995" t="s">
        <v>566</v>
      </c>
      <c r="J2082" s="996"/>
      <c r="K2082" s="996"/>
      <c r="L2082" s="996"/>
      <c r="M2082" s="996"/>
      <c r="N2082" s="997"/>
      <c r="O2082" s="141">
        <f>O2080-O2081</f>
        <v>0</v>
      </c>
    </row>
    <row r="2083" spans="1:21" s="131" customFormat="1" ht="25.35" customHeight="1" thickTop="1">
      <c r="A2083" s="351"/>
      <c r="B2083" s="992" t="s">
        <v>75</v>
      </c>
      <c r="C2083" s="993"/>
      <c r="D2083" s="993"/>
      <c r="E2083" s="993"/>
      <c r="F2083" s="994"/>
      <c r="G2083" s="140">
        <f>SUM(G2078:G2082)</f>
        <v>0</v>
      </c>
      <c r="H2083" s="364"/>
      <c r="I2083" s="995" t="s">
        <v>342</v>
      </c>
      <c r="J2083" s="996"/>
      <c r="K2083" s="996"/>
      <c r="L2083" s="996"/>
      <c r="M2083" s="996"/>
      <c r="N2083" s="997"/>
      <c r="O2083" s="144"/>
    </row>
    <row r="2084" spans="1:21" s="131" customFormat="1" ht="26.25" customHeight="1">
      <c r="A2084" s="351"/>
      <c r="B2084" s="131" t="s">
        <v>76</v>
      </c>
      <c r="C2084" s="365"/>
      <c r="D2084" s="365"/>
      <c r="E2084" s="365"/>
      <c r="F2084" s="365"/>
      <c r="G2084" s="143"/>
      <c r="H2084" s="364"/>
      <c r="O2084" s="145"/>
    </row>
    <row r="2085" spans="1:21" s="131" customFormat="1" ht="10.5" customHeight="1" thickBot="1">
      <c r="A2085" s="351"/>
      <c r="C2085" s="365"/>
      <c r="D2085" s="365"/>
      <c r="E2085" s="365"/>
      <c r="F2085" s="365"/>
      <c r="G2085" s="143"/>
      <c r="H2085" s="364"/>
      <c r="I2085" s="366"/>
    </row>
    <row r="2086" spans="1:21" s="131" customFormat="1" ht="25.35" customHeight="1" thickBot="1">
      <c r="A2086" s="351"/>
      <c r="B2086" s="998" t="s">
        <v>77</v>
      </c>
      <c r="C2086" s="980"/>
      <c r="D2086" s="999" t="str">
        <f>IF(共通入力シート!$B$2="","",共通入力シート!$B$2)</f>
        <v/>
      </c>
      <c r="E2086" s="999"/>
      <c r="F2086" s="999"/>
      <c r="G2086" s="1000"/>
      <c r="H2086" s="1001" t="str">
        <f>IF(共通入力シート!$B$18="※選択してください。","★「共通入力シート」の消費税等仕入控除税額の取扱を選択してください。","")</f>
        <v/>
      </c>
      <c r="I2086" s="1002"/>
      <c r="J2086" s="1002"/>
      <c r="K2086" s="1002"/>
      <c r="L2086" s="1002"/>
      <c r="M2086" s="1002"/>
      <c r="N2086" s="1002"/>
      <c r="O2086" s="1002"/>
    </row>
    <row r="2087" spans="1:21" s="131" customFormat="1" ht="46.5" customHeight="1" thickBot="1">
      <c r="A2087" s="351"/>
      <c r="B2087" s="987" t="s">
        <v>343</v>
      </c>
      <c r="C2087" s="988"/>
      <c r="D2087" s="989" t="str">
        <f>IF(O2082=0,"",MAX(0,MIN(INT(O2082/2),G2073)))</f>
        <v/>
      </c>
      <c r="E2087" s="989"/>
      <c r="F2087" s="989"/>
      <c r="G2087" s="367" t="s">
        <v>29</v>
      </c>
      <c r="H2087" s="990" t="s">
        <v>78</v>
      </c>
      <c r="I2087" s="991"/>
      <c r="J2087" s="991"/>
      <c r="K2087" s="991"/>
      <c r="L2087" s="991"/>
      <c r="M2087" s="991"/>
      <c r="N2087" s="991"/>
      <c r="O2087" s="991"/>
    </row>
    <row r="2088" spans="1:21" ht="4.5" customHeight="1"/>
    <row r="2089" spans="1:21" ht="15.6" customHeight="1">
      <c r="B2089" s="131" t="s">
        <v>425</v>
      </c>
      <c r="C2089" s="218"/>
      <c r="D2089" s="329"/>
      <c r="E2089" s="218"/>
      <c r="F2089" s="218"/>
      <c r="G2089" s="218"/>
      <c r="H2089" s="218"/>
      <c r="I2089" s="218"/>
      <c r="J2089" s="218"/>
      <c r="K2089" s="218"/>
      <c r="L2089" s="218"/>
      <c r="M2089" s="218"/>
      <c r="N2089" s="218"/>
      <c r="O2089" s="218"/>
      <c r="R2089" s="329"/>
      <c r="S2089" s="329"/>
      <c r="T2089" s="329"/>
      <c r="U2089" s="329"/>
    </row>
    <row r="2090" spans="1:21" ht="15.6" customHeight="1">
      <c r="B2090" s="218" t="s">
        <v>509</v>
      </c>
      <c r="C2090" s="218"/>
      <c r="D2090" s="218"/>
      <c r="E2090" s="218"/>
      <c r="F2090" s="218"/>
      <c r="G2090" s="218"/>
      <c r="H2090" s="218"/>
      <c r="I2090" s="218"/>
      <c r="J2090" s="218"/>
      <c r="K2090" s="218"/>
      <c r="L2090" s="218"/>
      <c r="M2090" s="218"/>
      <c r="N2090" s="218"/>
      <c r="O2090" s="218"/>
      <c r="R2090" s="329"/>
      <c r="S2090" s="329"/>
      <c r="T2090" s="329"/>
      <c r="U2090" s="329"/>
    </row>
    <row r="2091" spans="1:21" ht="15.6" customHeight="1" thickBot="1">
      <c r="B2091" s="1120" t="s">
        <v>429</v>
      </c>
      <c r="C2091" s="1120"/>
      <c r="D2091" s="1120"/>
      <c r="E2091" s="1120"/>
      <c r="F2091" s="1120"/>
      <c r="G2091" s="1120"/>
      <c r="H2091" s="1120"/>
      <c r="I2091" s="1120"/>
      <c r="J2091" s="1120"/>
      <c r="K2091" s="1120"/>
      <c r="L2091" s="1120"/>
      <c r="M2091" s="1120"/>
      <c r="N2091" s="1120"/>
      <c r="O2091" s="1120"/>
      <c r="R2091" s="329"/>
      <c r="S2091" s="329"/>
      <c r="T2091" s="329"/>
      <c r="U2091" s="329"/>
    </row>
    <row r="2092" spans="1:21" ht="15" customHeight="1">
      <c r="B2092" s="1121" t="s">
        <v>43</v>
      </c>
      <c r="C2092" s="1122"/>
      <c r="D2092" s="1125" t="s">
        <v>617</v>
      </c>
      <c r="E2092" s="1126"/>
      <c r="F2092" s="1129" t="s">
        <v>657</v>
      </c>
      <c r="G2092" s="1130"/>
      <c r="H2092" s="1131"/>
      <c r="I2092" s="1131"/>
      <c r="J2092" s="1131"/>
      <c r="K2092" s="1131"/>
      <c r="L2092" s="1131"/>
      <c r="M2092" s="1131"/>
      <c r="N2092" s="1131"/>
      <c r="O2092" s="1132"/>
      <c r="Q2092" s="618" t="s">
        <v>667</v>
      </c>
      <c r="R2092" s="329"/>
      <c r="S2092" s="329"/>
      <c r="T2092" s="329"/>
      <c r="U2092" s="329"/>
    </row>
    <row r="2093" spans="1:21" ht="15" customHeight="1" thickBot="1">
      <c r="B2093" s="1123"/>
      <c r="C2093" s="1124"/>
      <c r="D2093" s="1127"/>
      <c r="E2093" s="1128"/>
      <c r="F2093" s="1133"/>
      <c r="G2093" s="1134"/>
      <c r="H2093" s="1135"/>
      <c r="I2093" s="1135"/>
      <c r="J2093" s="1135"/>
      <c r="K2093" s="1135"/>
      <c r="L2093" s="1135"/>
      <c r="M2093" s="1135"/>
      <c r="N2093" s="1135"/>
      <c r="O2093" s="1136"/>
      <c r="Q2093" s="617" t="s">
        <v>668</v>
      </c>
      <c r="R2093" s="329"/>
      <c r="S2093" s="329"/>
      <c r="T2093" s="329"/>
      <c r="U2093" s="329"/>
    </row>
    <row r="2094" spans="1:21" ht="16.5" customHeight="1">
      <c r="B2094" s="330" t="s">
        <v>142</v>
      </c>
      <c r="C2094" s="331"/>
      <c r="D2094" s="331"/>
      <c r="E2094" s="332"/>
      <c r="F2094" s="331"/>
      <c r="G2094" s="331"/>
      <c r="H2094" s="331"/>
      <c r="I2094" s="331"/>
      <c r="J2094" s="331"/>
      <c r="K2094" s="331"/>
      <c r="L2094" s="331"/>
      <c r="M2094" s="331"/>
      <c r="N2094" s="331"/>
      <c r="O2094" s="619"/>
      <c r="R2094" s="329"/>
      <c r="S2094" s="329"/>
      <c r="T2094" s="329"/>
      <c r="U2094" s="329"/>
    </row>
    <row r="2095" spans="1:21" ht="18.75" customHeight="1">
      <c r="B2095" s="1109"/>
      <c r="C2095" s="1110"/>
      <c r="D2095" s="1110"/>
      <c r="E2095" s="1110"/>
      <c r="F2095" s="1110"/>
      <c r="G2095" s="1110"/>
      <c r="H2095" s="1110"/>
      <c r="I2095" s="1110"/>
      <c r="J2095" s="1110"/>
      <c r="K2095" s="1110"/>
      <c r="L2095" s="335" t="s">
        <v>48</v>
      </c>
      <c r="M2095" s="1113"/>
      <c r="N2095" s="1113"/>
      <c r="O2095" s="1114"/>
      <c r="Q2095" s="569" t="str">
        <f>IF(M2095="", "←選択してください。", "")</f>
        <v>←選択してください。</v>
      </c>
      <c r="R2095" s="329"/>
      <c r="S2095" s="329"/>
      <c r="T2095" s="329"/>
      <c r="U2095" s="329"/>
    </row>
    <row r="2096" spans="1:21" ht="17.25" customHeight="1">
      <c r="B2096" s="1111"/>
      <c r="C2096" s="1112"/>
      <c r="D2096" s="1112"/>
      <c r="E2096" s="1112"/>
      <c r="F2096" s="1112"/>
      <c r="G2096" s="1112"/>
      <c r="H2096" s="1112"/>
      <c r="I2096" s="1112"/>
      <c r="J2096" s="1112"/>
      <c r="K2096" s="1112"/>
      <c r="L2096" s="337" t="s">
        <v>49</v>
      </c>
      <c r="M2096" s="1115"/>
      <c r="N2096" s="1115"/>
      <c r="O2096" s="1116"/>
      <c r="Q2096" s="569" t="str">
        <f>IF(M2096="", "←選択してください。", "")</f>
        <v>←選択してください。</v>
      </c>
      <c r="R2096" s="329"/>
      <c r="S2096" s="329"/>
      <c r="T2096" s="329"/>
      <c r="U2096" s="329"/>
    </row>
    <row r="2097" spans="2:21" ht="4.5" customHeight="1">
      <c r="B2097" s="338"/>
      <c r="C2097" s="338"/>
      <c r="D2097" s="338"/>
      <c r="E2097" s="338"/>
      <c r="F2097" s="338"/>
      <c r="G2097" s="338"/>
      <c r="H2097" s="338"/>
      <c r="I2097" s="338"/>
      <c r="J2097" s="338"/>
      <c r="K2097" s="338"/>
      <c r="L2097" s="338"/>
      <c r="M2097" s="338"/>
      <c r="N2097" s="338"/>
      <c r="O2097" s="611"/>
      <c r="R2097" s="329"/>
      <c r="S2097" s="329"/>
      <c r="T2097" s="329"/>
      <c r="U2097" s="329"/>
    </row>
    <row r="2098" spans="2:21" ht="24" customHeight="1">
      <c r="B2098" s="340" t="s">
        <v>143</v>
      </c>
      <c r="C2098" s="341"/>
      <c r="D2098" s="341"/>
      <c r="E2098" s="341"/>
      <c r="F2098" s="1117" t="s">
        <v>50</v>
      </c>
      <c r="G2098" s="1118"/>
      <c r="H2098" s="342"/>
      <c r="I2098" s="1117" t="s">
        <v>51</v>
      </c>
      <c r="J2098" s="1119"/>
      <c r="K2098" s="1118"/>
      <c r="L2098" s="343" t="str">
        <f>IF(OR($H2100=0,$K2100=0),"",$H2098/($H2100*$K2100))</f>
        <v/>
      </c>
      <c r="M2098" s="1117" t="s">
        <v>52</v>
      </c>
      <c r="N2098" s="1118"/>
      <c r="O2098" s="565" t="str">
        <f>IF($O2196+$O2199=0,"",($G2190-$G2189)/($O2196+$O2199))</f>
        <v/>
      </c>
      <c r="Q2098" s="336" t="str">
        <f>IF(OR(F2092="人材養成事業",F2092= "普及啓発事業"), "←斜線部は記入する必要はありません。", "")</f>
        <v/>
      </c>
      <c r="R2098" s="329"/>
      <c r="S2098" s="329"/>
      <c r="T2098" s="329"/>
      <c r="U2098" s="329"/>
    </row>
    <row r="2099" spans="2:21" s="131" customFormat="1" ht="21.75" customHeight="1">
      <c r="B2099" s="1020" t="s">
        <v>53</v>
      </c>
      <c r="C2099" s="1093"/>
      <c r="D2099" s="1096" t="s">
        <v>54</v>
      </c>
      <c r="E2099" s="1097"/>
      <c r="F2099" s="1098" t="s">
        <v>55</v>
      </c>
      <c r="G2099" s="1098"/>
      <c r="H2099" s="1099" t="s">
        <v>56</v>
      </c>
      <c r="I2099" s="1099"/>
      <c r="J2099" s="1099"/>
      <c r="K2099" s="344" t="s">
        <v>57</v>
      </c>
      <c r="L2099" s="1100" t="s">
        <v>58</v>
      </c>
      <c r="M2099" s="1100"/>
      <c r="N2099" s="1100"/>
      <c r="O2099" s="1101"/>
    </row>
    <row r="2100" spans="2:21" s="131" customFormat="1" ht="21.75" customHeight="1">
      <c r="B2100" s="1094"/>
      <c r="C2100" s="1095"/>
      <c r="D2100" s="1102"/>
      <c r="E2100" s="1103"/>
      <c r="F2100" s="1104"/>
      <c r="G2100" s="1105"/>
      <c r="H2100" s="1106"/>
      <c r="I2100" s="1106"/>
      <c r="J2100" s="1106"/>
      <c r="K2100" s="78"/>
      <c r="L2100" s="1107"/>
      <c r="M2100" s="1107"/>
      <c r="N2100" s="1107"/>
      <c r="O2100" s="1108"/>
      <c r="Q2100" s="345"/>
    </row>
    <row r="2101" spans="2:21" ht="9.75" customHeight="1">
      <c r="B2101" s="131"/>
      <c r="C2101" s="131"/>
      <c r="D2101" s="338"/>
      <c r="E2101" s="338"/>
      <c r="F2101" s="338"/>
      <c r="G2101" s="338"/>
      <c r="H2101" s="338"/>
      <c r="I2101" s="338"/>
      <c r="J2101" s="338"/>
      <c r="K2101" s="338"/>
      <c r="L2101" s="338"/>
      <c r="M2101" s="338"/>
      <c r="N2101" s="338"/>
      <c r="O2101" s="338"/>
      <c r="Q2101" s="336"/>
      <c r="R2101" s="329"/>
      <c r="S2101" s="329"/>
      <c r="T2101" s="329"/>
      <c r="U2101" s="329"/>
    </row>
    <row r="2102" spans="2:21" s="102" customFormat="1" ht="18" customHeight="1">
      <c r="B2102" s="1020" t="s">
        <v>344</v>
      </c>
      <c r="C2102" s="1066"/>
      <c r="D2102" s="925" t="s">
        <v>413</v>
      </c>
      <c r="E2102" s="926"/>
      <c r="F2102" s="926"/>
      <c r="G2102" s="926"/>
      <c r="H2102" s="926"/>
      <c r="I2102" s="926"/>
      <c r="J2102" s="926"/>
      <c r="K2102" s="926"/>
      <c r="L2102" s="926"/>
      <c r="M2102" s="926"/>
      <c r="N2102" s="926"/>
      <c r="O2102" s="927"/>
      <c r="Q2102" s="568" t="s">
        <v>139</v>
      </c>
    </row>
    <row r="2103" spans="2:21" s="102" customFormat="1" ht="19.350000000000001" customHeight="1">
      <c r="B2103" s="1067"/>
      <c r="C2103" s="1068"/>
      <c r="D2103" s="1071"/>
      <c r="E2103" s="1072"/>
      <c r="F2103" s="1072"/>
      <c r="G2103" s="1072"/>
      <c r="H2103" s="1072"/>
      <c r="I2103" s="1072"/>
      <c r="J2103" s="1072"/>
      <c r="K2103" s="1072"/>
      <c r="L2103" s="1072"/>
      <c r="M2103" s="1072"/>
      <c r="N2103" s="1072"/>
      <c r="O2103" s="1073"/>
    </row>
    <row r="2104" spans="2:21" s="102" customFormat="1" ht="19.350000000000001" customHeight="1">
      <c r="B2104" s="1067"/>
      <c r="C2104" s="1068"/>
      <c r="D2104" s="1071"/>
      <c r="E2104" s="1072"/>
      <c r="F2104" s="1072"/>
      <c r="G2104" s="1072"/>
      <c r="H2104" s="1072"/>
      <c r="I2104" s="1072"/>
      <c r="J2104" s="1072"/>
      <c r="K2104" s="1072"/>
      <c r="L2104" s="1072"/>
      <c r="M2104" s="1072"/>
      <c r="N2104" s="1072"/>
      <c r="O2104" s="1073"/>
    </row>
    <row r="2105" spans="2:21" s="102" customFormat="1" ht="19.350000000000001" customHeight="1">
      <c r="B2105" s="1067"/>
      <c r="C2105" s="1068"/>
      <c r="D2105" s="1071"/>
      <c r="E2105" s="1072"/>
      <c r="F2105" s="1072"/>
      <c r="G2105" s="1072"/>
      <c r="H2105" s="1072"/>
      <c r="I2105" s="1072"/>
      <c r="J2105" s="1072"/>
      <c r="K2105" s="1072"/>
      <c r="L2105" s="1072"/>
      <c r="M2105" s="1072"/>
      <c r="N2105" s="1072"/>
      <c r="O2105" s="1073"/>
    </row>
    <row r="2106" spans="2:21" s="102" customFormat="1" ht="19.350000000000001" customHeight="1">
      <c r="B2106" s="1067"/>
      <c r="C2106" s="1068"/>
      <c r="D2106" s="1071"/>
      <c r="E2106" s="1072"/>
      <c r="F2106" s="1072"/>
      <c r="G2106" s="1072"/>
      <c r="H2106" s="1072"/>
      <c r="I2106" s="1072"/>
      <c r="J2106" s="1072"/>
      <c r="K2106" s="1072"/>
      <c r="L2106" s="1072"/>
      <c r="M2106" s="1072"/>
      <c r="N2106" s="1072"/>
      <c r="O2106" s="1073"/>
    </row>
    <row r="2107" spans="2:21" s="102" customFormat="1" ht="19.350000000000001" customHeight="1">
      <c r="B2107" s="1067"/>
      <c r="C2107" s="1068"/>
      <c r="D2107" s="1071"/>
      <c r="E2107" s="1072"/>
      <c r="F2107" s="1072"/>
      <c r="G2107" s="1072"/>
      <c r="H2107" s="1072"/>
      <c r="I2107" s="1072"/>
      <c r="J2107" s="1072"/>
      <c r="K2107" s="1072"/>
      <c r="L2107" s="1072"/>
      <c r="M2107" s="1072"/>
      <c r="N2107" s="1072"/>
      <c r="O2107" s="1073"/>
    </row>
    <row r="2108" spans="2:21" s="102" customFormat="1" ht="19.350000000000001" customHeight="1">
      <c r="B2108" s="1067"/>
      <c r="C2108" s="1068"/>
      <c r="D2108" s="1071"/>
      <c r="E2108" s="1072"/>
      <c r="F2108" s="1072"/>
      <c r="G2108" s="1072"/>
      <c r="H2108" s="1072"/>
      <c r="I2108" s="1072"/>
      <c r="J2108" s="1072"/>
      <c r="K2108" s="1072"/>
      <c r="L2108" s="1072"/>
      <c r="M2108" s="1072"/>
      <c r="N2108" s="1072"/>
      <c r="O2108" s="1073"/>
    </row>
    <row r="2109" spans="2:21" s="102" customFormat="1" ht="19.350000000000001" customHeight="1">
      <c r="B2109" s="1067"/>
      <c r="C2109" s="1068"/>
      <c r="D2109" s="1071"/>
      <c r="E2109" s="1072"/>
      <c r="F2109" s="1072"/>
      <c r="G2109" s="1072"/>
      <c r="H2109" s="1072"/>
      <c r="I2109" s="1072"/>
      <c r="J2109" s="1072"/>
      <c r="K2109" s="1072"/>
      <c r="L2109" s="1072"/>
      <c r="M2109" s="1072"/>
      <c r="N2109" s="1072"/>
      <c r="O2109" s="1073"/>
    </row>
    <row r="2110" spans="2:21" s="102" customFormat="1" ht="19.350000000000001" customHeight="1">
      <c r="B2110" s="1067"/>
      <c r="C2110" s="1068"/>
      <c r="D2110" s="1071"/>
      <c r="E2110" s="1072"/>
      <c r="F2110" s="1072"/>
      <c r="G2110" s="1072"/>
      <c r="H2110" s="1072"/>
      <c r="I2110" s="1072"/>
      <c r="J2110" s="1072"/>
      <c r="K2110" s="1072"/>
      <c r="L2110" s="1072"/>
      <c r="M2110" s="1072"/>
      <c r="N2110" s="1072"/>
      <c r="O2110" s="1073"/>
    </row>
    <row r="2111" spans="2:21" s="102" customFormat="1" ht="19.350000000000001" customHeight="1">
      <c r="B2111" s="1067"/>
      <c r="C2111" s="1068"/>
      <c r="D2111" s="1071"/>
      <c r="E2111" s="1072"/>
      <c r="F2111" s="1072"/>
      <c r="G2111" s="1072"/>
      <c r="H2111" s="1072"/>
      <c r="I2111" s="1072"/>
      <c r="J2111" s="1072"/>
      <c r="K2111" s="1072"/>
      <c r="L2111" s="1072"/>
      <c r="M2111" s="1072"/>
      <c r="N2111" s="1072"/>
      <c r="O2111" s="1073"/>
    </row>
    <row r="2112" spans="2:21" s="102" customFormat="1" ht="19.350000000000001" customHeight="1">
      <c r="B2112" s="1069"/>
      <c r="C2112" s="1070"/>
      <c r="D2112" s="1074"/>
      <c r="E2112" s="1075"/>
      <c r="F2112" s="1075"/>
      <c r="G2112" s="1075"/>
      <c r="H2112" s="1075"/>
      <c r="I2112" s="1075"/>
      <c r="J2112" s="1075"/>
      <c r="K2112" s="1075"/>
      <c r="L2112" s="1075"/>
      <c r="M2112" s="1075"/>
      <c r="N2112" s="1075"/>
      <c r="O2112" s="1076"/>
    </row>
    <row r="2113" spans="2:15" s="102" customFormat="1" ht="18" customHeight="1">
      <c r="B2113" s="1020" t="s">
        <v>148</v>
      </c>
      <c r="C2113" s="1021"/>
      <c r="D2113" s="1059" t="s">
        <v>427</v>
      </c>
      <c r="E2113" s="1026"/>
      <c r="F2113" s="1026"/>
      <c r="G2113" s="1026"/>
      <c r="H2113" s="1026"/>
      <c r="I2113" s="1026"/>
      <c r="J2113" s="1026"/>
      <c r="K2113" s="1026"/>
      <c r="L2113" s="1026"/>
      <c r="M2113" s="1026"/>
      <c r="N2113" s="1026"/>
      <c r="O2113" s="1027"/>
    </row>
    <row r="2114" spans="2:15" s="102" customFormat="1" ht="18" customHeight="1">
      <c r="B2114" s="1022"/>
      <c r="C2114" s="1023"/>
      <c r="D2114" s="1028"/>
      <c r="E2114" s="1077"/>
      <c r="F2114" s="1077"/>
      <c r="G2114" s="1077"/>
      <c r="H2114" s="1077"/>
      <c r="I2114" s="1077"/>
      <c r="J2114" s="1077"/>
      <c r="K2114" s="1077"/>
      <c r="L2114" s="1077"/>
      <c r="M2114" s="1077"/>
      <c r="N2114" s="1077"/>
      <c r="O2114" s="1078"/>
    </row>
    <row r="2115" spans="2:15" s="102" customFormat="1" ht="18" customHeight="1">
      <c r="B2115" s="1022"/>
      <c r="C2115" s="1023"/>
      <c r="D2115" s="1071"/>
      <c r="E2115" s="1072"/>
      <c r="F2115" s="1072"/>
      <c r="G2115" s="1072"/>
      <c r="H2115" s="1072"/>
      <c r="I2115" s="1072"/>
      <c r="J2115" s="1072"/>
      <c r="K2115" s="1072"/>
      <c r="L2115" s="1072"/>
      <c r="M2115" s="1072"/>
      <c r="N2115" s="1072"/>
      <c r="O2115" s="1073"/>
    </row>
    <row r="2116" spans="2:15" s="102" customFormat="1" ht="18" customHeight="1">
      <c r="B2116" s="1022"/>
      <c r="C2116" s="1023"/>
      <c r="D2116" s="1071"/>
      <c r="E2116" s="1072"/>
      <c r="F2116" s="1072"/>
      <c r="G2116" s="1072"/>
      <c r="H2116" s="1072"/>
      <c r="I2116" s="1072"/>
      <c r="J2116" s="1072"/>
      <c r="K2116" s="1072"/>
      <c r="L2116" s="1072"/>
      <c r="M2116" s="1072"/>
      <c r="N2116" s="1072"/>
      <c r="O2116" s="1073"/>
    </row>
    <row r="2117" spans="2:15" s="102" customFormat="1" ht="18" customHeight="1">
      <c r="B2117" s="1022"/>
      <c r="C2117" s="1023"/>
      <c r="D2117" s="1071"/>
      <c r="E2117" s="1072"/>
      <c r="F2117" s="1072"/>
      <c r="G2117" s="1072"/>
      <c r="H2117" s="1072"/>
      <c r="I2117" s="1072"/>
      <c r="J2117" s="1072"/>
      <c r="K2117" s="1072"/>
      <c r="L2117" s="1072"/>
      <c r="M2117" s="1072"/>
      <c r="N2117" s="1072"/>
      <c r="O2117" s="1073"/>
    </row>
    <row r="2118" spans="2:15" s="102" customFormat="1" ht="18" customHeight="1">
      <c r="B2118" s="1022"/>
      <c r="C2118" s="1023"/>
      <c r="D2118" s="1071"/>
      <c r="E2118" s="1072"/>
      <c r="F2118" s="1072"/>
      <c r="G2118" s="1072"/>
      <c r="H2118" s="1072"/>
      <c r="I2118" s="1072"/>
      <c r="J2118" s="1072"/>
      <c r="K2118" s="1072"/>
      <c r="L2118" s="1072"/>
      <c r="M2118" s="1072"/>
      <c r="N2118" s="1072"/>
      <c r="O2118" s="1073"/>
    </row>
    <row r="2119" spans="2:15" s="102" customFormat="1" ht="18" customHeight="1">
      <c r="B2119" s="1022"/>
      <c r="C2119" s="1023"/>
      <c r="D2119" s="1079"/>
      <c r="E2119" s="1080"/>
      <c r="F2119" s="1080"/>
      <c r="G2119" s="1080"/>
      <c r="H2119" s="1080"/>
      <c r="I2119" s="1080"/>
      <c r="J2119" s="1080"/>
      <c r="K2119" s="1080"/>
      <c r="L2119" s="1080"/>
      <c r="M2119" s="1080"/>
      <c r="N2119" s="1080"/>
      <c r="O2119" s="1081"/>
    </row>
    <row r="2120" spans="2:15" s="102" customFormat="1" ht="18" customHeight="1">
      <c r="B2120" s="1022"/>
      <c r="C2120" s="1023"/>
      <c r="D2120" s="1082" t="s">
        <v>428</v>
      </c>
      <c r="E2120" s="1083"/>
      <c r="F2120" s="1083"/>
      <c r="G2120" s="1083"/>
      <c r="H2120" s="1083"/>
      <c r="I2120" s="1083"/>
      <c r="J2120" s="1083"/>
      <c r="K2120" s="1083"/>
      <c r="L2120" s="1083"/>
      <c r="M2120" s="1083"/>
      <c r="N2120" s="1083"/>
      <c r="O2120" s="1084"/>
    </row>
    <row r="2121" spans="2:15" s="102" customFormat="1" ht="18" customHeight="1">
      <c r="B2121" s="1022"/>
      <c r="C2121" s="1023"/>
      <c r="D2121" s="1028"/>
      <c r="E2121" s="1085"/>
      <c r="F2121" s="1085"/>
      <c r="G2121" s="1085"/>
      <c r="H2121" s="1085"/>
      <c r="I2121" s="1085"/>
      <c r="J2121" s="1085"/>
      <c r="K2121" s="1085"/>
      <c r="L2121" s="1085"/>
      <c r="M2121" s="1085"/>
      <c r="N2121" s="1085"/>
      <c r="O2121" s="1086"/>
    </row>
    <row r="2122" spans="2:15" s="102" customFormat="1" ht="18" customHeight="1">
      <c r="B2122" s="1022"/>
      <c r="C2122" s="1023"/>
      <c r="D2122" s="1087"/>
      <c r="E2122" s="1088"/>
      <c r="F2122" s="1088"/>
      <c r="G2122" s="1088"/>
      <c r="H2122" s="1088"/>
      <c r="I2122" s="1088"/>
      <c r="J2122" s="1088"/>
      <c r="K2122" s="1088"/>
      <c r="L2122" s="1088"/>
      <c r="M2122" s="1088"/>
      <c r="N2122" s="1088"/>
      <c r="O2122" s="1089"/>
    </row>
    <row r="2123" spans="2:15" s="102" customFormat="1" ht="18" customHeight="1">
      <c r="B2123" s="1022"/>
      <c r="C2123" s="1023"/>
      <c r="D2123" s="1087"/>
      <c r="E2123" s="1088"/>
      <c r="F2123" s="1088"/>
      <c r="G2123" s="1088"/>
      <c r="H2123" s="1088"/>
      <c r="I2123" s="1088"/>
      <c r="J2123" s="1088"/>
      <c r="K2123" s="1088"/>
      <c r="L2123" s="1088"/>
      <c r="M2123" s="1088"/>
      <c r="N2123" s="1088"/>
      <c r="O2123" s="1089"/>
    </row>
    <row r="2124" spans="2:15" s="102" customFormat="1" ht="18" customHeight="1">
      <c r="B2124" s="1022"/>
      <c r="C2124" s="1023"/>
      <c r="D2124" s="1087"/>
      <c r="E2124" s="1088"/>
      <c r="F2124" s="1088"/>
      <c r="G2124" s="1088"/>
      <c r="H2124" s="1088"/>
      <c r="I2124" s="1088"/>
      <c r="J2124" s="1088"/>
      <c r="K2124" s="1088"/>
      <c r="L2124" s="1088"/>
      <c r="M2124" s="1088"/>
      <c r="N2124" s="1088"/>
      <c r="O2124" s="1089"/>
    </row>
    <row r="2125" spans="2:15" s="102" customFormat="1" ht="18" customHeight="1">
      <c r="B2125" s="1022"/>
      <c r="C2125" s="1023"/>
      <c r="D2125" s="1087"/>
      <c r="E2125" s="1088"/>
      <c r="F2125" s="1088"/>
      <c r="G2125" s="1088"/>
      <c r="H2125" s="1088"/>
      <c r="I2125" s="1088"/>
      <c r="J2125" s="1088"/>
      <c r="K2125" s="1088"/>
      <c r="L2125" s="1088"/>
      <c r="M2125" s="1088"/>
      <c r="N2125" s="1088"/>
      <c r="O2125" s="1089"/>
    </row>
    <row r="2126" spans="2:15" s="102" customFormat="1" ht="18" customHeight="1">
      <c r="B2126" s="1022"/>
      <c r="C2126" s="1023"/>
      <c r="D2126" s="1087"/>
      <c r="E2126" s="1088"/>
      <c r="F2126" s="1088"/>
      <c r="G2126" s="1088"/>
      <c r="H2126" s="1088"/>
      <c r="I2126" s="1088"/>
      <c r="J2126" s="1088"/>
      <c r="K2126" s="1088"/>
      <c r="L2126" s="1088"/>
      <c r="M2126" s="1088"/>
      <c r="N2126" s="1088"/>
      <c r="O2126" s="1089"/>
    </row>
    <row r="2127" spans="2:15" s="102" customFormat="1" ht="18" customHeight="1">
      <c r="B2127" s="1024"/>
      <c r="C2127" s="1025"/>
      <c r="D2127" s="1090"/>
      <c r="E2127" s="1091"/>
      <c r="F2127" s="1091"/>
      <c r="G2127" s="1091"/>
      <c r="H2127" s="1091"/>
      <c r="I2127" s="1091"/>
      <c r="J2127" s="1091"/>
      <c r="K2127" s="1091"/>
      <c r="L2127" s="1091"/>
      <c r="M2127" s="1091"/>
      <c r="N2127" s="1091"/>
      <c r="O2127" s="1092"/>
    </row>
    <row r="2128" spans="2:15" s="102" customFormat="1" ht="18" customHeight="1">
      <c r="B2128" s="1020" t="s">
        <v>140</v>
      </c>
      <c r="C2128" s="1021"/>
      <c r="D2128" s="1026" t="s">
        <v>347</v>
      </c>
      <c r="E2128" s="1026"/>
      <c r="F2128" s="1026"/>
      <c r="G2128" s="1026"/>
      <c r="H2128" s="1026"/>
      <c r="I2128" s="1026"/>
      <c r="J2128" s="1026"/>
      <c r="K2128" s="1026"/>
      <c r="L2128" s="1026"/>
      <c r="M2128" s="1026"/>
      <c r="N2128" s="1026"/>
      <c r="O2128" s="1027"/>
    </row>
    <row r="2129" spans="2:21" s="102" customFormat="1" ht="18" customHeight="1">
      <c r="B2129" s="1022"/>
      <c r="C2129" s="1023"/>
      <c r="D2129" s="1028"/>
      <c r="E2129" s="1029"/>
      <c r="F2129" s="1029"/>
      <c r="G2129" s="1029"/>
      <c r="H2129" s="1029"/>
      <c r="I2129" s="1029"/>
      <c r="J2129" s="1029"/>
      <c r="K2129" s="1029"/>
      <c r="L2129" s="1029"/>
      <c r="M2129" s="1029"/>
      <c r="N2129" s="1029"/>
      <c r="O2129" s="1030"/>
    </row>
    <row r="2130" spans="2:21" s="102" customFormat="1" ht="18" customHeight="1">
      <c r="B2130" s="1022"/>
      <c r="C2130" s="1023"/>
      <c r="D2130" s="1031"/>
      <c r="E2130" s="1032"/>
      <c r="F2130" s="1032"/>
      <c r="G2130" s="1032"/>
      <c r="H2130" s="1032"/>
      <c r="I2130" s="1032"/>
      <c r="J2130" s="1032"/>
      <c r="K2130" s="1032"/>
      <c r="L2130" s="1032"/>
      <c r="M2130" s="1032"/>
      <c r="N2130" s="1032"/>
      <c r="O2130" s="1033"/>
    </row>
    <row r="2131" spans="2:21" s="102" customFormat="1" ht="18" customHeight="1">
      <c r="B2131" s="1022"/>
      <c r="C2131" s="1023"/>
      <c r="D2131" s="1034"/>
      <c r="E2131" s="1035"/>
      <c r="F2131" s="1035"/>
      <c r="G2131" s="1035"/>
      <c r="H2131" s="1035"/>
      <c r="I2131" s="1035"/>
      <c r="J2131" s="1035"/>
      <c r="K2131" s="1035"/>
      <c r="L2131" s="1035"/>
      <c r="M2131" s="1035"/>
      <c r="N2131" s="1035"/>
      <c r="O2131" s="1036"/>
    </row>
    <row r="2132" spans="2:21" s="102" customFormat="1" ht="17.100000000000001" customHeight="1">
      <c r="B2132" s="1022"/>
      <c r="C2132" s="1023"/>
      <c r="D2132" s="1026" t="s">
        <v>345</v>
      </c>
      <c r="E2132" s="1026"/>
      <c r="F2132" s="1026"/>
      <c r="G2132" s="1026"/>
      <c r="H2132" s="1026"/>
      <c r="I2132" s="1026"/>
      <c r="J2132" s="1026"/>
      <c r="K2132" s="1026"/>
      <c r="L2132" s="1026"/>
      <c r="M2132" s="1026"/>
      <c r="N2132" s="1026"/>
      <c r="O2132" s="1027"/>
    </row>
    <row r="2133" spans="2:21" s="102" customFormat="1" ht="17.100000000000001" customHeight="1">
      <c r="B2133" s="1022"/>
      <c r="C2133" s="1023"/>
      <c r="D2133" s="1037"/>
      <c r="E2133" s="1038"/>
      <c r="F2133" s="1038"/>
      <c r="G2133" s="1038"/>
      <c r="H2133" s="1038"/>
      <c r="I2133" s="1038"/>
      <c r="J2133" s="1038"/>
      <c r="K2133" s="1038"/>
      <c r="L2133" s="1038"/>
      <c r="M2133" s="1038"/>
      <c r="N2133" s="1038"/>
      <c r="O2133" s="1039"/>
    </row>
    <row r="2134" spans="2:21" s="102" customFormat="1" ht="17.100000000000001" customHeight="1">
      <c r="B2134" s="1022"/>
      <c r="C2134" s="1023"/>
      <c r="D2134" s="1040"/>
      <c r="E2134" s="1041"/>
      <c r="F2134" s="1041"/>
      <c r="G2134" s="1041"/>
      <c r="H2134" s="1041"/>
      <c r="I2134" s="1041"/>
      <c r="J2134" s="1041"/>
      <c r="K2134" s="1041"/>
      <c r="L2134" s="1041"/>
      <c r="M2134" s="1041"/>
      <c r="N2134" s="1041"/>
      <c r="O2134" s="1042"/>
    </row>
    <row r="2135" spans="2:21" s="102" customFormat="1" ht="17.100000000000001" customHeight="1">
      <c r="B2135" s="1022"/>
      <c r="C2135" s="1023"/>
      <c r="D2135" s="1043"/>
      <c r="E2135" s="1044"/>
      <c r="F2135" s="1044"/>
      <c r="G2135" s="1044"/>
      <c r="H2135" s="1044"/>
      <c r="I2135" s="1044"/>
      <c r="J2135" s="1044"/>
      <c r="K2135" s="1044"/>
      <c r="L2135" s="1044"/>
      <c r="M2135" s="1044"/>
      <c r="N2135" s="1044"/>
      <c r="O2135" s="1045"/>
    </row>
    <row r="2136" spans="2:21" s="102" customFormat="1" ht="17.100000000000001" customHeight="1">
      <c r="B2136" s="1022"/>
      <c r="C2136" s="1023"/>
      <c r="D2136" s="1026" t="s">
        <v>492</v>
      </c>
      <c r="E2136" s="1026"/>
      <c r="F2136" s="1026"/>
      <c r="G2136" s="1026"/>
      <c r="H2136" s="1026"/>
      <c r="I2136" s="1026"/>
      <c r="J2136" s="1026"/>
      <c r="K2136" s="1026"/>
      <c r="L2136" s="1026"/>
      <c r="M2136" s="1026"/>
      <c r="N2136" s="1026"/>
      <c r="O2136" s="1027"/>
    </row>
    <row r="2137" spans="2:21" s="102" customFormat="1" ht="17.100000000000001" customHeight="1">
      <c r="B2137" s="1022"/>
      <c r="C2137" s="1023"/>
      <c r="D2137" s="1046"/>
      <c r="E2137" s="1047"/>
      <c r="F2137" s="1047"/>
      <c r="G2137" s="1047"/>
      <c r="H2137" s="1047"/>
      <c r="I2137" s="1047"/>
      <c r="J2137" s="1047"/>
      <c r="K2137" s="1047"/>
      <c r="L2137" s="1047"/>
      <c r="M2137" s="1047"/>
      <c r="N2137" s="1047"/>
      <c r="O2137" s="1048"/>
    </row>
    <row r="2138" spans="2:21" s="102" customFormat="1" ht="17.100000000000001" customHeight="1">
      <c r="B2138" s="1022"/>
      <c r="C2138" s="1023"/>
      <c r="D2138" s="1049"/>
      <c r="E2138" s="797"/>
      <c r="F2138" s="797"/>
      <c r="G2138" s="797"/>
      <c r="H2138" s="797"/>
      <c r="I2138" s="797"/>
      <c r="J2138" s="797"/>
      <c r="K2138" s="797"/>
      <c r="L2138" s="797"/>
      <c r="M2138" s="797"/>
      <c r="N2138" s="797"/>
      <c r="O2138" s="1050"/>
    </row>
    <row r="2139" spans="2:21" s="102" customFormat="1" ht="17.100000000000001" customHeight="1">
      <c r="B2139" s="1022"/>
      <c r="C2139" s="1023"/>
      <c r="D2139" s="1051"/>
      <c r="E2139" s="1052"/>
      <c r="F2139" s="1052"/>
      <c r="G2139" s="1052"/>
      <c r="H2139" s="1052"/>
      <c r="I2139" s="1052"/>
      <c r="J2139" s="1052"/>
      <c r="K2139" s="1052"/>
      <c r="L2139" s="1052"/>
      <c r="M2139" s="1052"/>
      <c r="N2139" s="1052"/>
      <c r="O2139" s="1053"/>
    </row>
    <row r="2140" spans="2:21" s="102" customFormat="1" ht="17.100000000000001" customHeight="1">
      <c r="B2140" s="1022"/>
      <c r="C2140" s="1023"/>
      <c r="D2140" s="1026" t="s">
        <v>141</v>
      </c>
      <c r="E2140" s="1026"/>
      <c r="F2140" s="1026"/>
      <c r="G2140" s="1026"/>
      <c r="H2140" s="1026"/>
      <c r="I2140" s="1026"/>
      <c r="J2140" s="1026"/>
      <c r="K2140" s="1026"/>
      <c r="L2140" s="1026"/>
      <c r="M2140" s="1026"/>
      <c r="N2140" s="1026"/>
      <c r="O2140" s="1027"/>
    </row>
    <row r="2141" spans="2:21" s="102" customFormat="1" ht="17.100000000000001" customHeight="1">
      <c r="B2141" s="1022"/>
      <c r="C2141" s="1023"/>
      <c r="D2141" s="1028"/>
      <c r="E2141" s="1054"/>
      <c r="F2141" s="1054"/>
      <c r="G2141" s="1054"/>
      <c r="H2141" s="1054"/>
      <c r="I2141" s="1054"/>
      <c r="J2141" s="1054"/>
      <c r="K2141" s="1054"/>
      <c r="L2141" s="1054"/>
      <c r="M2141" s="1054"/>
      <c r="N2141" s="1054"/>
      <c r="O2141" s="1055"/>
    </row>
    <row r="2142" spans="2:21" ht="18" customHeight="1">
      <c r="B2142" s="1022"/>
      <c r="C2142" s="1023"/>
      <c r="D2142" s="1056"/>
      <c r="E2142" s="1057"/>
      <c r="F2142" s="1057"/>
      <c r="G2142" s="1057"/>
      <c r="H2142" s="1057"/>
      <c r="I2142" s="1057"/>
      <c r="J2142" s="1057"/>
      <c r="K2142" s="1057"/>
      <c r="L2142" s="1057"/>
      <c r="M2142" s="1057"/>
      <c r="N2142" s="1057"/>
      <c r="O2142" s="1058"/>
      <c r="R2142" s="329"/>
      <c r="S2142" s="329"/>
      <c r="T2142" s="329"/>
      <c r="U2142" s="329"/>
    </row>
    <row r="2143" spans="2:21" ht="18" customHeight="1">
      <c r="B2143" s="1022"/>
      <c r="C2143" s="1023"/>
      <c r="D2143" s="1059" t="s">
        <v>346</v>
      </c>
      <c r="E2143" s="1026"/>
      <c r="F2143" s="1026"/>
      <c r="G2143" s="1026"/>
      <c r="H2143" s="1026"/>
      <c r="I2143" s="1026"/>
      <c r="J2143" s="1026"/>
      <c r="K2143" s="1026"/>
      <c r="L2143" s="1026"/>
      <c r="M2143" s="1026"/>
      <c r="N2143" s="1026"/>
      <c r="O2143" s="1027"/>
      <c r="R2143" s="329"/>
      <c r="S2143" s="329"/>
      <c r="T2143" s="329"/>
      <c r="U2143" s="329"/>
    </row>
    <row r="2144" spans="2:21" ht="18" customHeight="1">
      <c r="B2144" s="1022"/>
      <c r="C2144" s="1023"/>
      <c r="D2144" s="1060"/>
      <c r="E2144" s="1061"/>
      <c r="F2144" s="1061"/>
      <c r="G2144" s="1061"/>
      <c r="H2144" s="1061"/>
      <c r="I2144" s="1061"/>
      <c r="J2144" s="1061"/>
      <c r="K2144" s="1061"/>
      <c r="L2144" s="1061"/>
      <c r="M2144" s="1061"/>
      <c r="N2144" s="1061"/>
      <c r="O2144" s="1062"/>
      <c r="R2144" s="329"/>
      <c r="S2144" s="329"/>
      <c r="T2144" s="329"/>
      <c r="U2144" s="329"/>
    </row>
    <row r="2145" spans="1:15" s="346" customFormat="1" ht="18" customHeight="1">
      <c r="B2145" s="1024"/>
      <c r="C2145" s="1025"/>
      <c r="D2145" s="1063"/>
      <c r="E2145" s="1064"/>
      <c r="F2145" s="1064"/>
      <c r="G2145" s="1064"/>
      <c r="H2145" s="1064"/>
      <c r="I2145" s="1064"/>
      <c r="J2145" s="1064"/>
      <c r="K2145" s="1064"/>
      <c r="L2145" s="1064"/>
      <c r="M2145" s="1064"/>
      <c r="N2145" s="1064"/>
      <c r="O2145" s="1065"/>
    </row>
    <row r="2146" spans="1:15" s="131" customFormat="1" ht="4.5" customHeight="1">
      <c r="B2146" s="347"/>
      <c r="C2146" s="347"/>
      <c r="D2146" s="348"/>
      <c r="E2146" s="348"/>
      <c r="F2146" s="348"/>
      <c r="G2146" s="348"/>
      <c r="H2146" s="348"/>
      <c r="I2146" s="348"/>
      <c r="J2146" s="348"/>
      <c r="K2146" s="348"/>
      <c r="L2146" s="348"/>
      <c r="M2146" s="348"/>
      <c r="N2146" s="348"/>
      <c r="O2146" s="348"/>
    </row>
    <row r="2147" spans="1:15" s="131" customFormat="1" ht="18.75" customHeight="1">
      <c r="B2147" s="527" t="s">
        <v>426</v>
      </c>
      <c r="C2147" s="347"/>
      <c r="D2147" s="348"/>
      <c r="E2147" s="348"/>
      <c r="F2147" s="348"/>
      <c r="G2147" s="348"/>
      <c r="H2147" s="348"/>
      <c r="I2147" s="348"/>
      <c r="J2147" s="348"/>
      <c r="K2147" s="348"/>
      <c r="L2147" s="348"/>
      <c r="M2147" s="348"/>
      <c r="N2147" s="348"/>
      <c r="O2147" s="348"/>
    </row>
    <row r="2148" spans="1:15" s="131" customFormat="1" ht="14.25" customHeight="1" thickBot="1">
      <c r="B2148" s="527" t="s">
        <v>424</v>
      </c>
      <c r="C2148" s="347"/>
      <c r="D2148" s="348"/>
      <c r="E2148" s="348"/>
      <c r="F2148" s="348"/>
      <c r="G2148" s="348"/>
      <c r="H2148" s="348"/>
      <c r="I2148" s="348"/>
      <c r="J2148" s="348"/>
      <c r="K2148" s="348"/>
      <c r="L2148" s="348"/>
      <c r="M2148" s="348"/>
      <c r="N2148" s="348"/>
      <c r="O2148" s="348"/>
    </row>
    <row r="2149" spans="1:15" s="131" customFormat="1" ht="18" customHeight="1" thickBot="1">
      <c r="B2149" s="998" t="s">
        <v>43</v>
      </c>
      <c r="C2149" s="979"/>
      <c r="D2149" s="980"/>
      <c r="E2149" s="349" t="s">
        <v>617</v>
      </c>
      <c r="F2149" s="350"/>
      <c r="G2149" s="350"/>
      <c r="H2149" s="350"/>
      <c r="I2149" s="350"/>
      <c r="J2149" s="350"/>
      <c r="K2149" s="350"/>
      <c r="L2149" s="232"/>
      <c r="M2149" s="232"/>
      <c r="N2149" s="232"/>
      <c r="O2149" s="232"/>
    </row>
    <row r="2150" spans="1:15" s="131" customFormat="1" ht="12">
      <c r="A2150" s="351"/>
      <c r="B2150" s="352" t="s">
        <v>59</v>
      </c>
      <c r="C2150" s="352"/>
      <c r="D2150" s="353"/>
      <c r="E2150" s="354"/>
      <c r="F2150" s="354"/>
      <c r="G2150" s="355" t="s">
        <v>60</v>
      </c>
      <c r="H2150" s="353"/>
      <c r="I2150" s="352" t="s">
        <v>61</v>
      </c>
      <c r="J2150" s="352"/>
      <c r="K2150" s="351"/>
      <c r="L2150" s="356"/>
      <c r="M2150" s="357"/>
      <c r="N2150" s="351"/>
      <c r="O2150" s="355" t="s">
        <v>60</v>
      </c>
    </row>
    <row r="2151" spans="1:15" s="131" customFormat="1" ht="12">
      <c r="A2151" s="358"/>
      <c r="B2151" s="359" t="s">
        <v>62</v>
      </c>
      <c r="C2151" s="360"/>
      <c r="D2151" s="360"/>
      <c r="E2151" s="361"/>
      <c r="F2151" s="361" t="s">
        <v>63</v>
      </c>
      <c r="G2151" s="362" t="s">
        <v>64</v>
      </c>
      <c r="H2151" s="363"/>
      <c r="I2151" s="359" t="s">
        <v>62</v>
      </c>
      <c r="J2151" s="360"/>
      <c r="K2151" s="360"/>
      <c r="L2151" s="360"/>
      <c r="M2151" s="361"/>
      <c r="N2151" s="361" t="s">
        <v>63</v>
      </c>
      <c r="O2151" s="362" t="s">
        <v>64</v>
      </c>
    </row>
    <row r="2152" spans="1:15" s="131" customFormat="1" ht="18" customHeight="1">
      <c r="A2152" s="351"/>
      <c r="B2152" s="83" t="s">
        <v>556</v>
      </c>
      <c r="C2152" s="84"/>
      <c r="D2152" s="84"/>
      <c r="E2152" s="85"/>
      <c r="F2152" s="86"/>
      <c r="G2152" s="87"/>
      <c r="H2152" s="88"/>
      <c r="I2152" s="83" t="s">
        <v>560</v>
      </c>
      <c r="J2152" s="84"/>
      <c r="K2152" s="84"/>
      <c r="L2152" s="84"/>
      <c r="M2152" s="85"/>
      <c r="N2152" s="89"/>
      <c r="O2152" s="90"/>
    </row>
    <row r="2153" spans="1:15" s="131" customFormat="1" ht="14.25" customHeight="1">
      <c r="A2153" s="351"/>
      <c r="B2153" s="91"/>
      <c r="C2153" s="92"/>
      <c r="D2153" s="93"/>
      <c r="E2153" s="94"/>
      <c r="F2153" s="95"/>
      <c r="G2153" s="96"/>
      <c r="H2153" s="88"/>
      <c r="I2153" s="97"/>
      <c r="J2153" s="98"/>
      <c r="K2153" s="93"/>
      <c r="L2153" s="93"/>
      <c r="M2153" s="94"/>
      <c r="N2153" s="95"/>
      <c r="O2153" s="99"/>
    </row>
    <row r="2154" spans="1:15" s="131" customFormat="1" ht="14.25" customHeight="1">
      <c r="A2154" s="351"/>
      <c r="B2154" s="100"/>
      <c r="C2154" s="101"/>
      <c r="D2154" s="102"/>
      <c r="E2154" s="103"/>
      <c r="F2154" s="95"/>
      <c r="G2154" s="104">
        <f>ROUNDDOWN(SUM(F2153:F2158)/1000,0)</f>
        <v>0</v>
      </c>
      <c r="H2154" s="105"/>
      <c r="I2154" s="97"/>
      <c r="J2154" s="598"/>
      <c r="K2154" s="598"/>
      <c r="L2154" s="598"/>
      <c r="M2154" s="103"/>
      <c r="N2154" s="95"/>
      <c r="O2154" s="106">
        <f>ROUNDDOWN(SUM(N2153:N2161)/1000,0)</f>
        <v>0</v>
      </c>
    </row>
    <row r="2155" spans="1:15" s="131" customFormat="1" ht="14.1" customHeight="1">
      <c r="A2155" s="351"/>
      <c r="B2155" s="100"/>
      <c r="C2155" s="101"/>
      <c r="D2155" s="102"/>
      <c r="E2155" s="103"/>
      <c r="F2155" s="95"/>
      <c r="G2155" s="104"/>
      <c r="H2155" s="105"/>
      <c r="I2155" s="97"/>
      <c r="J2155" s="598"/>
      <c r="K2155" s="598"/>
      <c r="L2155" s="598"/>
      <c r="M2155" s="103"/>
      <c r="N2155" s="95"/>
      <c r="O2155" s="99"/>
    </row>
    <row r="2156" spans="1:15" s="131" customFormat="1" ht="14.25" customHeight="1">
      <c r="A2156" s="351"/>
      <c r="B2156" s="100"/>
      <c r="C2156" s="101"/>
      <c r="D2156" s="102"/>
      <c r="E2156" s="103"/>
      <c r="F2156" s="95"/>
      <c r="G2156" s="104"/>
      <c r="H2156" s="105"/>
      <c r="I2156" s="97"/>
      <c r="J2156" s="598"/>
      <c r="K2156" s="598"/>
      <c r="L2156" s="598"/>
      <c r="M2156" s="103"/>
      <c r="N2156" s="95"/>
      <c r="O2156" s="99"/>
    </row>
    <row r="2157" spans="1:15" s="131" customFormat="1" ht="14.25" customHeight="1">
      <c r="A2157" s="351"/>
      <c r="B2157" s="100"/>
      <c r="C2157" s="101"/>
      <c r="D2157" s="102"/>
      <c r="E2157" s="103"/>
      <c r="F2157" s="95"/>
      <c r="G2157" s="107"/>
      <c r="H2157" s="108"/>
      <c r="I2157" s="97"/>
      <c r="J2157" s="598"/>
      <c r="K2157" s="598"/>
      <c r="L2157" s="598"/>
      <c r="M2157" s="103"/>
      <c r="N2157" s="95"/>
      <c r="O2157" s="99"/>
    </row>
    <row r="2158" spans="1:15" s="131" customFormat="1" ht="14.25" customHeight="1">
      <c r="A2158" s="351"/>
      <c r="B2158" s="100"/>
      <c r="C2158" s="101"/>
      <c r="D2158" s="102"/>
      <c r="E2158" s="103"/>
      <c r="F2158" s="95"/>
      <c r="G2158" s="107"/>
      <c r="H2158" s="108"/>
      <c r="I2158" s="97"/>
      <c r="J2158" s="598"/>
      <c r="K2158" s="598"/>
      <c r="L2158" s="598"/>
      <c r="M2158" s="103"/>
      <c r="N2158" s="95"/>
      <c r="O2158" s="99"/>
    </row>
    <row r="2159" spans="1:15" s="131" customFormat="1" ht="14.25" customHeight="1">
      <c r="A2159" s="351"/>
      <c r="B2159" s="83" t="s">
        <v>66</v>
      </c>
      <c r="C2159" s="84"/>
      <c r="D2159" s="84"/>
      <c r="E2159" s="85"/>
      <c r="F2159" s="86"/>
      <c r="G2159" s="87"/>
      <c r="H2159" s="111"/>
      <c r="I2159" s="97"/>
      <c r="J2159" s="598"/>
      <c r="K2159" s="598"/>
      <c r="L2159" s="598"/>
      <c r="M2159" s="103"/>
      <c r="N2159" s="95"/>
      <c r="O2159" s="99"/>
    </row>
    <row r="2160" spans="1:15" s="131" customFormat="1" ht="14.25" customHeight="1">
      <c r="A2160" s="351"/>
      <c r="B2160" s="100"/>
      <c r="C2160" s="101"/>
      <c r="D2160" s="102"/>
      <c r="E2160" s="103"/>
      <c r="F2160" s="95"/>
      <c r="G2160" s="96"/>
      <c r="H2160" s="111"/>
      <c r="I2160" s="97"/>
      <c r="J2160" s="598"/>
      <c r="K2160" s="598"/>
      <c r="L2160" s="598"/>
      <c r="M2160" s="103"/>
      <c r="N2160" s="95"/>
      <c r="O2160" s="99"/>
    </row>
    <row r="2161" spans="1:15" s="131" customFormat="1" ht="14.25" customHeight="1">
      <c r="A2161" s="351"/>
      <c r="B2161" s="100"/>
      <c r="C2161" s="101"/>
      <c r="D2161" s="102"/>
      <c r="E2161" s="103"/>
      <c r="F2161" s="95"/>
      <c r="G2161" s="104">
        <f>ROUNDDOWN(SUM(F2160:F2164)/1000,0)</f>
        <v>0</v>
      </c>
      <c r="H2161" s="105"/>
      <c r="I2161" s="113"/>
      <c r="J2161" s="599"/>
      <c r="K2161" s="599"/>
      <c r="L2161" s="599"/>
      <c r="M2161" s="103"/>
      <c r="N2161" s="95"/>
      <c r="O2161" s="112"/>
    </row>
    <row r="2162" spans="1:15" s="131" customFormat="1" ht="14.25" customHeight="1">
      <c r="A2162" s="351"/>
      <c r="B2162" s="100"/>
      <c r="C2162" s="101"/>
      <c r="D2162" s="102"/>
      <c r="E2162" s="103"/>
      <c r="F2162" s="95"/>
      <c r="G2162" s="104"/>
      <c r="H2162" s="105"/>
      <c r="I2162" s="83" t="s">
        <v>561</v>
      </c>
      <c r="J2162" s="84"/>
      <c r="K2162" s="84"/>
      <c r="L2162" s="84"/>
      <c r="M2162" s="85"/>
      <c r="N2162" s="86"/>
      <c r="O2162" s="119"/>
    </row>
    <row r="2163" spans="1:15" s="131" customFormat="1" ht="14.25" customHeight="1">
      <c r="A2163" s="351"/>
      <c r="B2163" s="100"/>
      <c r="C2163" s="101"/>
      <c r="D2163" s="102"/>
      <c r="E2163" s="103"/>
      <c r="F2163" s="95"/>
      <c r="G2163" s="104"/>
      <c r="H2163" s="111"/>
      <c r="I2163" s="97"/>
      <c r="J2163" s="598"/>
      <c r="K2163" s="598"/>
      <c r="L2163" s="598"/>
      <c r="M2163" s="103"/>
      <c r="N2163" s="95"/>
      <c r="O2163" s="99"/>
    </row>
    <row r="2164" spans="1:15" s="131" customFormat="1" ht="14.25" customHeight="1">
      <c r="A2164" s="351"/>
      <c r="B2164" s="100"/>
      <c r="C2164" s="101"/>
      <c r="D2164" s="102"/>
      <c r="E2164" s="103"/>
      <c r="F2164" s="95"/>
      <c r="G2164" s="104"/>
      <c r="H2164" s="105"/>
      <c r="I2164" s="97"/>
      <c r="J2164" s="598"/>
      <c r="K2164" s="598"/>
      <c r="L2164" s="598"/>
      <c r="M2164" s="103"/>
      <c r="N2164" s="95"/>
      <c r="O2164" s="106">
        <f>ROUNDDOWN(SUM(N2163:N2170)/1000,0)</f>
        <v>0</v>
      </c>
    </row>
    <row r="2165" spans="1:15" s="131" customFormat="1" ht="14.25" customHeight="1">
      <c r="A2165" s="351"/>
      <c r="B2165" s="83" t="s">
        <v>557</v>
      </c>
      <c r="C2165" s="84"/>
      <c r="D2165" s="84"/>
      <c r="E2165" s="85"/>
      <c r="F2165" s="86"/>
      <c r="G2165" s="87"/>
      <c r="H2165" s="105"/>
      <c r="I2165" s="97"/>
      <c r="J2165" s="598"/>
      <c r="K2165" s="598"/>
      <c r="L2165" s="598"/>
      <c r="M2165" s="103"/>
      <c r="N2165" s="95"/>
      <c r="O2165" s="99"/>
    </row>
    <row r="2166" spans="1:15" s="131" customFormat="1" ht="14.25" customHeight="1">
      <c r="A2166" s="351"/>
      <c r="B2166" s="100"/>
      <c r="C2166" s="101"/>
      <c r="D2166" s="102"/>
      <c r="E2166" s="103"/>
      <c r="F2166" s="95"/>
      <c r="G2166" s="96"/>
      <c r="H2166" s="111"/>
      <c r="I2166" s="97"/>
      <c r="J2166" s="598"/>
      <c r="K2166" s="598"/>
      <c r="L2166" s="598"/>
      <c r="M2166" s="103"/>
      <c r="N2166" s="95"/>
      <c r="O2166" s="99"/>
    </row>
    <row r="2167" spans="1:15" s="131" customFormat="1" ht="14.25" customHeight="1">
      <c r="A2167" s="351"/>
      <c r="B2167" s="100"/>
      <c r="C2167" s="101"/>
      <c r="D2167" s="102"/>
      <c r="E2167" s="103"/>
      <c r="F2167" s="95"/>
      <c r="G2167" s="104">
        <f>ROUNDDOWN(SUM(F2166:F2168)/1000,0)</f>
        <v>0</v>
      </c>
      <c r="H2167" s="111"/>
      <c r="I2167" s="97"/>
      <c r="J2167" s="598"/>
      <c r="K2167" s="598"/>
      <c r="L2167" s="598"/>
      <c r="M2167" s="103"/>
      <c r="N2167" s="95"/>
      <c r="O2167" s="99"/>
    </row>
    <row r="2168" spans="1:15" s="131" customFormat="1" ht="14.25" customHeight="1">
      <c r="A2168" s="351"/>
      <c r="B2168" s="100"/>
      <c r="C2168" s="101"/>
      <c r="D2168" s="102"/>
      <c r="E2168" s="103"/>
      <c r="F2168" s="95"/>
      <c r="G2168" s="104"/>
      <c r="H2168" s="105"/>
      <c r="I2168" s="97"/>
      <c r="J2168" s="598"/>
      <c r="K2168" s="598"/>
      <c r="L2168" s="598"/>
      <c r="M2168" s="103"/>
      <c r="N2168" s="95"/>
      <c r="O2168" s="99"/>
    </row>
    <row r="2169" spans="1:15" s="131" customFormat="1" ht="14.25" customHeight="1">
      <c r="A2169" s="351"/>
      <c r="B2169" s="83" t="s">
        <v>558</v>
      </c>
      <c r="C2169" s="84"/>
      <c r="D2169" s="84"/>
      <c r="E2169" s="85"/>
      <c r="F2169" s="86"/>
      <c r="G2169" s="87"/>
      <c r="H2169" s="105"/>
      <c r="I2169" s="97"/>
      <c r="J2169" s="598"/>
      <c r="K2169" s="598"/>
      <c r="L2169" s="598"/>
      <c r="M2169" s="103"/>
      <c r="N2169" s="95"/>
      <c r="O2169" s="99"/>
    </row>
    <row r="2170" spans="1:15" s="131" customFormat="1" ht="14.25" customHeight="1">
      <c r="A2170" s="351"/>
      <c r="B2170" s="100"/>
      <c r="C2170" s="101"/>
      <c r="D2170" s="102"/>
      <c r="E2170" s="103"/>
      <c r="F2170" s="95"/>
      <c r="G2170" s="96"/>
      <c r="H2170" s="111"/>
      <c r="I2170" s="97"/>
      <c r="J2170" s="598"/>
      <c r="K2170" s="598"/>
      <c r="L2170" s="598"/>
      <c r="M2170" s="103"/>
      <c r="N2170" s="95"/>
      <c r="O2170" s="112"/>
    </row>
    <row r="2171" spans="1:15" s="131" customFormat="1" ht="14.25" customHeight="1">
      <c r="A2171" s="351"/>
      <c r="B2171" s="100"/>
      <c r="C2171" s="101"/>
      <c r="D2171" s="102"/>
      <c r="E2171" s="103"/>
      <c r="F2171" s="95"/>
      <c r="G2171" s="104">
        <f>ROUNDDOWN(SUM(F2170:F2174)/1000,0)</f>
        <v>0</v>
      </c>
      <c r="H2171" s="111"/>
      <c r="I2171" s="204" t="s">
        <v>562</v>
      </c>
      <c r="J2171" s="180"/>
      <c r="K2171" s="116"/>
      <c r="L2171" s="116"/>
      <c r="M2171" s="117"/>
      <c r="N2171" s="118"/>
      <c r="O2171" s="119"/>
    </row>
    <row r="2172" spans="1:15" s="131" customFormat="1" ht="14.25" customHeight="1">
      <c r="A2172" s="351"/>
      <c r="B2172" s="100"/>
      <c r="C2172" s="101"/>
      <c r="D2172" s="102"/>
      <c r="E2172" s="103"/>
      <c r="F2172" s="95"/>
      <c r="G2172" s="104"/>
      <c r="H2172" s="111"/>
      <c r="I2172" s="97"/>
      <c r="J2172" s="598"/>
      <c r="K2172" s="598"/>
      <c r="L2172" s="598"/>
      <c r="M2172" s="103"/>
      <c r="N2172" s="95"/>
      <c r="O2172" s="99"/>
    </row>
    <row r="2173" spans="1:15" s="131" customFormat="1" ht="14.25" customHeight="1">
      <c r="A2173" s="351"/>
      <c r="B2173" s="100"/>
      <c r="C2173" s="101"/>
      <c r="D2173" s="102"/>
      <c r="E2173" s="103"/>
      <c r="F2173" s="95"/>
      <c r="G2173" s="104"/>
      <c r="H2173" s="105"/>
      <c r="I2173" s="97"/>
      <c r="J2173" s="598"/>
      <c r="K2173" s="598"/>
      <c r="L2173" s="598"/>
      <c r="M2173" s="103"/>
      <c r="N2173" s="95"/>
      <c r="O2173" s="106">
        <f>ROUNDDOWN(SUM(N2172:N2177)/1000,0)</f>
        <v>0</v>
      </c>
    </row>
    <row r="2174" spans="1:15" s="131" customFormat="1" ht="14.25" customHeight="1">
      <c r="A2174" s="351"/>
      <c r="B2174" s="100"/>
      <c r="C2174" s="101"/>
      <c r="D2174" s="102"/>
      <c r="E2174" s="103"/>
      <c r="F2174" s="95"/>
      <c r="G2174" s="104"/>
      <c r="H2174" s="105"/>
      <c r="I2174" s="97"/>
      <c r="J2174" s="598"/>
      <c r="K2174" s="598"/>
      <c r="L2174" s="598"/>
      <c r="M2174" s="103"/>
      <c r="N2174" s="95"/>
      <c r="O2174" s="99"/>
    </row>
    <row r="2175" spans="1:15" s="131" customFormat="1" ht="14.25" customHeight="1">
      <c r="A2175" s="351"/>
      <c r="B2175" s="83" t="s">
        <v>559</v>
      </c>
      <c r="C2175" s="84"/>
      <c r="D2175" s="84"/>
      <c r="E2175" s="85"/>
      <c r="F2175" s="86"/>
      <c r="G2175" s="87"/>
      <c r="H2175" s="105"/>
      <c r="I2175" s="97"/>
      <c r="J2175" s="598"/>
      <c r="K2175" s="598"/>
      <c r="L2175" s="598"/>
      <c r="M2175" s="103"/>
      <c r="N2175" s="95"/>
      <c r="O2175" s="99"/>
    </row>
    <row r="2176" spans="1:15" s="131" customFormat="1" ht="14.25" customHeight="1">
      <c r="A2176" s="351"/>
      <c r="B2176" s="100"/>
      <c r="C2176" s="101"/>
      <c r="D2176" s="102"/>
      <c r="E2176" s="103"/>
      <c r="F2176" s="95"/>
      <c r="G2176" s="96"/>
      <c r="H2176" s="105"/>
      <c r="I2176" s="97"/>
      <c r="J2176" s="598"/>
      <c r="K2176" s="598"/>
      <c r="L2176" s="598"/>
      <c r="M2176" s="103"/>
      <c r="N2176" s="95"/>
      <c r="O2176" s="99"/>
    </row>
    <row r="2177" spans="1:15" s="131" customFormat="1" ht="14.25" customHeight="1">
      <c r="A2177" s="351"/>
      <c r="B2177" s="100"/>
      <c r="C2177" s="101"/>
      <c r="D2177" s="102"/>
      <c r="E2177" s="103"/>
      <c r="F2177" s="95"/>
      <c r="G2177" s="96">
        <f>ROUNDDOWN(SUM(F2176:F2184)/1000,0)</f>
        <v>0</v>
      </c>
      <c r="H2177" s="105"/>
      <c r="I2177" s="97"/>
      <c r="J2177" s="598"/>
      <c r="K2177" s="598"/>
      <c r="L2177" s="598"/>
      <c r="M2177" s="103"/>
      <c r="N2177" s="95"/>
      <c r="O2177" s="99"/>
    </row>
    <row r="2178" spans="1:15" s="131" customFormat="1" ht="14.25" customHeight="1">
      <c r="A2178" s="351"/>
      <c r="B2178" s="100"/>
      <c r="C2178" s="101"/>
      <c r="D2178" s="102"/>
      <c r="E2178" s="103"/>
      <c r="F2178" s="95"/>
      <c r="G2178" s="96"/>
      <c r="H2178" s="111"/>
      <c r="I2178" s="205" t="s">
        <v>563</v>
      </c>
      <c r="J2178" s="181"/>
      <c r="K2178" s="182"/>
      <c r="L2178" s="182"/>
      <c r="M2178" s="183"/>
      <c r="N2178" s="185"/>
      <c r="O2178" s="184"/>
    </row>
    <row r="2179" spans="1:15" s="131" customFormat="1" ht="14.25" customHeight="1">
      <c r="A2179" s="351"/>
      <c r="B2179" s="100"/>
      <c r="C2179" s="101"/>
      <c r="D2179" s="102"/>
      <c r="E2179" s="103"/>
      <c r="F2179" s="95"/>
      <c r="G2179" s="96"/>
      <c r="H2179" s="111"/>
      <c r="I2179" s="97"/>
      <c r="J2179" s="598"/>
      <c r="K2179" s="598"/>
      <c r="L2179" s="598"/>
      <c r="M2179" s="103"/>
      <c r="N2179" s="95"/>
      <c r="O2179" s="186"/>
    </row>
    <row r="2180" spans="1:15" s="131" customFormat="1" ht="14.25" customHeight="1">
      <c r="A2180" s="351"/>
      <c r="B2180" s="100"/>
      <c r="C2180" s="101"/>
      <c r="D2180" s="102"/>
      <c r="E2180" s="103"/>
      <c r="F2180" s="95"/>
      <c r="G2180" s="96"/>
      <c r="H2180" s="111"/>
      <c r="I2180" s="97"/>
      <c r="J2180" s="598"/>
      <c r="K2180" s="598"/>
      <c r="L2180" s="598"/>
      <c r="M2180" s="103"/>
      <c r="N2180" s="95"/>
      <c r="O2180" s="106">
        <f>ROUNDDOWN(SUM(N2179:N2184)/1000,0)</f>
        <v>0</v>
      </c>
    </row>
    <row r="2181" spans="1:15" s="131" customFormat="1" ht="14.25" customHeight="1">
      <c r="A2181" s="351"/>
      <c r="B2181" s="100"/>
      <c r="C2181" s="101"/>
      <c r="D2181" s="102"/>
      <c r="E2181" s="103"/>
      <c r="F2181" s="95"/>
      <c r="G2181" s="96"/>
      <c r="H2181" s="111"/>
      <c r="I2181" s="97"/>
      <c r="J2181" s="598"/>
      <c r="K2181" s="598"/>
      <c r="L2181" s="598"/>
      <c r="M2181" s="103"/>
      <c r="N2181" s="95"/>
      <c r="O2181" s="99"/>
    </row>
    <row r="2182" spans="1:15" s="131" customFormat="1" ht="14.25" customHeight="1">
      <c r="A2182" s="351"/>
      <c r="B2182" s="100"/>
      <c r="C2182" s="101"/>
      <c r="D2182" s="102"/>
      <c r="E2182" s="103"/>
      <c r="F2182" s="95"/>
      <c r="G2182" s="96"/>
      <c r="H2182" s="111"/>
      <c r="I2182" s="97"/>
      <c r="J2182" s="598"/>
      <c r="K2182" s="598"/>
      <c r="L2182" s="598"/>
      <c r="M2182" s="103"/>
      <c r="N2182" s="95"/>
      <c r="O2182" s="99"/>
    </row>
    <row r="2183" spans="1:15" s="131" customFormat="1" ht="14.25" customHeight="1">
      <c r="A2183" s="351"/>
      <c r="B2183" s="100"/>
      <c r="C2183" s="101"/>
      <c r="D2183" s="102"/>
      <c r="E2183" s="103"/>
      <c r="F2183" s="95"/>
      <c r="G2183" s="96"/>
      <c r="H2183" s="105"/>
      <c r="I2183" s="97"/>
      <c r="J2183" s="598"/>
      <c r="K2183" s="598"/>
      <c r="L2183" s="598"/>
      <c r="M2183" s="103"/>
      <c r="N2183" s="95"/>
      <c r="O2183" s="99"/>
    </row>
    <row r="2184" spans="1:15" s="131" customFormat="1" ht="14.25" customHeight="1">
      <c r="A2184" s="351"/>
      <c r="B2184" s="100"/>
      <c r="C2184" s="101"/>
      <c r="D2184" s="102"/>
      <c r="E2184" s="103"/>
      <c r="F2184" s="95"/>
      <c r="G2184" s="104"/>
      <c r="H2184" s="111"/>
      <c r="I2184" s="97"/>
      <c r="J2184" s="598"/>
      <c r="K2184" s="598"/>
      <c r="L2184" s="598"/>
      <c r="M2184" s="103"/>
      <c r="N2184" s="95"/>
      <c r="O2184" s="112"/>
    </row>
    <row r="2185" spans="1:15" s="131" customFormat="1" ht="14.25" customHeight="1">
      <c r="A2185" s="351"/>
      <c r="B2185" s="83" t="s">
        <v>67</v>
      </c>
      <c r="C2185" s="84"/>
      <c r="D2185" s="84"/>
      <c r="E2185" s="85"/>
      <c r="F2185" s="86"/>
      <c r="G2185" s="87"/>
      <c r="H2185" s="111"/>
      <c r="I2185" s="204" t="s">
        <v>564</v>
      </c>
      <c r="J2185" s="115"/>
      <c r="K2185" s="116"/>
      <c r="L2185" s="116"/>
      <c r="M2185" s="117"/>
      <c r="N2185" s="120"/>
      <c r="O2185" s="121"/>
    </row>
    <row r="2186" spans="1:15" s="131" customFormat="1" ht="14.25" customHeight="1">
      <c r="A2186" s="351"/>
      <c r="B2186" s="100"/>
      <c r="C2186" s="101"/>
      <c r="D2186" s="102"/>
      <c r="E2186" s="103"/>
      <c r="F2186" s="95"/>
      <c r="G2186" s="96"/>
      <c r="H2186" s="111"/>
      <c r="I2186" s="97"/>
      <c r="J2186" s="598"/>
      <c r="K2186" s="598"/>
      <c r="L2186" s="598"/>
      <c r="M2186" s="103"/>
      <c r="N2186" s="95"/>
      <c r="O2186" s="99"/>
    </row>
    <row r="2187" spans="1:15" s="131" customFormat="1" ht="14.25" customHeight="1">
      <c r="A2187" s="351"/>
      <c r="B2187" s="100"/>
      <c r="C2187" s="101"/>
      <c r="D2187" s="102"/>
      <c r="E2187" s="103"/>
      <c r="F2187" s="95"/>
      <c r="G2187" s="104">
        <f>ROUNDDOWN(SUM(F2186:F2188)/1000,0)</f>
        <v>0</v>
      </c>
      <c r="H2187" s="105"/>
      <c r="I2187" s="97"/>
      <c r="J2187" s="598"/>
      <c r="K2187" s="598"/>
      <c r="L2187" s="598"/>
      <c r="M2187" s="103"/>
      <c r="N2187" s="95"/>
      <c r="O2187" s="106">
        <f>ROUNDDOWN(SUM(N2186:N2195)/1000,0)</f>
        <v>0</v>
      </c>
    </row>
    <row r="2188" spans="1:15" s="131" customFormat="1" ht="14.1" customHeight="1">
      <c r="A2188" s="351"/>
      <c r="B2188" s="100"/>
      <c r="C2188" s="101"/>
      <c r="D2188" s="102"/>
      <c r="E2188" s="103"/>
      <c r="F2188" s="95"/>
      <c r="G2188" s="104"/>
      <c r="H2188" s="111"/>
      <c r="I2188" s="97"/>
      <c r="J2188" s="598"/>
      <c r="K2188" s="598"/>
      <c r="L2188" s="598"/>
      <c r="M2188" s="103"/>
      <c r="N2188" s="95"/>
      <c r="O2188" s="99"/>
    </row>
    <row r="2189" spans="1:15" s="131" customFormat="1" ht="14.25" customHeight="1" thickBot="1">
      <c r="A2189" s="351"/>
      <c r="B2189" s="122" t="s">
        <v>68</v>
      </c>
      <c r="C2189" s="123"/>
      <c r="D2189" s="123"/>
      <c r="E2189" s="124"/>
      <c r="F2189" s="125"/>
      <c r="G2189" s="126">
        <f>G2190-G2154-G2161-G2167-G2171-G2177-G2187</f>
        <v>0</v>
      </c>
      <c r="H2189" s="105"/>
      <c r="I2189" s="97"/>
      <c r="J2189" s="598"/>
      <c r="K2189" s="598"/>
      <c r="L2189" s="598"/>
      <c r="M2189" s="103"/>
      <c r="N2189" s="95"/>
      <c r="O2189" s="99"/>
    </row>
    <row r="2190" spans="1:15" s="131" customFormat="1" ht="20.100000000000001" customHeight="1" thickTop="1">
      <c r="A2190" s="351"/>
      <c r="B2190" s="1015" t="s">
        <v>69</v>
      </c>
      <c r="C2190" s="1016"/>
      <c r="D2190" s="1016"/>
      <c r="E2190" s="1016"/>
      <c r="F2190" s="1017"/>
      <c r="G2190" s="127">
        <f>O2198</f>
        <v>0</v>
      </c>
      <c r="H2190" s="105"/>
      <c r="I2190" s="97"/>
      <c r="J2190" s="598"/>
      <c r="K2190" s="598"/>
      <c r="L2190" s="598"/>
      <c r="M2190" s="103"/>
      <c r="N2190" s="95"/>
      <c r="O2190" s="99"/>
    </row>
    <row r="2191" spans="1:15" s="131" customFormat="1" ht="14.25" customHeight="1">
      <c r="A2191" s="351"/>
      <c r="B2191" s="128" t="s">
        <v>70</v>
      </c>
      <c r="C2191" s="129"/>
      <c r="D2191" s="129"/>
      <c r="E2191" s="129"/>
      <c r="F2191" s="129"/>
      <c r="G2191" s="130"/>
      <c r="H2191" s="130"/>
      <c r="I2191" s="97"/>
      <c r="J2191" s="598"/>
      <c r="K2191" s="598"/>
      <c r="L2191" s="598"/>
      <c r="M2191" s="103"/>
      <c r="N2191" s="95"/>
      <c r="O2191" s="99"/>
    </row>
    <row r="2192" spans="1:15" s="131" customFormat="1" ht="14.25" customHeight="1">
      <c r="A2192" s="351"/>
      <c r="B2192" s="131" t="s">
        <v>71</v>
      </c>
      <c r="C2192" s="129"/>
      <c r="D2192" s="129"/>
      <c r="E2192" s="129"/>
      <c r="F2192" s="129"/>
      <c r="G2192" s="132" t="s">
        <v>72</v>
      </c>
      <c r="H2192" s="133"/>
      <c r="I2192" s="97"/>
      <c r="J2192" s="598"/>
      <c r="K2192" s="598"/>
      <c r="L2192" s="598"/>
      <c r="M2192" s="103"/>
      <c r="N2192" s="95"/>
      <c r="O2192" s="99"/>
    </row>
    <row r="2193" spans="1:21" s="131" customFormat="1" ht="14.25" customHeight="1">
      <c r="A2193" s="351"/>
      <c r="B2193" s="919" t="s">
        <v>73</v>
      </c>
      <c r="C2193" s="1018"/>
      <c r="D2193" s="1018"/>
      <c r="E2193" s="1018"/>
      <c r="F2193" s="1019"/>
      <c r="G2193" s="134" t="s">
        <v>74</v>
      </c>
      <c r="H2193" s="133"/>
      <c r="I2193" s="97"/>
      <c r="J2193" s="598"/>
      <c r="K2193" s="598"/>
      <c r="L2193" s="598"/>
      <c r="M2193" s="103"/>
      <c r="N2193" s="95"/>
      <c r="O2193" s="99"/>
    </row>
    <row r="2194" spans="1:21" s="131" customFormat="1" ht="20.100000000000001" customHeight="1">
      <c r="A2194" s="351"/>
      <c r="B2194" s="1003" t="s">
        <v>567</v>
      </c>
      <c r="C2194" s="1018"/>
      <c r="D2194" s="1018"/>
      <c r="E2194" s="1018"/>
      <c r="F2194" s="1019"/>
      <c r="G2194" s="135"/>
      <c r="H2194" s="136"/>
      <c r="I2194" s="97"/>
      <c r="J2194" s="598"/>
      <c r="K2194" s="598"/>
      <c r="L2194" s="598"/>
      <c r="M2194" s="103"/>
      <c r="N2194" s="95"/>
      <c r="O2194" s="99"/>
    </row>
    <row r="2195" spans="1:21" s="131" customFormat="1" ht="21.95" customHeight="1" thickBot="1">
      <c r="A2195" s="351"/>
      <c r="B2195" s="1003" t="s">
        <v>568</v>
      </c>
      <c r="C2195" s="1004"/>
      <c r="D2195" s="1004"/>
      <c r="E2195" s="1004"/>
      <c r="F2195" s="1005"/>
      <c r="G2195" s="135"/>
      <c r="H2195" s="111"/>
      <c r="I2195" s="97"/>
      <c r="J2195" s="598"/>
      <c r="K2195" s="598"/>
      <c r="L2195" s="598"/>
      <c r="M2195" s="103"/>
      <c r="N2195" s="95"/>
      <c r="O2195" s="137"/>
    </row>
    <row r="2196" spans="1:21" s="131" customFormat="1" ht="35.450000000000003" customHeight="1" thickTop="1">
      <c r="A2196" s="351"/>
      <c r="B2196" s="1003" t="s">
        <v>132</v>
      </c>
      <c r="C2196" s="1004"/>
      <c r="D2196" s="1004"/>
      <c r="E2196" s="1004"/>
      <c r="F2196" s="1005"/>
      <c r="G2196" s="135"/>
      <c r="H2196" s="111"/>
      <c r="I2196" s="1006" t="s">
        <v>565</v>
      </c>
      <c r="J2196" s="1007"/>
      <c r="K2196" s="1007"/>
      <c r="L2196" s="1007"/>
      <c r="M2196" s="1007"/>
      <c r="N2196" s="1008"/>
      <c r="O2196" s="138">
        <f>SUM(O2154,O2164,O2173,O2180,O2187,)</f>
        <v>0</v>
      </c>
    </row>
    <row r="2197" spans="1:21" s="131" customFormat="1" ht="35.450000000000003" customHeight="1">
      <c r="A2197" s="351"/>
      <c r="B2197" s="1003" t="s">
        <v>138</v>
      </c>
      <c r="C2197" s="1004"/>
      <c r="D2197" s="1004"/>
      <c r="E2197" s="1004"/>
      <c r="F2197" s="1005"/>
      <c r="G2197" s="135"/>
      <c r="H2197" s="130"/>
      <c r="I2197" s="1009" t="s">
        <v>340</v>
      </c>
      <c r="J2197" s="1010"/>
      <c r="K2197" s="1010"/>
      <c r="L2197" s="1010"/>
      <c r="M2197" s="1010"/>
      <c r="N2197" s="1011"/>
      <c r="O2197" s="146">
        <f>IF(共通入力シート!$B$18="課税事業者",ROUNDDOWN((O2196-G2199)*10/110,0),0)</f>
        <v>0</v>
      </c>
    </row>
    <row r="2198" spans="1:21" s="131" customFormat="1" ht="26.1" customHeight="1" thickBot="1">
      <c r="A2198" s="351"/>
      <c r="B2198" s="1012" t="s">
        <v>569</v>
      </c>
      <c r="C2198" s="1013"/>
      <c r="D2198" s="1013"/>
      <c r="E2198" s="1013"/>
      <c r="F2198" s="1014"/>
      <c r="G2198" s="135"/>
      <c r="H2198" s="130"/>
      <c r="I2198" s="995" t="s">
        <v>566</v>
      </c>
      <c r="J2198" s="996"/>
      <c r="K2198" s="996"/>
      <c r="L2198" s="996"/>
      <c r="M2198" s="996"/>
      <c r="N2198" s="997"/>
      <c r="O2198" s="141">
        <f>O2196-O2197</f>
        <v>0</v>
      </c>
    </row>
    <row r="2199" spans="1:21" s="131" customFormat="1" ht="25.35" customHeight="1" thickTop="1">
      <c r="A2199" s="351"/>
      <c r="B2199" s="992" t="s">
        <v>75</v>
      </c>
      <c r="C2199" s="993"/>
      <c r="D2199" s="993"/>
      <c r="E2199" s="993"/>
      <c r="F2199" s="994"/>
      <c r="G2199" s="140">
        <f>SUM(G2194:G2198)</f>
        <v>0</v>
      </c>
      <c r="H2199" s="364"/>
      <c r="I2199" s="995" t="s">
        <v>342</v>
      </c>
      <c r="J2199" s="996"/>
      <c r="K2199" s="996"/>
      <c r="L2199" s="996"/>
      <c r="M2199" s="996"/>
      <c r="N2199" s="997"/>
      <c r="O2199" s="144"/>
    </row>
    <row r="2200" spans="1:21" s="131" customFormat="1" ht="26.25" customHeight="1">
      <c r="A2200" s="351"/>
      <c r="B2200" s="131" t="s">
        <v>76</v>
      </c>
      <c r="C2200" s="365"/>
      <c r="D2200" s="365"/>
      <c r="E2200" s="365"/>
      <c r="F2200" s="365"/>
      <c r="G2200" s="143"/>
      <c r="H2200" s="364"/>
      <c r="O2200" s="145"/>
    </row>
    <row r="2201" spans="1:21" s="131" customFormat="1" ht="10.5" customHeight="1" thickBot="1">
      <c r="A2201" s="351"/>
      <c r="C2201" s="365"/>
      <c r="D2201" s="365"/>
      <c r="E2201" s="365"/>
      <c r="F2201" s="365"/>
      <c r="G2201" s="143"/>
      <c r="H2201" s="364"/>
      <c r="I2201" s="366"/>
    </row>
    <row r="2202" spans="1:21" s="131" customFormat="1" ht="25.35" customHeight="1" thickBot="1">
      <c r="A2202" s="351"/>
      <c r="B2202" s="998" t="s">
        <v>77</v>
      </c>
      <c r="C2202" s="980"/>
      <c r="D2202" s="999" t="str">
        <f>IF(共通入力シート!$B$2="","",共通入力シート!$B$2)</f>
        <v/>
      </c>
      <c r="E2202" s="999"/>
      <c r="F2202" s="999"/>
      <c r="G2202" s="1000"/>
      <c r="H2202" s="1001" t="str">
        <f>IF(共通入力シート!$B$18="※選択してください。","★「共通入力シート」の消費税等仕入控除税額の取扱を選択してください。","")</f>
        <v/>
      </c>
      <c r="I2202" s="1002"/>
      <c r="J2202" s="1002"/>
      <c r="K2202" s="1002"/>
      <c r="L2202" s="1002"/>
      <c r="M2202" s="1002"/>
      <c r="N2202" s="1002"/>
      <c r="O2202" s="1002"/>
    </row>
    <row r="2203" spans="1:21" s="131" customFormat="1" ht="46.5" customHeight="1" thickBot="1">
      <c r="A2203" s="351"/>
      <c r="B2203" s="987" t="s">
        <v>343</v>
      </c>
      <c r="C2203" s="988"/>
      <c r="D2203" s="989" t="str">
        <f>IF(O2198=0,"",MAX(0,MIN(INT(O2198/2),G2189)))</f>
        <v/>
      </c>
      <c r="E2203" s="989"/>
      <c r="F2203" s="989"/>
      <c r="G2203" s="367" t="s">
        <v>29</v>
      </c>
      <c r="H2203" s="990" t="s">
        <v>78</v>
      </c>
      <c r="I2203" s="991"/>
      <c r="J2203" s="991"/>
      <c r="K2203" s="991"/>
      <c r="L2203" s="991"/>
      <c r="M2203" s="991"/>
      <c r="N2203" s="991"/>
      <c r="O2203" s="991"/>
    </row>
    <row r="2204" spans="1:21" ht="4.5" customHeight="1"/>
    <row r="2205" spans="1:21" ht="15.6" customHeight="1">
      <c r="B2205" s="131" t="s">
        <v>425</v>
      </c>
      <c r="C2205" s="218"/>
      <c r="D2205" s="329"/>
      <c r="E2205" s="218"/>
      <c r="F2205" s="218"/>
      <c r="G2205" s="218"/>
      <c r="H2205" s="218"/>
      <c r="I2205" s="218"/>
      <c r="J2205" s="218"/>
      <c r="K2205" s="218"/>
      <c r="L2205" s="218"/>
      <c r="M2205" s="218"/>
      <c r="N2205" s="218"/>
      <c r="O2205" s="218"/>
      <c r="R2205" s="329"/>
      <c r="S2205" s="329"/>
      <c r="T2205" s="329"/>
      <c r="U2205" s="329"/>
    </row>
    <row r="2206" spans="1:21" ht="15.6" customHeight="1">
      <c r="B2206" s="218" t="s">
        <v>509</v>
      </c>
      <c r="C2206" s="218"/>
      <c r="D2206" s="218"/>
      <c r="E2206" s="218"/>
      <c r="F2206" s="218"/>
      <c r="G2206" s="218"/>
      <c r="H2206" s="218"/>
      <c r="I2206" s="218"/>
      <c r="J2206" s="218"/>
      <c r="K2206" s="218"/>
      <c r="L2206" s="218"/>
      <c r="M2206" s="218"/>
      <c r="N2206" s="218"/>
      <c r="O2206" s="218"/>
      <c r="R2206" s="329"/>
      <c r="S2206" s="329"/>
      <c r="T2206" s="329"/>
      <c r="U2206" s="329"/>
    </row>
    <row r="2207" spans="1:21" ht="15.6" customHeight="1" thickBot="1">
      <c r="B2207" s="1120" t="s">
        <v>429</v>
      </c>
      <c r="C2207" s="1120"/>
      <c r="D2207" s="1120"/>
      <c r="E2207" s="1120"/>
      <c r="F2207" s="1120"/>
      <c r="G2207" s="1120"/>
      <c r="H2207" s="1120"/>
      <c r="I2207" s="1120"/>
      <c r="J2207" s="1120"/>
      <c r="K2207" s="1120"/>
      <c r="L2207" s="1120"/>
      <c r="M2207" s="1120"/>
      <c r="N2207" s="1120"/>
      <c r="O2207" s="1120"/>
      <c r="R2207" s="329"/>
      <c r="S2207" s="329"/>
      <c r="T2207" s="329"/>
      <c r="U2207" s="329"/>
    </row>
    <row r="2208" spans="1:21" ht="15" customHeight="1">
      <c r="B2208" s="1121" t="s">
        <v>43</v>
      </c>
      <c r="C2208" s="1122"/>
      <c r="D2208" s="1125" t="s">
        <v>618</v>
      </c>
      <c r="E2208" s="1126"/>
      <c r="F2208" s="1129" t="s">
        <v>657</v>
      </c>
      <c r="G2208" s="1130"/>
      <c r="H2208" s="1131"/>
      <c r="I2208" s="1131"/>
      <c r="J2208" s="1131"/>
      <c r="K2208" s="1131"/>
      <c r="L2208" s="1131"/>
      <c r="M2208" s="1131"/>
      <c r="N2208" s="1131"/>
      <c r="O2208" s="1132"/>
      <c r="Q2208" s="618" t="s">
        <v>667</v>
      </c>
      <c r="R2208" s="329"/>
      <c r="S2208" s="329"/>
      <c r="T2208" s="329"/>
      <c r="U2208" s="329"/>
    </row>
    <row r="2209" spans="2:21" ht="15" customHeight="1" thickBot="1">
      <c r="B2209" s="1123"/>
      <c r="C2209" s="1124"/>
      <c r="D2209" s="1127"/>
      <c r="E2209" s="1128"/>
      <c r="F2209" s="1133"/>
      <c r="G2209" s="1134"/>
      <c r="H2209" s="1135"/>
      <c r="I2209" s="1135"/>
      <c r="J2209" s="1135"/>
      <c r="K2209" s="1135"/>
      <c r="L2209" s="1135"/>
      <c r="M2209" s="1135"/>
      <c r="N2209" s="1135"/>
      <c r="O2209" s="1136"/>
      <c r="Q2209" s="617" t="s">
        <v>668</v>
      </c>
      <c r="R2209" s="329"/>
      <c r="S2209" s="329"/>
      <c r="T2209" s="329"/>
      <c r="U2209" s="329"/>
    </row>
    <row r="2210" spans="2:21" ht="16.5" customHeight="1">
      <c r="B2210" s="330" t="s">
        <v>142</v>
      </c>
      <c r="C2210" s="331"/>
      <c r="D2210" s="331"/>
      <c r="E2210" s="332"/>
      <c r="F2210" s="331"/>
      <c r="G2210" s="331"/>
      <c r="H2210" s="331"/>
      <c r="I2210" s="331"/>
      <c r="J2210" s="331"/>
      <c r="K2210" s="331"/>
      <c r="L2210" s="331"/>
      <c r="M2210" s="331"/>
      <c r="N2210" s="331"/>
      <c r="O2210" s="619"/>
      <c r="R2210" s="329"/>
      <c r="S2210" s="329"/>
      <c r="T2210" s="329"/>
      <c r="U2210" s="329"/>
    </row>
    <row r="2211" spans="2:21" ht="18.75" customHeight="1">
      <c r="B2211" s="1109"/>
      <c r="C2211" s="1110"/>
      <c r="D2211" s="1110"/>
      <c r="E2211" s="1110"/>
      <c r="F2211" s="1110"/>
      <c r="G2211" s="1110"/>
      <c r="H2211" s="1110"/>
      <c r="I2211" s="1110"/>
      <c r="J2211" s="1110"/>
      <c r="K2211" s="1110"/>
      <c r="L2211" s="335" t="s">
        <v>48</v>
      </c>
      <c r="M2211" s="1113"/>
      <c r="N2211" s="1113"/>
      <c r="O2211" s="1114"/>
      <c r="Q2211" s="569" t="str">
        <f>IF(M2211="", "←選択してください。", "")</f>
        <v>←選択してください。</v>
      </c>
      <c r="R2211" s="329"/>
      <c r="S2211" s="329"/>
      <c r="T2211" s="329"/>
      <c r="U2211" s="329"/>
    </row>
    <row r="2212" spans="2:21" ht="17.25" customHeight="1">
      <c r="B2212" s="1111"/>
      <c r="C2212" s="1112"/>
      <c r="D2212" s="1112"/>
      <c r="E2212" s="1112"/>
      <c r="F2212" s="1112"/>
      <c r="G2212" s="1112"/>
      <c r="H2212" s="1112"/>
      <c r="I2212" s="1112"/>
      <c r="J2212" s="1112"/>
      <c r="K2212" s="1112"/>
      <c r="L2212" s="337" t="s">
        <v>49</v>
      </c>
      <c r="M2212" s="1115"/>
      <c r="N2212" s="1115"/>
      <c r="O2212" s="1116"/>
      <c r="Q2212" s="569" t="str">
        <f>IF(M2212="", "←選択してください。", "")</f>
        <v>←選択してください。</v>
      </c>
      <c r="R2212" s="329"/>
      <c r="S2212" s="329"/>
      <c r="T2212" s="329"/>
      <c r="U2212" s="329"/>
    </row>
    <row r="2213" spans="2:21" ht="4.5" customHeight="1">
      <c r="B2213" s="338"/>
      <c r="C2213" s="338"/>
      <c r="D2213" s="338"/>
      <c r="E2213" s="338"/>
      <c r="F2213" s="338"/>
      <c r="G2213" s="338"/>
      <c r="H2213" s="338"/>
      <c r="I2213" s="338"/>
      <c r="J2213" s="338"/>
      <c r="K2213" s="338"/>
      <c r="L2213" s="338"/>
      <c r="M2213" s="338"/>
      <c r="N2213" s="338"/>
      <c r="O2213" s="611"/>
      <c r="R2213" s="329"/>
      <c r="S2213" s="329"/>
      <c r="T2213" s="329"/>
      <c r="U2213" s="329"/>
    </row>
    <row r="2214" spans="2:21" ht="24" customHeight="1">
      <c r="B2214" s="340" t="s">
        <v>143</v>
      </c>
      <c r="C2214" s="341"/>
      <c r="D2214" s="341"/>
      <c r="E2214" s="341"/>
      <c r="F2214" s="1117" t="s">
        <v>50</v>
      </c>
      <c r="G2214" s="1118"/>
      <c r="H2214" s="342"/>
      <c r="I2214" s="1117" t="s">
        <v>51</v>
      </c>
      <c r="J2214" s="1119"/>
      <c r="K2214" s="1118"/>
      <c r="L2214" s="343" t="str">
        <f>IF(OR($H2216=0,$K2216=0),"",$H2214/($H2216*$K2216))</f>
        <v/>
      </c>
      <c r="M2214" s="1117" t="s">
        <v>52</v>
      </c>
      <c r="N2214" s="1118"/>
      <c r="O2214" s="565" t="str">
        <f>IF($O2312+$O2315=0,"",($G2306-$G2305)/($O2312+$O2315))</f>
        <v/>
      </c>
      <c r="Q2214" s="336" t="str">
        <f>IF(OR(F2208="人材養成事業",F2208= "普及啓発事業"), "←斜線部は記入する必要はありません。", "")</f>
        <v/>
      </c>
      <c r="R2214" s="329"/>
      <c r="S2214" s="329"/>
      <c r="T2214" s="329"/>
      <c r="U2214" s="329"/>
    </row>
    <row r="2215" spans="2:21" s="131" customFormat="1" ht="21.75" customHeight="1">
      <c r="B2215" s="1020" t="s">
        <v>53</v>
      </c>
      <c r="C2215" s="1093"/>
      <c r="D2215" s="1096" t="s">
        <v>54</v>
      </c>
      <c r="E2215" s="1097"/>
      <c r="F2215" s="1098" t="s">
        <v>55</v>
      </c>
      <c r="G2215" s="1098"/>
      <c r="H2215" s="1099" t="s">
        <v>56</v>
      </c>
      <c r="I2215" s="1099"/>
      <c r="J2215" s="1099"/>
      <c r="K2215" s="344" t="s">
        <v>57</v>
      </c>
      <c r="L2215" s="1100" t="s">
        <v>58</v>
      </c>
      <c r="M2215" s="1100"/>
      <c r="N2215" s="1100"/>
      <c r="O2215" s="1101"/>
    </row>
    <row r="2216" spans="2:21" s="131" customFormat="1" ht="21.75" customHeight="1">
      <c r="B2216" s="1094"/>
      <c r="C2216" s="1095"/>
      <c r="D2216" s="1102"/>
      <c r="E2216" s="1103"/>
      <c r="F2216" s="1104"/>
      <c r="G2216" s="1105"/>
      <c r="H2216" s="1106"/>
      <c r="I2216" s="1106"/>
      <c r="J2216" s="1106"/>
      <c r="K2216" s="78"/>
      <c r="L2216" s="1107"/>
      <c r="M2216" s="1107"/>
      <c r="N2216" s="1107"/>
      <c r="O2216" s="1108"/>
      <c r="Q2216" s="345"/>
    </row>
    <row r="2217" spans="2:21" ht="9.75" customHeight="1">
      <c r="B2217" s="131"/>
      <c r="C2217" s="131"/>
      <c r="D2217" s="338"/>
      <c r="E2217" s="338"/>
      <c r="F2217" s="338"/>
      <c r="G2217" s="338"/>
      <c r="H2217" s="338"/>
      <c r="I2217" s="338"/>
      <c r="J2217" s="338"/>
      <c r="K2217" s="338"/>
      <c r="L2217" s="338"/>
      <c r="M2217" s="338"/>
      <c r="N2217" s="338"/>
      <c r="O2217" s="338"/>
      <c r="Q2217" s="336"/>
      <c r="R2217" s="329"/>
      <c r="S2217" s="329"/>
      <c r="T2217" s="329"/>
      <c r="U2217" s="329"/>
    </row>
    <row r="2218" spans="2:21" s="102" customFormat="1" ht="18" customHeight="1">
      <c r="B2218" s="1020" t="s">
        <v>344</v>
      </c>
      <c r="C2218" s="1066"/>
      <c r="D2218" s="925" t="s">
        <v>413</v>
      </c>
      <c r="E2218" s="926"/>
      <c r="F2218" s="926"/>
      <c r="G2218" s="926"/>
      <c r="H2218" s="926"/>
      <c r="I2218" s="926"/>
      <c r="J2218" s="926"/>
      <c r="K2218" s="926"/>
      <c r="L2218" s="926"/>
      <c r="M2218" s="926"/>
      <c r="N2218" s="926"/>
      <c r="O2218" s="927"/>
      <c r="Q2218" s="568" t="s">
        <v>139</v>
      </c>
    </row>
    <row r="2219" spans="2:21" s="102" customFormat="1" ht="19.350000000000001" customHeight="1">
      <c r="B2219" s="1067"/>
      <c r="C2219" s="1068"/>
      <c r="D2219" s="1071"/>
      <c r="E2219" s="1072"/>
      <c r="F2219" s="1072"/>
      <c r="G2219" s="1072"/>
      <c r="H2219" s="1072"/>
      <c r="I2219" s="1072"/>
      <c r="J2219" s="1072"/>
      <c r="K2219" s="1072"/>
      <c r="L2219" s="1072"/>
      <c r="M2219" s="1072"/>
      <c r="N2219" s="1072"/>
      <c r="O2219" s="1073"/>
    </row>
    <row r="2220" spans="2:21" s="102" customFormat="1" ht="19.350000000000001" customHeight="1">
      <c r="B2220" s="1067"/>
      <c r="C2220" s="1068"/>
      <c r="D2220" s="1071"/>
      <c r="E2220" s="1072"/>
      <c r="F2220" s="1072"/>
      <c r="G2220" s="1072"/>
      <c r="H2220" s="1072"/>
      <c r="I2220" s="1072"/>
      <c r="J2220" s="1072"/>
      <c r="K2220" s="1072"/>
      <c r="L2220" s="1072"/>
      <c r="M2220" s="1072"/>
      <c r="N2220" s="1072"/>
      <c r="O2220" s="1073"/>
    </row>
    <row r="2221" spans="2:21" s="102" customFormat="1" ht="19.350000000000001" customHeight="1">
      <c r="B2221" s="1067"/>
      <c r="C2221" s="1068"/>
      <c r="D2221" s="1071"/>
      <c r="E2221" s="1072"/>
      <c r="F2221" s="1072"/>
      <c r="G2221" s="1072"/>
      <c r="H2221" s="1072"/>
      <c r="I2221" s="1072"/>
      <c r="J2221" s="1072"/>
      <c r="K2221" s="1072"/>
      <c r="L2221" s="1072"/>
      <c r="M2221" s="1072"/>
      <c r="N2221" s="1072"/>
      <c r="O2221" s="1073"/>
    </row>
    <row r="2222" spans="2:21" s="102" customFormat="1" ht="19.350000000000001" customHeight="1">
      <c r="B2222" s="1067"/>
      <c r="C2222" s="1068"/>
      <c r="D2222" s="1071"/>
      <c r="E2222" s="1072"/>
      <c r="F2222" s="1072"/>
      <c r="G2222" s="1072"/>
      <c r="H2222" s="1072"/>
      <c r="I2222" s="1072"/>
      <c r="J2222" s="1072"/>
      <c r="K2222" s="1072"/>
      <c r="L2222" s="1072"/>
      <c r="M2222" s="1072"/>
      <c r="N2222" s="1072"/>
      <c r="O2222" s="1073"/>
    </row>
    <row r="2223" spans="2:21" s="102" customFormat="1" ht="19.350000000000001" customHeight="1">
      <c r="B2223" s="1067"/>
      <c r="C2223" s="1068"/>
      <c r="D2223" s="1071"/>
      <c r="E2223" s="1072"/>
      <c r="F2223" s="1072"/>
      <c r="G2223" s="1072"/>
      <c r="H2223" s="1072"/>
      <c r="I2223" s="1072"/>
      <c r="J2223" s="1072"/>
      <c r="K2223" s="1072"/>
      <c r="L2223" s="1072"/>
      <c r="M2223" s="1072"/>
      <c r="N2223" s="1072"/>
      <c r="O2223" s="1073"/>
    </row>
    <row r="2224" spans="2:21" s="102" customFormat="1" ht="19.350000000000001" customHeight="1">
      <c r="B2224" s="1067"/>
      <c r="C2224" s="1068"/>
      <c r="D2224" s="1071"/>
      <c r="E2224" s="1072"/>
      <c r="F2224" s="1072"/>
      <c r="G2224" s="1072"/>
      <c r="H2224" s="1072"/>
      <c r="I2224" s="1072"/>
      <c r="J2224" s="1072"/>
      <c r="K2224" s="1072"/>
      <c r="L2224" s="1072"/>
      <c r="M2224" s="1072"/>
      <c r="N2224" s="1072"/>
      <c r="O2224" s="1073"/>
    </row>
    <row r="2225" spans="2:15" s="102" customFormat="1" ht="19.350000000000001" customHeight="1">
      <c r="B2225" s="1067"/>
      <c r="C2225" s="1068"/>
      <c r="D2225" s="1071"/>
      <c r="E2225" s="1072"/>
      <c r="F2225" s="1072"/>
      <c r="G2225" s="1072"/>
      <c r="H2225" s="1072"/>
      <c r="I2225" s="1072"/>
      <c r="J2225" s="1072"/>
      <c r="K2225" s="1072"/>
      <c r="L2225" s="1072"/>
      <c r="M2225" s="1072"/>
      <c r="N2225" s="1072"/>
      <c r="O2225" s="1073"/>
    </row>
    <row r="2226" spans="2:15" s="102" customFormat="1" ht="19.350000000000001" customHeight="1">
      <c r="B2226" s="1067"/>
      <c r="C2226" s="1068"/>
      <c r="D2226" s="1071"/>
      <c r="E2226" s="1072"/>
      <c r="F2226" s="1072"/>
      <c r="G2226" s="1072"/>
      <c r="H2226" s="1072"/>
      <c r="I2226" s="1072"/>
      <c r="J2226" s="1072"/>
      <c r="K2226" s="1072"/>
      <c r="L2226" s="1072"/>
      <c r="M2226" s="1072"/>
      <c r="N2226" s="1072"/>
      <c r="O2226" s="1073"/>
    </row>
    <row r="2227" spans="2:15" s="102" customFormat="1" ht="19.350000000000001" customHeight="1">
      <c r="B2227" s="1067"/>
      <c r="C2227" s="1068"/>
      <c r="D2227" s="1071"/>
      <c r="E2227" s="1072"/>
      <c r="F2227" s="1072"/>
      <c r="G2227" s="1072"/>
      <c r="H2227" s="1072"/>
      <c r="I2227" s="1072"/>
      <c r="J2227" s="1072"/>
      <c r="K2227" s="1072"/>
      <c r="L2227" s="1072"/>
      <c r="M2227" s="1072"/>
      <c r="N2227" s="1072"/>
      <c r="O2227" s="1073"/>
    </row>
    <row r="2228" spans="2:15" s="102" customFormat="1" ht="19.350000000000001" customHeight="1">
      <c r="B2228" s="1069"/>
      <c r="C2228" s="1070"/>
      <c r="D2228" s="1074"/>
      <c r="E2228" s="1075"/>
      <c r="F2228" s="1075"/>
      <c r="G2228" s="1075"/>
      <c r="H2228" s="1075"/>
      <c r="I2228" s="1075"/>
      <c r="J2228" s="1075"/>
      <c r="K2228" s="1075"/>
      <c r="L2228" s="1075"/>
      <c r="M2228" s="1075"/>
      <c r="N2228" s="1075"/>
      <c r="O2228" s="1076"/>
    </row>
    <row r="2229" spans="2:15" s="102" customFormat="1" ht="18" customHeight="1">
      <c r="B2229" s="1020" t="s">
        <v>148</v>
      </c>
      <c r="C2229" s="1021"/>
      <c r="D2229" s="1059" t="s">
        <v>427</v>
      </c>
      <c r="E2229" s="1026"/>
      <c r="F2229" s="1026"/>
      <c r="G2229" s="1026"/>
      <c r="H2229" s="1026"/>
      <c r="I2229" s="1026"/>
      <c r="J2229" s="1026"/>
      <c r="K2229" s="1026"/>
      <c r="L2229" s="1026"/>
      <c r="M2229" s="1026"/>
      <c r="N2229" s="1026"/>
      <c r="O2229" s="1027"/>
    </row>
    <row r="2230" spans="2:15" s="102" customFormat="1" ht="18" customHeight="1">
      <c r="B2230" s="1022"/>
      <c r="C2230" s="1023"/>
      <c r="D2230" s="1028"/>
      <c r="E2230" s="1077"/>
      <c r="F2230" s="1077"/>
      <c r="G2230" s="1077"/>
      <c r="H2230" s="1077"/>
      <c r="I2230" s="1077"/>
      <c r="J2230" s="1077"/>
      <c r="K2230" s="1077"/>
      <c r="L2230" s="1077"/>
      <c r="M2230" s="1077"/>
      <c r="N2230" s="1077"/>
      <c r="O2230" s="1078"/>
    </row>
    <row r="2231" spans="2:15" s="102" customFormat="1" ht="18" customHeight="1">
      <c r="B2231" s="1022"/>
      <c r="C2231" s="1023"/>
      <c r="D2231" s="1071"/>
      <c r="E2231" s="1072"/>
      <c r="F2231" s="1072"/>
      <c r="G2231" s="1072"/>
      <c r="H2231" s="1072"/>
      <c r="I2231" s="1072"/>
      <c r="J2231" s="1072"/>
      <c r="K2231" s="1072"/>
      <c r="L2231" s="1072"/>
      <c r="M2231" s="1072"/>
      <c r="N2231" s="1072"/>
      <c r="O2231" s="1073"/>
    </row>
    <row r="2232" spans="2:15" s="102" customFormat="1" ht="18" customHeight="1">
      <c r="B2232" s="1022"/>
      <c r="C2232" s="1023"/>
      <c r="D2232" s="1071"/>
      <c r="E2232" s="1072"/>
      <c r="F2232" s="1072"/>
      <c r="G2232" s="1072"/>
      <c r="H2232" s="1072"/>
      <c r="I2232" s="1072"/>
      <c r="J2232" s="1072"/>
      <c r="K2232" s="1072"/>
      <c r="L2232" s="1072"/>
      <c r="M2232" s="1072"/>
      <c r="N2232" s="1072"/>
      <c r="O2232" s="1073"/>
    </row>
    <row r="2233" spans="2:15" s="102" customFormat="1" ht="18" customHeight="1">
      <c r="B2233" s="1022"/>
      <c r="C2233" s="1023"/>
      <c r="D2233" s="1071"/>
      <c r="E2233" s="1072"/>
      <c r="F2233" s="1072"/>
      <c r="G2233" s="1072"/>
      <c r="H2233" s="1072"/>
      <c r="I2233" s="1072"/>
      <c r="J2233" s="1072"/>
      <c r="K2233" s="1072"/>
      <c r="L2233" s="1072"/>
      <c r="M2233" s="1072"/>
      <c r="N2233" s="1072"/>
      <c r="O2233" s="1073"/>
    </row>
    <row r="2234" spans="2:15" s="102" customFormat="1" ht="18" customHeight="1">
      <c r="B2234" s="1022"/>
      <c r="C2234" s="1023"/>
      <c r="D2234" s="1071"/>
      <c r="E2234" s="1072"/>
      <c r="F2234" s="1072"/>
      <c r="G2234" s="1072"/>
      <c r="H2234" s="1072"/>
      <c r="I2234" s="1072"/>
      <c r="J2234" s="1072"/>
      <c r="K2234" s="1072"/>
      <c r="L2234" s="1072"/>
      <c r="M2234" s="1072"/>
      <c r="N2234" s="1072"/>
      <c r="O2234" s="1073"/>
    </row>
    <row r="2235" spans="2:15" s="102" customFormat="1" ht="18" customHeight="1">
      <c r="B2235" s="1022"/>
      <c r="C2235" s="1023"/>
      <c r="D2235" s="1079"/>
      <c r="E2235" s="1080"/>
      <c r="F2235" s="1080"/>
      <c r="G2235" s="1080"/>
      <c r="H2235" s="1080"/>
      <c r="I2235" s="1080"/>
      <c r="J2235" s="1080"/>
      <c r="K2235" s="1080"/>
      <c r="L2235" s="1080"/>
      <c r="M2235" s="1080"/>
      <c r="N2235" s="1080"/>
      <c r="O2235" s="1081"/>
    </row>
    <row r="2236" spans="2:15" s="102" customFormat="1" ht="18" customHeight="1">
      <c r="B2236" s="1022"/>
      <c r="C2236" s="1023"/>
      <c r="D2236" s="1082" t="s">
        <v>428</v>
      </c>
      <c r="E2236" s="1083"/>
      <c r="F2236" s="1083"/>
      <c r="G2236" s="1083"/>
      <c r="H2236" s="1083"/>
      <c r="I2236" s="1083"/>
      <c r="J2236" s="1083"/>
      <c r="K2236" s="1083"/>
      <c r="L2236" s="1083"/>
      <c r="M2236" s="1083"/>
      <c r="N2236" s="1083"/>
      <c r="O2236" s="1084"/>
    </row>
    <row r="2237" spans="2:15" s="102" customFormat="1" ht="18" customHeight="1">
      <c r="B2237" s="1022"/>
      <c r="C2237" s="1023"/>
      <c r="D2237" s="1028"/>
      <c r="E2237" s="1085"/>
      <c r="F2237" s="1085"/>
      <c r="G2237" s="1085"/>
      <c r="H2237" s="1085"/>
      <c r="I2237" s="1085"/>
      <c r="J2237" s="1085"/>
      <c r="K2237" s="1085"/>
      <c r="L2237" s="1085"/>
      <c r="M2237" s="1085"/>
      <c r="N2237" s="1085"/>
      <c r="O2237" s="1086"/>
    </row>
    <row r="2238" spans="2:15" s="102" customFormat="1" ht="18" customHeight="1">
      <c r="B2238" s="1022"/>
      <c r="C2238" s="1023"/>
      <c r="D2238" s="1087"/>
      <c r="E2238" s="1088"/>
      <c r="F2238" s="1088"/>
      <c r="G2238" s="1088"/>
      <c r="H2238" s="1088"/>
      <c r="I2238" s="1088"/>
      <c r="J2238" s="1088"/>
      <c r="K2238" s="1088"/>
      <c r="L2238" s="1088"/>
      <c r="M2238" s="1088"/>
      <c r="N2238" s="1088"/>
      <c r="O2238" s="1089"/>
    </row>
    <row r="2239" spans="2:15" s="102" customFormat="1" ht="18" customHeight="1">
      <c r="B2239" s="1022"/>
      <c r="C2239" s="1023"/>
      <c r="D2239" s="1087"/>
      <c r="E2239" s="1088"/>
      <c r="F2239" s="1088"/>
      <c r="G2239" s="1088"/>
      <c r="H2239" s="1088"/>
      <c r="I2239" s="1088"/>
      <c r="J2239" s="1088"/>
      <c r="K2239" s="1088"/>
      <c r="L2239" s="1088"/>
      <c r="M2239" s="1088"/>
      <c r="N2239" s="1088"/>
      <c r="O2239" s="1089"/>
    </row>
    <row r="2240" spans="2:15" s="102" customFormat="1" ht="18" customHeight="1">
      <c r="B2240" s="1022"/>
      <c r="C2240" s="1023"/>
      <c r="D2240" s="1087"/>
      <c r="E2240" s="1088"/>
      <c r="F2240" s="1088"/>
      <c r="G2240" s="1088"/>
      <c r="H2240" s="1088"/>
      <c r="I2240" s="1088"/>
      <c r="J2240" s="1088"/>
      <c r="K2240" s="1088"/>
      <c r="L2240" s="1088"/>
      <c r="M2240" s="1088"/>
      <c r="N2240" s="1088"/>
      <c r="O2240" s="1089"/>
    </row>
    <row r="2241" spans="2:15" s="102" customFormat="1" ht="18" customHeight="1">
      <c r="B2241" s="1022"/>
      <c r="C2241" s="1023"/>
      <c r="D2241" s="1087"/>
      <c r="E2241" s="1088"/>
      <c r="F2241" s="1088"/>
      <c r="G2241" s="1088"/>
      <c r="H2241" s="1088"/>
      <c r="I2241" s="1088"/>
      <c r="J2241" s="1088"/>
      <c r="K2241" s="1088"/>
      <c r="L2241" s="1088"/>
      <c r="M2241" s="1088"/>
      <c r="N2241" s="1088"/>
      <c r="O2241" s="1089"/>
    </row>
    <row r="2242" spans="2:15" s="102" customFormat="1" ht="18" customHeight="1">
      <c r="B2242" s="1022"/>
      <c r="C2242" s="1023"/>
      <c r="D2242" s="1087"/>
      <c r="E2242" s="1088"/>
      <c r="F2242" s="1088"/>
      <c r="G2242" s="1088"/>
      <c r="H2242" s="1088"/>
      <c r="I2242" s="1088"/>
      <c r="J2242" s="1088"/>
      <c r="K2242" s="1088"/>
      <c r="L2242" s="1088"/>
      <c r="M2242" s="1088"/>
      <c r="N2242" s="1088"/>
      <c r="O2242" s="1089"/>
    </row>
    <row r="2243" spans="2:15" s="102" customFormat="1" ht="18" customHeight="1">
      <c r="B2243" s="1024"/>
      <c r="C2243" s="1025"/>
      <c r="D2243" s="1090"/>
      <c r="E2243" s="1091"/>
      <c r="F2243" s="1091"/>
      <c r="G2243" s="1091"/>
      <c r="H2243" s="1091"/>
      <c r="I2243" s="1091"/>
      <c r="J2243" s="1091"/>
      <c r="K2243" s="1091"/>
      <c r="L2243" s="1091"/>
      <c r="M2243" s="1091"/>
      <c r="N2243" s="1091"/>
      <c r="O2243" s="1092"/>
    </row>
    <row r="2244" spans="2:15" s="102" customFormat="1" ht="18" customHeight="1">
      <c r="B2244" s="1020" t="s">
        <v>140</v>
      </c>
      <c r="C2244" s="1021"/>
      <c r="D2244" s="1026" t="s">
        <v>347</v>
      </c>
      <c r="E2244" s="1026"/>
      <c r="F2244" s="1026"/>
      <c r="G2244" s="1026"/>
      <c r="H2244" s="1026"/>
      <c r="I2244" s="1026"/>
      <c r="J2244" s="1026"/>
      <c r="K2244" s="1026"/>
      <c r="L2244" s="1026"/>
      <c r="M2244" s="1026"/>
      <c r="N2244" s="1026"/>
      <c r="O2244" s="1027"/>
    </row>
    <row r="2245" spans="2:15" s="102" customFormat="1" ht="18" customHeight="1">
      <c r="B2245" s="1022"/>
      <c r="C2245" s="1023"/>
      <c r="D2245" s="1028"/>
      <c r="E2245" s="1029"/>
      <c r="F2245" s="1029"/>
      <c r="G2245" s="1029"/>
      <c r="H2245" s="1029"/>
      <c r="I2245" s="1029"/>
      <c r="J2245" s="1029"/>
      <c r="K2245" s="1029"/>
      <c r="L2245" s="1029"/>
      <c r="M2245" s="1029"/>
      <c r="N2245" s="1029"/>
      <c r="O2245" s="1030"/>
    </row>
    <row r="2246" spans="2:15" s="102" customFormat="1" ht="18" customHeight="1">
      <c r="B2246" s="1022"/>
      <c r="C2246" s="1023"/>
      <c r="D2246" s="1031"/>
      <c r="E2246" s="1032"/>
      <c r="F2246" s="1032"/>
      <c r="G2246" s="1032"/>
      <c r="H2246" s="1032"/>
      <c r="I2246" s="1032"/>
      <c r="J2246" s="1032"/>
      <c r="K2246" s="1032"/>
      <c r="L2246" s="1032"/>
      <c r="M2246" s="1032"/>
      <c r="N2246" s="1032"/>
      <c r="O2246" s="1033"/>
    </row>
    <row r="2247" spans="2:15" s="102" customFormat="1" ht="18" customHeight="1">
      <c r="B2247" s="1022"/>
      <c r="C2247" s="1023"/>
      <c r="D2247" s="1034"/>
      <c r="E2247" s="1035"/>
      <c r="F2247" s="1035"/>
      <c r="G2247" s="1035"/>
      <c r="H2247" s="1035"/>
      <c r="I2247" s="1035"/>
      <c r="J2247" s="1035"/>
      <c r="K2247" s="1035"/>
      <c r="L2247" s="1035"/>
      <c r="M2247" s="1035"/>
      <c r="N2247" s="1035"/>
      <c r="O2247" s="1036"/>
    </row>
    <row r="2248" spans="2:15" s="102" customFormat="1" ht="17.100000000000001" customHeight="1">
      <c r="B2248" s="1022"/>
      <c r="C2248" s="1023"/>
      <c r="D2248" s="1026" t="s">
        <v>345</v>
      </c>
      <c r="E2248" s="1026"/>
      <c r="F2248" s="1026"/>
      <c r="G2248" s="1026"/>
      <c r="H2248" s="1026"/>
      <c r="I2248" s="1026"/>
      <c r="J2248" s="1026"/>
      <c r="K2248" s="1026"/>
      <c r="L2248" s="1026"/>
      <c r="M2248" s="1026"/>
      <c r="N2248" s="1026"/>
      <c r="O2248" s="1027"/>
    </row>
    <row r="2249" spans="2:15" s="102" customFormat="1" ht="17.100000000000001" customHeight="1">
      <c r="B2249" s="1022"/>
      <c r="C2249" s="1023"/>
      <c r="D2249" s="1037"/>
      <c r="E2249" s="1038"/>
      <c r="F2249" s="1038"/>
      <c r="G2249" s="1038"/>
      <c r="H2249" s="1038"/>
      <c r="I2249" s="1038"/>
      <c r="J2249" s="1038"/>
      <c r="K2249" s="1038"/>
      <c r="L2249" s="1038"/>
      <c r="M2249" s="1038"/>
      <c r="N2249" s="1038"/>
      <c r="O2249" s="1039"/>
    </row>
    <row r="2250" spans="2:15" s="102" customFormat="1" ht="17.100000000000001" customHeight="1">
      <c r="B2250" s="1022"/>
      <c r="C2250" s="1023"/>
      <c r="D2250" s="1040"/>
      <c r="E2250" s="1041"/>
      <c r="F2250" s="1041"/>
      <c r="G2250" s="1041"/>
      <c r="H2250" s="1041"/>
      <c r="I2250" s="1041"/>
      <c r="J2250" s="1041"/>
      <c r="K2250" s="1041"/>
      <c r="L2250" s="1041"/>
      <c r="M2250" s="1041"/>
      <c r="N2250" s="1041"/>
      <c r="O2250" s="1042"/>
    </row>
    <row r="2251" spans="2:15" s="102" customFormat="1" ht="17.100000000000001" customHeight="1">
      <c r="B2251" s="1022"/>
      <c r="C2251" s="1023"/>
      <c r="D2251" s="1043"/>
      <c r="E2251" s="1044"/>
      <c r="F2251" s="1044"/>
      <c r="G2251" s="1044"/>
      <c r="H2251" s="1044"/>
      <c r="I2251" s="1044"/>
      <c r="J2251" s="1044"/>
      <c r="K2251" s="1044"/>
      <c r="L2251" s="1044"/>
      <c r="M2251" s="1044"/>
      <c r="N2251" s="1044"/>
      <c r="O2251" s="1045"/>
    </row>
    <row r="2252" spans="2:15" s="102" customFormat="1" ht="17.100000000000001" customHeight="1">
      <c r="B2252" s="1022"/>
      <c r="C2252" s="1023"/>
      <c r="D2252" s="1026" t="s">
        <v>492</v>
      </c>
      <c r="E2252" s="1026"/>
      <c r="F2252" s="1026"/>
      <c r="G2252" s="1026"/>
      <c r="H2252" s="1026"/>
      <c r="I2252" s="1026"/>
      <c r="J2252" s="1026"/>
      <c r="K2252" s="1026"/>
      <c r="L2252" s="1026"/>
      <c r="M2252" s="1026"/>
      <c r="N2252" s="1026"/>
      <c r="O2252" s="1027"/>
    </row>
    <row r="2253" spans="2:15" s="102" customFormat="1" ht="17.100000000000001" customHeight="1">
      <c r="B2253" s="1022"/>
      <c r="C2253" s="1023"/>
      <c r="D2253" s="1046"/>
      <c r="E2253" s="1047"/>
      <c r="F2253" s="1047"/>
      <c r="G2253" s="1047"/>
      <c r="H2253" s="1047"/>
      <c r="I2253" s="1047"/>
      <c r="J2253" s="1047"/>
      <c r="K2253" s="1047"/>
      <c r="L2253" s="1047"/>
      <c r="M2253" s="1047"/>
      <c r="N2253" s="1047"/>
      <c r="O2253" s="1048"/>
    </row>
    <row r="2254" spans="2:15" s="102" customFormat="1" ht="17.100000000000001" customHeight="1">
      <c r="B2254" s="1022"/>
      <c r="C2254" s="1023"/>
      <c r="D2254" s="1049"/>
      <c r="E2254" s="797"/>
      <c r="F2254" s="797"/>
      <c r="G2254" s="797"/>
      <c r="H2254" s="797"/>
      <c r="I2254" s="797"/>
      <c r="J2254" s="797"/>
      <c r="K2254" s="797"/>
      <c r="L2254" s="797"/>
      <c r="M2254" s="797"/>
      <c r="N2254" s="797"/>
      <c r="O2254" s="1050"/>
    </row>
    <row r="2255" spans="2:15" s="102" customFormat="1" ht="17.100000000000001" customHeight="1">
      <c r="B2255" s="1022"/>
      <c r="C2255" s="1023"/>
      <c r="D2255" s="1051"/>
      <c r="E2255" s="1052"/>
      <c r="F2255" s="1052"/>
      <c r="G2255" s="1052"/>
      <c r="H2255" s="1052"/>
      <c r="I2255" s="1052"/>
      <c r="J2255" s="1052"/>
      <c r="K2255" s="1052"/>
      <c r="L2255" s="1052"/>
      <c r="M2255" s="1052"/>
      <c r="N2255" s="1052"/>
      <c r="O2255" s="1053"/>
    </row>
    <row r="2256" spans="2:15" s="102" customFormat="1" ht="17.100000000000001" customHeight="1">
      <c r="B2256" s="1022"/>
      <c r="C2256" s="1023"/>
      <c r="D2256" s="1026" t="s">
        <v>141</v>
      </c>
      <c r="E2256" s="1026"/>
      <c r="F2256" s="1026"/>
      <c r="G2256" s="1026"/>
      <c r="H2256" s="1026"/>
      <c r="I2256" s="1026"/>
      <c r="J2256" s="1026"/>
      <c r="K2256" s="1026"/>
      <c r="L2256" s="1026"/>
      <c r="M2256" s="1026"/>
      <c r="N2256" s="1026"/>
      <c r="O2256" s="1027"/>
    </row>
    <row r="2257" spans="1:21" s="102" customFormat="1" ht="17.100000000000001" customHeight="1">
      <c r="B2257" s="1022"/>
      <c r="C2257" s="1023"/>
      <c r="D2257" s="1028"/>
      <c r="E2257" s="1054"/>
      <c r="F2257" s="1054"/>
      <c r="G2257" s="1054"/>
      <c r="H2257" s="1054"/>
      <c r="I2257" s="1054"/>
      <c r="J2257" s="1054"/>
      <c r="K2257" s="1054"/>
      <c r="L2257" s="1054"/>
      <c r="M2257" s="1054"/>
      <c r="N2257" s="1054"/>
      <c r="O2257" s="1055"/>
    </row>
    <row r="2258" spans="1:21" ht="18" customHeight="1">
      <c r="B2258" s="1022"/>
      <c r="C2258" s="1023"/>
      <c r="D2258" s="1056"/>
      <c r="E2258" s="1057"/>
      <c r="F2258" s="1057"/>
      <c r="G2258" s="1057"/>
      <c r="H2258" s="1057"/>
      <c r="I2258" s="1057"/>
      <c r="J2258" s="1057"/>
      <c r="K2258" s="1057"/>
      <c r="L2258" s="1057"/>
      <c r="M2258" s="1057"/>
      <c r="N2258" s="1057"/>
      <c r="O2258" s="1058"/>
      <c r="R2258" s="329"/>
      <c r="S2258" s="329"/>
      <c r="T2258" s="329"/>
      <c r="U2258" s="329"/>
    </row>
    <row r="2259" spans="1:21" ht="18" customHeight="1">
      <c r="B2259" s="1022"/>
      <c r="C2259" s="1023"/>
      <c r="D2259" s="1059" t="s">
        <v>346</v>
      </c>
      <c r="E2259" s="1026"/>
      <c r="F2259" s="1026"/>
      <c r="G2259" s="1026"/>
      <c r="H2259" s="1026"/>
      <c r="I2259" s="1026"/>
      <c r="J2259" s="1026"/>
      <c r="K2259" s="1026"/>
      <c r="L2259" s="1026"/>
      <c r="M2259" s="1026"/>
      <c r="N2259" s="1026"/>
      <c r="O2259" s="1027"/>
      <c r="R2259" s="329"/>
      <c r="S2259" s="329"/>
      <c r="T2259" s="329"/>
      <c r="U2259" s="329"/>
    </row>
    <row r="2260" spans="1:21" ht="18" customHeight="1">
      <c r="B2260" s="1022"/>
      <c r="C2260" s="1023"/>
      <c r="D2260" s="1060"/>
      <c r="E2260" s="1061"/>
      <c r="F2260" s="1061"/>
      <c r="G2260" s="1061"/>
      <c r="H2260" s="1061"/>
      <c r="I2260" s="1061"/>
      <c r="J2260" s="1061"/>
      <c r="K2260" s="1061"/>
      <c r="L2260" s="1061"/>
      <c r="M2260" s="1061"/>
      <c r="N2260" s="1061"/>
      <c r="O2260" s="1062"/>
      <c r="R2260" s="329"/>
      <c r="S2260" s="329"/>
      <c r="T2260" s="329"/>
      <c r="U2260" s="329"/>
    </row>
    <row r="2261" spans="1:21" s="346" customFormat="1" ht="18" customHeight="1">
      <c r="B2261" s="1024"/>
      <c r="C2261" s="1025"/>
      <c r="D2261" s="1063"/>
      <c r="E2261" s="1064"/>
      <c r="F2261" s="1064"/>
      <c r="G2261" s="1064"/>
      <c r="H2261" s="1064"/>
      <c r="I2261" s="1064"/>
      <c r="J2261" s="1064"/>
      <c r="K2261" s="1064"/>
      <c r="L2261" s="1064"/>
      <c r="M2261" s="1064"/>
      <c r="N2261" s="1064"/>
      <c r="O2261" s="1065"/>
    </row>
    <row r="2262" spans="1:21" s="131" customFormat="1" ht="4.5" customHeight="1">
      <c r="B2262" s="347"/>
      <c r="C2262" s="347"/>
      <c r="D2262" s="348"/>
      <c r="E2262" s="348"/>
      <c r="F2262" s="348"/>
      <c r="G2262" s="348"/>
      <c r="H2262" s="348"/>
      <c r="I2262" s="348"/>
      <c r="J2262" s="348"/>
      <c r="K2262" s="348"/>
      <c r="L2262" s="348"/>
      <c r="M2262" s="348"/>
      <c r="N2262" s="348"/>
      <c r="O2262" s="348"/>
    </row>
    <row r="2263" spans="1:21" s="131" customFormat="1" ht="18.75" customHeight="1">
      <c r="B2263" s="527" t="s">
        <v>426</v>
      </c>
      <c r="C2263" s="347"/>
      <c r="D2263" s="348"/>
      <c r="E2263" s="348"/>
      <c r="F2263" s="348"/>
      <c r="G2263" s="348"/>
      <c r="H2263" s="348"/>
      <c r="I2263" s="348"/>
      <c r="J2263" s="348"/>
      <c r="K2263" s="348"/>
      <c r="L2263" s="348"/>
      <c r="M2263" s="348"/>
      <c r="N2263" s="348"/>
      <c r="O2263" s="348"/>
    </row>
    <row r="2264" spans="1:21" s="131" customFormat="1" ht="14.25" customHeight="1" thickBot="1">
      <c r="B2264" s="527" t="s">
        <v>424</v>
      </c>
      <c r="C2264" s="347"/>
      <c r="D2264" s="348"/>
      <c r="E2264" s="348"/>
      <c r="F2264" s="348"/>
      <c r="G2264" s="348"/>
      <c r="H2264" s="348"/>
      <c r="I2264" s="348"/>
      <c r="J2264" s="348"/>
      <c r="K2264" s="348"/>
      <c r="L2264" s="348"/>
      <c r="M2264" s="348"/>
      <c r="N2264" s="348"/>
      <c r="O2264" s="348"/>
    </row>
    <row r="2265" spans="1:21" s="131" customFormat="1" ht="18" customHeight="1" thickBot="1">
      <c r="B2265" s="998" t="s">
        <v>43</v>
      </c>
      <c r="C2265" s="979"/>
      <c r="D2265" s="980"/>
      <c r="E2265" s="349" t="s">
        <v>618</v>
      </c>
      <c r="F2265" s="350"/>
      <c r="G2265" s="350"/>
      <c r="H2265" s="350"/>
      <c r="I2265" s="350"/>
      <c r="J2265" s="350"/>
      <c r="K2265" s="350"/>
      <c r="L2265" s="232"/>
      <c r="M2265" s="232"/>
      <c r="N2265" s="232"/>
      <c r="O2265" s="232"/>
    </row>
    <row r="2266" spans="1:21" s="131" customFormat="1" ht="12">
      <c r="A2266" s="351"/>
      <c r="B2266" s="352" t="s">
        <v>59</v>
      </c>
      <c r="C2266" s="352"/>
      <c r="D2266" s="353"/>
      <c r="E2266" s="354"/>
      <c r="F2266" s="354"/>
      <c r="G2266" s="355" t="s">
        <v>60</v>
      </c>
      <c r="H2266" s="353"/>
      <c r="I2266" s="352" t="s">
        <v>61</v>
      </c>
      <c r="J2266" s="352"/>
      <c r="K2266" s="351"/>
      <c r="L2266" s="356"/>
      <c r="M2266" s="357"/>
      <c r="N2266" s="351"/>
      <c r="O2266" s="355" t="s">
        <v>60</v>
      </c>
    </row>
    <row r="2267" spans="1:21" s="131" customFormat="1" ht="12">
      <c r="A2267" s="358"/>
      <c r="B2267" s="359" t="s">
        <v>62</v>
      </c>
      <c r="C2267" s="360"/>
      <c r="D2267" s="360"/>
      <c r="E2267" s="361"/>
      <c r="F2267" s="361" t="s">
        <v>63</v>
      </c>
      <c r="G2267" s="362" t="s">
        <v>64</v>
      </c>
      <c r="H2267" s="363"/>
      <c r="I2267" s="359" t="s">
        <v>62</v>
      </c>
      <c r="J2267" s="360"/>
      <c r="K2267" s="360"/>
      <c r="L2267" s="360"/>
      <c r="M2267" s="361"/>
      <c r="N2267" s="361" t="s">
        <v>63</v>
      </c>
      <c r="O2267" s="362" t="s">
        <v>64</v>
      </c>
    </row>
    <row r="2268" spans="1:21" s="131" customFormat="1" ht="18" customHeight="1">
      <c r="A2268" s="351"/>
      <c r="B2268" s="83" t="s">
        <v>556</v>
      </c>
      <c r="C2268" s="84"/>
      <c r="D2268" s="84"/>
      <c r="E2268" s="85"/>
      <c r="F2268" s="86"/>
      <c r="G2268" s="87"/>
      <c r="H2268" s="88"/>
      <c r="I2268" s="83" t="s">
        <v>560</v>
      </c>
      <c r="J2268" s="84"/>
      <c r="K2268" s="84"/>
      <c r="L2268" s="84"/>
      <c r="M2268" s="85"/>
      <c r="N2268" s="89"/>
      <c r="O2268" s="90"/>
    </row>
    <row r="2269" spans="1:21" s="131" customFormat="1" ht="14.25" customHeight="1">
      <c r="A2269" s="351"/>
      <c r="B2269" s="91"/>
      <c r="C2269" s="92"/>
      <c r="D2269" s="93"/>
      <c r="E2269" s="94"/>
      <c r="F2269" s="95"/>
      <c r="G2269" s="96"/>
      <c r="H2269" s="88"/>
      <c r="I2269" s="97"/>
      <c r="J2269" s="98"/>
      <c r="K2269" s="93"/>
      <c r="L2269" s="93"/>
      <c r="M2269" s="94"/>
      <c r="N2269" s="95"/>
      <c r="O2269" s="99"/>
    </row>
    <row r="2270" spans="1:21" s="131" customFormat="1" ht="14.25" customHeight="1">
      <c r="A2270" s="351"/>
      <c r="B2270" s="100"/>
      <c r="C2270" s="101"/>
      <c r="D2270" s="102"/>
      <c r="E2270" s="103"/>
      <c r="F2270" s="95"/>
      <c r="G2270" s="104">
        <f>ROUNDDOWN(SUM(F2269:F2274)/1000,0)</f>
        <v>0</v>
      </c>
      <c r="H2270" s="105"/>
      <c r="I2270" s="97"/>
      <c r="J2270" s="598"/>
      <c r="K2270" s="598"/>
      <c r="L2270" s="598"/>
      <c r="M2270" s="103"/>
      <c r="N2270" s="95"/>
      <c r="O2270" s="106">
        <f>ROUNDDOWN(SUM(N2269:N2277)/1000,0)</f>
        <v>0</v>
      </c>
    </row>
    <row r="2271" spans="1:21" s="131" customFormat="1" ht="14.1" customHeight="1">
      <c r="A2271" s="351"/>
      <c r="B2271" s="100"/>
      <c r="C2271" s="101"/>
      <c r="D2271" s="102"/>
      <c r="E2271" s="103"/>
      <c r="F2271" s="95"/>
      <c r="G2271" s="104"/>
      <c r="H2271" s="105"/>
      <c r="I2271" s="97"/>
      <c r="J2271" s="598"/>
      <c r="K2271" s="598"/>
      <c r="L2271" s="598"/>
      <c r="M2271" s="103"/>
      <c r="N2271" s="95"/>
      <c r="O2271" s="99"/>
    </row>
    <row r="2272" spans="1:21" s="131" customFormat="1" ht="14.25" customHeight="1">
      <c r="A2272" s="351"/>
      <c r="B2272" s="100"/>
      <c r="C2272" s="101"/>
      <c r="D2272" s="102"/>
      <c r="E2272" s="103"/>
      <c r="F2272" s="95"/>
      <c r="G2272" s="104"/>
      <c r="H2272" s="105"/>
      <c r="I2272" s="97"/>
      <c r="J2272" s="598"/>
      <c r="K2272" s="598"/>
      <c r="L2272" s="598"/>
      <c r="M2272" s="103"/>
      <c r="N2272" s="95"/>
      <c r="O2272" s="99"/>
    </row>
    <row r="2273" spans="1:15" s="131" customFormat="1" ht="14.25" customHeight="1">
      <c r="A2273" s="351"/>
      <c r="B2273" s="100"/>
      <c r="C2273" s="101"/>
      <c r="D2273" s="102"/>
      <c r="E2273" s="103"/>
      <c r="F2273" s="95"/>
      <c r="G2273" s="107"/>
      <c r="H2273" s="108"/>
      <c r="I2273" s="97"/>
      <c r="J2273" s="598"/>
      <c r="K2273" s="598"/>
      <c r="L2273" s="598"/>
      <c r="M2273" s="103"/>
      <c r="N2273" s="95"/>
      <c r="O2273" s="99"/>
    </row>
    <row r="2274" spans="1:15" s="131" customFormat="1" ht="14.25" customHeight="1">
      <c r="A2274" s="351"/>
      <c r="B2274" s="100"/>
      <c r="C2274" s="101"/>
      <c r="D2274" s="102"/>
      <c r="E2274" s="103"/>
      <c r="F2274" s="95"/>
      <c r="G2274" s="107"/>
      <c r="H2274" s="108"/>
      <c r="I2274" s="97"/>
      <c r="J2274" s="598"/>
      <c r="K2274" s="598"/>
      <c r="L2274" s="598"/>
      <c r="M2274" s="103"/>
      <c r="N2274" s="95"/>
      <c r="O2274" s="99"/>
    </row>
    <row r="2275" spans="1:15" s="131" customFormat="1" ht="14.25" customHeight="1">
      <c r="A2275" s="351"/>
      <c r="B2275" s="83" t="s">
        <v>66</v>
      </c>
      <c r="C2275" s="84"/>
      <c r="D2275" s="84"/>
      <c r="E2275" s="85"/>
      <c r="F2275" s="86"/>
      <c r="G2275" s="87"/>
      <c r="H2275" s="111"/>
      <c r="I2275" s="97"/>
      <c r="J2275" s="598"/>
      <c r="K2275" s="598"/>
      <c r="L2275" s="598"/>
      <c r="M2275" s="103"/>
      <c r="N2275" s="95"/>
      <c r="O2275" s="99"/>
    </row>
    <row r="2276" spans="1:15" s="131" customFormat="1" ht="14.25" customHeight="1">
      <c r="A2276" s="351"/>
      <c r="B2276" s="100"/>
      <c r="C2276" s="101"/>
      <c r="D2276" s="102"/>
      <c r="E2276" s="103"/>
      <c r="F2276" s="95"/>
      <c r="G2276" s="96"/>
      <c r="H2276" s="111"/>
      <c r="I2276" s="97"/>
      <c r="J2276" s="598"/>
      <c r="K2276" s="598"/>
      <c r="L2276" s="598"/>
      <c r="M2276" s="103"/>
      <c r="N2276" s="95"/>
      <c r="O2276" s="99"/>
    </row>
    <row r="2277" spans="1:15" s="131" customFormat="1" ht="14.25" customHeight="1">
      <c r="A2277" s="351"/>
      <c r="B2277" s="100"/>
      <c r="C2277" s="101"/>
      <c r="D2277" s="102"/>
      <c r="E2277" s="103"/>
      <c r="F2277" s="95"/>
      <c r="G2277" s="104">
        <f>ROUNDDOWN(SUM(F2276:F2280)/1000,0)</f>
        <v>0</v>
      </c>
      <c r="H2277" s="105"/>
      <c r="I2277" s="113"/>
      <c r="J2277" s="599"/>
      <c r="K2277" s="599"/>
      <c r="L2277" s="599"/>
      <c r="M2277" s="103"/>
      <c r="N2277" s="95"/>
      <c r="O2277" s="112"/>
    </row>
    <row r="2278" spans="1:15" s="131" customFormat="1" ht="14.25" customHeight="1">
      <c r="A2278" s="351"/>
      <c r="B2278" s="100"/>
      <c r="C2278" s="101"/>
      <c r="D2278" s="102"/>
      <c r="E2278" s="103"/>
      <c r="F2278" s="95"/>
      <c r="G2278" s="104"/>
      <c r="H2278" s="105"/>
      <c r="I2278" s="83" t="s">
        <v>561</v>
      </c>
      <c r="J2278" s="84"/>
      <c r="K2278" s="84"/>
      <c r="L2278" s="84"/>
      <c r="M2278" s="85"/>
      <c r="N2278" s="86"/>
      <c r="O2278" s="119"/>
    </row>
    <row r="2279" spans="1:15" s="131" customFormat="1" ht="14.25" customHeight="1">
      <c r="A2279" s="351"/>
      <c r="B2279" s="100"/>
      <c r="C2279" s="101"/>
      <c r="D2279" s="102"/>
      <c r="E2279" s="103"/>
      <c r="F2279" s="95"/>
      <c r="G2279" s="104"/>
      <c r="H2279" s="111"/>
      <c r="I2279" s="97"/>
      <c r="J2279" s="598"/>
      <c r="K2279" s="598"/>
      <c r="L2279" s="598"/>
      <c r="M2279" s="103"/>
      <c r="N2279" s="95"/>
      <c r="O2279" s="99"/>
    </row>
    <row r="2280" spans="1:15" s="131" customFormat="1" ht="14.25" customHeight="1">
      <c r="A2280" s="351"/>
      <c r="B2280" s="100"/>
      <c r="C2280" s="101"/>
      <c r="D2280" s="102"/>
      <c r="E2280" s="103"/>
      <c r="F2280" s="95"/>
      <c r="G2280" s="104"/>
      <c r="H2280" s="105"/>
      <c r="I2280" s="97"/>
      <c r="J2280" s="598"/>
      <c r="K2280" s="598"/>
      <c r="L2280" s="598"/>
      <c r="M2280" s="103"/>
      <c r="N2280" s="95"/>
      <c r="O2280" s="106">
        <f>ROUNDDOWN(SUM(N2279:N2286)/1000,0)</f>
        <v>0</v>
      </c>
    </row>
    <row r="2281" spans="1:15" s="131" customFormat="1" ht="14.25" customHeight="1">
      <c r="A2281" s="351"/>
      <c r="B2281" s="83" t="s">
        <v>557</v>
      </c>
      <c r="C2281" s="84"/>
      <c r="D2281" s="84"/>
      <c r="E2281" s="85"/>
      <c r="F2281" s="86"/>
      <c r="G2281" s="87"/>
      <c r="H2281" s="105"/>
      <c r="I2281" s="97"/>
      <c r="J2281" s="598"/>
      <c r="K2281" s="598"/>
      <c r="L2281" s="598"/>
      <c r="M2281" s="103"/>
      <c r="N2281" s="95"/>
      <c r="O2281" s="99"/>
    </row>
    <row r="2282" spans="1:15" s="131" customFormat="1" ht="14.25" customHeight="1">
      <c r="A2282" s="351"/>
      <c r="B2282" s="100"/>
      <c r="C2282" s="101"/>
      <c r="D2282" s="102"/>
      <c r="E2282" s="103"/>
      <c r="F2282" s="95"/>
      <c r="G2282" s="96"/>
      <c r="H2282" s="111"/>
      <c r="I2282" s="97"/>
      <c r="J2282" s="598"/>
      <c r="K2282" s="598"/>
      <c r="L2282" s="598"/>
      <c r="M2282" s="103"/>
      <c r="N2282" s="95"/>
      <c r="O2282" s="99"/>
    </row>
    <row r="2283" spans="1:15" s="131" customFormat="1" ht="14.25" customHeight="1">
      <c r="A2283" s="351"/>
      <c r="B2283" s="100"/>
      <c r="C2283" s="101"/>
      <c r="D2283" s="102"/>
      <c r="E2283" s="103"/>
      <c r="F2283" s="95"/>
      <c r="G2283" s="104">
        <f>ROUNDDOWN(SUM(F2282:F2284)/1000,0)</f>
        <v>0</v>
      </c>
      <c r="H2283" s="111"/>
      <c r="I2283" s="97"/>
      <c r="J2283" s="598"/>
      <c r="K2283" s="598"/>
      <c r="L2283" s="598"/>
      <c r="M2283" s="103"/>
      <c r="N2283" s="95"/>
      <c r="O2283" s="99"/>
    </row>
    <row r="2284" spans="1:15" s="131" customFormat="1" ht="14.25" customHeight="1">
      <c r="A2284" s="351"/>
      <c r="B2284" s="100"/>
      <c r="C2284" s="101"/>
      <c r="D2284" s="102"/>
      <c r="E2284" s="103"/>
      <c r="F2284" s="95"/>
      <c r="G2284" s="104"/>
      <c r="H2284" s="105"/>
      <c r="I2284" s="97"/>
      <c r="J2284" s="598"/>
      <c r="K2284" s="598"/>
      <c r="L2284" s="598"/>
      <c r="M2284" s="103"/>
      <c r="N2284" s="95"/>
      <c r="O2284" s="99"/>
    </row>
    <row r="2285" spans="1:15" s="131" customFormat="1" ht="14.25" customHeight="1">
      <c r="A2285" s="351"/>
      <c r="B2285" s="83" t="s">
        <v>558</v>
      </c>
      <c r="C2285" s="84"/>
      <c r="D2285" s="84"/>
      <c r="E2285" s="85"/>
      <c r="F2285" s="86"/>
      <c r="G2285" s="87"/>
      <c r="H2285" s="105"/>
      <c r="I2285" s="97"/>
      <c r="J2285" s="598"/>
      <c r="K2285" s="598"/>
      <c r="L2285" s="598"/>
      <c r="M2285" s="103"/>
      <c r="N2285" s="95"/>
      <c r="O2285" s="99"/>
    </row>
    <row r="2286" spans="1:15" s="131" customFormat="1" ht="14.25" customHeight="1">
      <c r="A2286" s="351"/>
      <c r="B2286" s="100"/>
      <c r="C2286" s="101"/>
      <c r="D2286" s="102"/>
      <c r="E2286" s="103"/>
      <c r="F2286" s="95"/>
      <c r="G2286" s="96"/>
      <c r="H2286" s="111"/>
      <c r="I2286" s="97"/>
      <c r="J2286" s="598"/>
      <c r="K2286" s="598"/>
      <c r="L2286" s="598"/>
      <c r="M2286" s="103"/>
      <c r="N2286" s="95"/>
      <c r="O2286" s="112"/>
    </row>
    <row r="2287" spans="1:15" s="131" customFormat="1" ht="14.25" customHeight="1">
      <c r="A2287" s="351"/>
      <c r="B2287" s="100"/>
      <c r="C2287" s="101"/>
      <c r="D2287" s="102"/>
      <c r="E2287" s="103"/>
      <c r="F2287" s="95"/>
      <c r="G2287" s="104">
        <f>ROUNDDOWN(SUM(F2286:F2290)/1000,0)</f>
        <v>0</v>
      </c>
      <c r="H2287" s="111"/>
      <c r="I2287" s="204" t="s">
        <v>562</v>
      </c>
      <c r="J2287" s="180"/>
      <c r="K2287" s="116"/>
      <c r="L2287" s="116"/>
      <c r="M2287" s="117"/>
      <c r="N2287" s="118"/>
      <c r="O2287" s="119"/>
    </row>
    <row r="2288" spans="1:15" s="131" customFormat="1" ht="14.25" customHeight="1">
      <c r="A2288" s="351"/>
      <c r="B2288" s="100"/>
      <c r="C2288" s="101"/>
      <c r="D2288" s="102"/>
      <c r="E2288" s="103"/>
      <c r="F2288" s="95"/>
      <c r="G2288" s="104"/>
      <c r="H2288" s="111"/>
      <c r="I2288" s="97"/>
      <c r="J2288" s="598"/>
      <c r="K2288" s="598"/>
      <c r="L2288" s="598"/>
      <c r="M2288" s="103"/>
      <c r="N2288" s="95"/>
      <c r="O2288" s="99"/>
    </row>
    <row r="2289" spans="1:15" s="131" customFormat="1" ht="14.25" customHeight="1">
      <c r="A2289" s="351"/>
      <c r="B2289" s="100"/>
      <c r="C2289" s="101"/>
      <c r="D2289" s="102"/>
      <c r="E2289" s="103"/>
      <c r="F2289" s="95"/>
      <c r="G2289" s="104"/>
      <c r="H2289" s="105"/>
      <c r="I2289" s="97"/>
      <c r="J2289" s="598"/>
      <c r="K2289" s="598"/>
      <c r="L2289" s="598"/>
      <c r="M2289" s="103"/>
      <c r="N2289" s="95"/>
      <c r="O2289" s="106">
        <f>ROUNDDOWN(SUM(N2288:N2293)/1000,0)</f>
        <v>0</v>
      </c>
    </row>
    <row r="2290" spans="1:15" s="131" customFormat="1" ht="14.25" customHeight="1">
      <c r="A2290" s="351"/>
      <c r="B2290" s="100"/>
      <c r="C2290" s="101"/>
      <c r="D2290" s="102"/>
      <c r="E2290" s="103"/>
      <c r="F2290" s="95"/>
      <c r="G2290" s="104"/>
      <c r="H2290" s="105"/>
      <c r="I2290" s="97"/>
      <c r="J2290" s="598"/>
      <c r="K2290" s="598"/>
      <c r="L2290" s="598"/>
      <c r="M2290" s="103"/>
      <c r="N2290" s="95"/>
      <c r="O2290" s="99"/>
    </row>
    <row r="2291" spans="1:15" s="131" customFormat="1" ht="14.25" customHeight="1">
      <c r="A2291" s="351"/>
      <c r="B2291" s="83" t="s">
        <v>559</v>
      </c>
      <c r="C2291" s="84"/>
      <c r="D2291" s="84"/>
      <c r="E2291" s="85"/>
      <c r="F2291" s="86"/>
      <c r="G2291" s="87"/>
      <c r="H2291" s="105"/>
      <c r="I2291" s="97"/>
      <c r="J2291" s="598"/>
      <c r="K2291" s="598"/>
      <c r="L2291" s="598"/>
      <c r="M2291" s="103"/>
      <c r="N2291" s="95"/>
      <c r="O2291" s="99"/>
    </row>
    <row r="2292" spans="1:15" s="131" customFormat="1" ht="14.25" customHeight="1">
      <c r="A2292" s="351"/>
      <c r="B2292" s="100"/>
      <c r="C2292" s="101"/>
      <c r="D2292" s="102"/>
      <c r="E2292" s="103"/>
      <c r="F2292" s="95"/>
      <c r="G2292" s="96"/>
      <c r="H2292" s="105"/>
      <c r="I2292" s="97"/>
      <c r="J2292" s="598"/>
      <c r="K2292" s="598"/>
      <c r="L2292" s="598"/>
      <c r="M2292" s="103"/>
      <c r="N2292" s="95"/>
      <c r="O2292" s="99"/>
    </row>
    <row r="2293" spans="1:15" s="131" customFormat="1" ht="14.25" customHeight="1">
      <c r="A2293" s="351"/>
      <c r="B2293" s="100"/>
      <c r="C2293" s="101"/>
      <c r="D2293" s="102"/>
      <c r="E2293" s="103"/>
      <c r="F2293" s="95"/>
      <c r="G2293" s="96">
        <f>ROUNDDOWN(SUM(F2292:F2300)/1000,0)</f>
        <v>0</v>
      </c>
      <c r="H2293" s="105"/>
      <c r="I2293" s="97"/>
      <c r="J2293" s="598"/>
      <c r="K2293" s="598"/>
      <c r="L2293" s="598"/>
      <c r="M2293" s="103"/>
      <c r="N2293" s="95"/>
      <c r="O2293" s="99"/>
    </row>
    <row r="2294" spans="1:15" s="131" customFormat="1" ht="14.25" customHeight="1">
      <c r="A2294" s="351"/>
      <c r="B2294" s="100"/>
      <c r="C2294" s="101"/>
      <c r="D2294" s="102"/>
      <c r="E2294" s="103"/>
      <c r="F2294" s="95"/>
      <c r="G2294" s="96"/>
      <c r="H2294" s="111"/>
      <c r="I2294" s="205" t="s">
        <v>563</v>
      </c>
      <c r="J2294" s="181"/>
      <c r="K2294" s="182"/>
      <c r="L2294" s="182"/>
      <c r="M2294" s="183"/>
      <c r="N2294" s="185"/>
      <c r="O2294" s="184"/>
    </row>
    <row r="2295" spans="1:15" s="131" customFormat="1" ht="14.25" customHeight="1">
      <c r="A2295" s="351"/>
      <c r="B2295" s="100"/>
      <c r="C2295" s="101"/>
      <c r="D2295" s="102"/>
      <c r="E2295" s="103"/>
      <c r="F2295" s="95"/>
      <c r="G2295" s="96"/>
      <c r="H2295" s="111"/>
      <c r="I2295" s="97"/>
      <c r="J2295" s="598"/>
      <c r="K2295" s="598"/>
      <c r="L2295" s="598"/>
      <c r="M2295" s="103"/>
      <c r="N2295" s="95"/>
      <c r="O2295" s="186"/>
    </row>
    <row r="2296" spans="1:15" s="131" customFormat="1" ht="14.25" customHeight="1">
      <c r="A2296" s="351"/>
      <c r="B2296" s="100"/>
      <c r="C2296" s="101"/>
      <c r="D2296" s="102"/>
      <c r="E2296" s="103"/>
      <c r="F2296" s="95"/>
      <c r="G2296" s="96"/>
      <c r="H2296" s="111"/>
      <c r="I2296" s="97"/>
      <c r="J2296" s="598"/>
      <c r="K2296" s="598"/>
      <c r="L2296" s="598"/>
      <c r="M2296" s="103"/>
      <c r="N2296" s="95"/>
      <c r="O2296" s="106">
        <f>ROUNDDOWN(SUM(N2295:N2300)/1000,0)</f>
        <v>0</v>
      </c>
    </row>
    <row r="2297" spans="1:15" s="131" customFormat="1" ht="14.25" customHeight="1">
      <c r="A2297" s="351"/>
      <c r="B2297" s="100"/>
      <c r="C2297" s="101"/>
      <c r="D2297" s="102"/>
      <c r="E2297" s="103"/>
      <c r="F2297" s="95"/>
      <c r="G2297" s="96"/>
      <c r="H2297" s="111"/>
      <c r="I2297" s="97"/>
      <c r="J2297" s="598"/>
      <c r="K2297" s="598"/>
      <c r="L2297" s="598"/>
      <c r="M2297" s="103"/>
      <c r="N2297" s="95"/>
      <c r="O2297" s="99"/>
    </row>
    <row r="2298" spans="1:15" s="131" customFormat="1" ht="14.25" customHeight="1">
      <c r="A2298" s="351"/>
      <c r="B2298" s="100"/>
      <c r="C2298" s="101"/>
      <c r="D2298" s="102"/>
      <c r="E2298" s="103"/>
      <c r="F2298" s="95"/>
      <c r="G2298" s="96"/>
      <c r="H2298" s="111"/>
      <c r="I2298" s="97"/>
      <c r="J2298" s="598"/>
      <c r="K2298" s="598"/>
      <c r="L2298" s="598"/>
      <c r="M2298" s="103"/>
      <c r="N2298" s="95"/>
      <c r="O2298" s="99"/>
    </row>
    <row r="2299" spans="1:15" s="131" customFormat="1" ht="14.25" customHeight="1">
      <c r="A2299" s="351"/>
      <c r="B2299" s="100"/>
      <c r="C2299" s="101"/>
      <c r="D2299" s="102"/>
      <c r="E2299" s="103"/>
      <c r="F2299" s="95"/>
      <c r="G2299" s="96"/>
      <c r="H2299" s="105"/>
      <c r="I2299" s="97"/>
      <c r="J2299" s="598"/>
      <c r="K2299" s="598"/>
      <c r="L2299" s="598"/>
      <c r="M2299" s="103"/>
      <c r="N2299" s="95"/>
      <c r="O2299" s="99"/>
    </row>
    <row r="2300" spans="1:15" s="131" customFormat="1" ht="14.25" customHeight="1">
      <c r="A2300" s="351"/>
      <c r="B2300" s="100"/>
      <c r="C2300" s="101"/>
      <c r="D2300" s="102"/>
      <c r="E2300" s="103"/>
      <c r="F2300" s="95"/>
      <c r="G2300" s="104"/>
      <c r="H2300" s="111"/>
      <c r="I2300" s="97"/>
      <c r="J2300" s="598"/>
      <c r="K2300" s="598"/>
      <c r="L2300" s="598"/>
      <c r="M2300" s="103"/>
      <c r="N2300" s="95"/>
      <c r="O2300" s="112"/>
    </row>
    <row r="2301" spans="1:15" s="131" customFormat="1" ht="14.25" customHeight="1">
      <c r="A2301" s="351"/>
      <c r="B2301" s="83" t="s">
        <v>67</v>
      </c>
      <c r="C2301" s="84"/>
      <c r="D2301" s="84"/>
      <c r="E2301" s="85"/>
      <c r="F2301" s="86"/>
      <c r="G2301" s="87"/>
      <c r="H2301" s="111"/>
      <c r="I2301" s="204" t="s">
        <v>564</v>
      </c>
      <c r="J2301" s="115"/>
      <c r="K2301" s="116"/>
      <c r="L2301" s="116"/>
      <c r="M2301" s="117"/>
      <c r="N2301" s="120"/>
      <c r="O2301" s="121"/>
    </row>
    <row r="2302" spans="1:15" s="131" customFormat="1" ht="14.25" customHeight="1">
      <c r="A2302" s="351"/>
      <c r="B2302" s="100"/>
      <c r="C2302" s="101"/>
      <c r="D2302" s="102"/>
      <c r="E2302" s="103"/>
      <c r="F2302" s="95"/>
      <c r="G2302" s="96"/>
      <c r="H2302" s="111"/>
      <c r="I2302" s="97"/>
      <c r="J2302" s="598"/>
      <c r="K2302" s="598"/>
      <c r="L2302" s="598"/>
      <c r="M2302" s="103"/>
      <c r="N2302" s="95"/>
      <c r="O2302" s="99"/>
    </row>
    <row r="2303" spans="1:15" s="131" customFormat="1" ht="14.25" customHeight="1">
      <c r="A2303" s="351"/>
      <c r="B2303" s="100"/>
      <c r="C2303" s="101"/>
      <c r="D2303" s="102"/>
      <c r="E2303" s="103"/>
      <c r="F2303" s="95"/>
      <c r="G2303" s="104">
        <f>ROUNDDOWN(SUM(F2302:F2304)/1000,0)</f>
        <v>0</v>
      </c>
      <c r="H2303" s="105"/>
      <c r="I2303" s="97"/>
      <c r="J2303" s="598"/>
      <c r="K2303" s="598"/>
      <c r="L2303" s="598"/>
      <c r="M2303" s="103"/>
      <c r="N2303" s="95"/>
      <c r="O2303" s="106">
        <f>ROUNDDOWN(SUM(N2302:N2311)/1000,0)</f>
        <v>0</v>
      </c>
    </row>
    <row r="2304" spans="1:15" s="131" customFormat="1" ht="14.1" customHeight="1">
      <c r="A2304" s="351"/>
      <c r="B2304" s="100"/>
      <c r="C2304" s="101"/>
      <c r="D2304" s="102"/>
      <c r="E2304" s="103"/>
      <c r="F2304" s="95"/>
      <c r="G2304" s="104"/>
      <c r="H2304" s="111"/>
      <c r="I2304" s="97"/>
      <c r="J2304" s="598"/>
      <c r="K2304" s="598"/>
      <c r="L2304" s="598"/>
      <c r="M2304" s="103"/>
      <c r="N2304" s="95"/>
      <c r="O2304" s="99"/>
    </row>
    <row r="2305" spans="1:15" s="131" customFormat="1" ht="14.25" customHeight="1" thickBot="1">
      <c r="A2305" s="351"/>
      <c r="B2305" s="122" t="s">
        <v>68</v>
      </c>
      <c r="C2305" s="123"/>
      <c r="D2305" s="123"/>
      <c r="E2305" s="124"/>
      <c r="F2305" s="125"/>
      <c r="G2305" s="126">
        <f>G2306-G2270-G2277-G2283-G2287-G2293-G2303</f>
        <v>0</v>
      </c>
      <c r="H2305" s="105"/>
      <c r="I2305" s="97"/>
      <c r="J2305" s="598"/>
      <c r="K2305" s="598"/>
      <c r="L2305" s="598"/>
      <c r="M2305" s="103"/>
      <c r="N2305" s="95"/>
      <c r="O2305" s="99"/>
    </row>
    <row r="2306" spans="1:15" s="131" customFormat="1" ht="20.100000000000001" customHeight="1" thickTop="1">
      <c r="A2306" s="351"/>
      <c r="B2306" s="1015" t="s">
        <v>69</v>
      </c>
      <c r="C2306" s="1016"/>
      <c r="D2306" s="1016"/>
      <c r="E2306" s="1016"/>
      <c r="F2306" s="1017"/>
      <c r="G2306" s="127">
        <f>O2314</f>
        <v>0</v>
      </c>
      <c r="H2306" s="105"/>
      <c r="I2306" s="97"/>
      <c r="J2306" s="598"/>
      <c r="K2306" s="598"/>
      <c r="L2306" s="598"/>
      <c r="M2306" s="103"/>
      <c r="N2306" s="95"/>
      <c r="O2306" s="99"/>
    </row>
    <row r="2307" spans="1:15" s="131" customFormat="1" ht="14.25" customHeight="1">
      <c r="A2307" s="351"/>
      <c r="B2307" s="128" t="s">
        <v>70</v>
      </c>
      <c r="C2307" s="129"/>
      <c r="D2307" s="129"/>
      <c r="E2307" s="129"/>
      <c r="F2307" s="129"/>
      <c r="G2307" s="130"/>
      <c r="H2307" s="130"/>
      <c r="I2307" s="97"/>
      <c r="J2307" s="598"/>
      <c r="K2307" s="598"/>
      <c r="L2307" s="598"/>
      <c r="M2307" s="103"/>
      <c r="N2307" s="95"/>
      <c r="O2307" s="99"/>
    </row>
    <row r="2308" spans="1:15" s="131" customFormat="1" ht="14.25" customHeight="1">
      <c r="A2308" s="351"/>
      <c r="B2308" s="131" t="s">
        <v>71</v>
      </c>
      <c r="C2308" s="129"/>
      <c r="D2308" s="129"/>
      <c r="E2308" s="129"/>
      <c r="F2308" s="129"/>
      <c r="G2308" s="132" t="s">
        <v>72</v>
      </c>
      <c r="H2308" s="133"/>
      <c r="I2308" s="97"/>
      <c r="J2308" s="598"/>
      <c r="K2308" s="598"/>
      <c r="L2308" s="598"/>
      <c r="M2308" s="103"/>
      <c r="N2308" s="95"/>
      <c r="O2308" s="99"/>
    </row>
    <row r="2309" spans="1:15" s="131" customFormat="1" ht="14.25" customHeight="1">
      <c r="A2309" s="351"/>
      <c r="B2309" s="919" t="s">
        <v>73</v>
      </c>
      <c r="C2309" s="1018"/>
      <c r="D2309" s="1018"/>
      <c r="E2309" s="1018"/>
      <c r="F2309" s="1019"/>
      <c r="G2309" s="134" t="s">
        <v>74</v>
      </c>
      <c r="H2309" s="133"/>
      <c r="I2309" s="97"/>
      <c r="J2309" s="598"/>
      <c r="K2309" s="598"/>
      <c r="L2309" s="598"/>
      <c r="M2309" s="103"/>
      <c r="N2309" s="95"/>
      <c r="O2309" s="99"/>
    </row>
    <row r="2310" spans="1:15" s="131" customFormat="1" ht="20.100000000000001" customHeight="1">
      <c r="A2310" s="351"/>
      <c r="B2310" s="1003" t="s">
        <v>567</v>
      </c>
      <c r="C2310" s="1018"/>
      <c r="D2310" s="1018"/>
      <c r="E2310" s="1018"/>
      <c r="F2310" s="1019"/>
      <c r="G2310" s="135"/>
      <c r="H2310" s="136"/>
      <c r="I2310" s="97"/>
      <c r="J2310" s="598"/>
      <c r="K2310" s="598"/>
      <c r="L2310" s="598"/>
      <c r="M2310" s="103"/>
      <c r="N2310" s="95"/>
      <c r="O2310" s="99"/>
    </row>
    <row r="2311" spans="1:15" s="131" customFormat="1" ht="21.95" customHeight="1" thickBot="1">
      <c r="A2311" s="351"/>
      <c r="B2311" s="1003" t="s">
        <v>568</v>
      </c>
      <c r="C2311" s="1004"/>
      <c r="D2311" s="1004"/>
      <c r="E2311" s="1004"/>
      <c r="F2311" s="1005"/>
      <c r="G2311" s="135"/>
      <c r="H2311" s="111"/>
      <c r="I2311" s="97"/>
      <c r="J2311" s="598"/>
      <c r="K2311" s="598"/>
      <c r="L2311" s="598"/>
      <c r="M2311" s="103"/>
      <c r="N2311" s="95"/>
      <c r="O2311" s="137"/>
    </row>
    <row r="2312" spans="1:15" s="131" customFormat="1" ht="35.450000000000003" customHeight="1" thickTop="1">
      <c r="A2312" s="351"/>
      <c r="B2312" s="1003" t="s">
        <v>132</v>
      </c>
      <c r="C2312" s="1004"/>
      <c r="D2312" s="1004"/>
      <c r="E2312" s="1004"/>
      <c r="F2312" s="1005"/>
      <c r="G2312" s="135"/>
      <c r="H2312" s="111"/>
      <c r="I2312" s="1006" t="s">
        <v>565</v>
      </c>
      <c r="J2312" s="1007"/>
      <c r="K2312" s="1007"/>
      <c r="L2312" s="1007"/>
      <c r="M2312" s="1007"/>
      <c r="N2312" s="1008"/>
      <c r="O2312" s="138">
        <f>SUM(O2270,O2280,O2289,O2296,O2303,)</f>
        <v>0</v>
      </c>
    </row>
    <row r="2313" spans="1:15" s="131" customFormat="1" ht="35.450000000000003" customHeight="1">
      <c r="A2313" s="351"/>
      <c r="B2313" s="1003" t="s">
        <v>138</v>
      </c>
      <c r="C2313" s="1004"/>
      <c r="D2313" s="1004"/>
      <c r="E2313" s="1004"/>
      <c r="F2313" s="1005"/>
      <c r="G2313" s="135"/>
      <c r="H2313" s="130"/>
      <c r="I2313" s="1009" t="s">
        <v>340</v>
      </c>
      <c r="J2313" s="1010"/>
      <c r="K2313" s="1010"/>
      <c r="L2313" s="1010"/>
      <c r="M2313" s="1010"/>
      <c r="N2313" s="1011"/>
      <c r="O2313" s="146">
        <f>IF(共通入力シート!$B$18="課税事業者",ROUNDDOWN((O2312-G2315)*10/110,0),0)</f>
        <v>0</v>
      </c>
    </row>
    <row r="2314" spans="1:15" s="131" customFormat="1" ht="26.1" customHeight="1" thickBot="1">
      <c r="A2314" s="351"/>
      <c r="B2314" s="1012" t="s">
        <v>569</v>
      </c>
      <c r="C2314" s="1013"/>
      <c r="D2314" s="1013"/>
      <c r="E2314" s="1013"/>
      <c r="F2314" s="1014"/>
      <c r="G2314" s="135"/>
      <c r="H2314" s="130"/>
      <c r="I2314" s="995" t="s">
        <v>566</v>
      </c>
      <c r="J2314" s="996"/>
      <c r="K2314" s="996"/>
      <c r="L2314" s="996"/>
      <c r="M2314" s="996"/>
      <c r="N2314" s="997"/>
      <c r="O2314" s="141">
        <f>O2312-O2313</f>
        <v>0</v>
      </c>
    </row>
    <row r="2315" spans="1:15" s="131" customFormat="1" ht="25.35" customHeight="1" thickTop="1">
      <c r="A2315" s="351"/>
      <c r="B2315" s="992" t="s">
        <v>75</v>
      </c>
      <c r="C2315" s="993"/>
      <c r="D2315" s="993"/>
      <c r="E2315" s="993"/>
      <c r="F2315" s="994"/>
      <c r="G2315" s="140">
        <f>SUM(G2310:G2314)</f>
        <v>0</v>
      </c>
      <c r="H2315" s="364"/>
      <c r="I2315" s="995" t="s">
        <v>342</v>
      </c>
      <c r="J2315" s="996"/>
      <c r="K2315" s="996"/>
      <c r="L2315" s="996"/>
      <c r="M2315" s="996"/>
      <c r="N2315" s="997"/>
      <c r="O2315" s="144"/>
    </row>
    <row r="2316" spans="1:15" s="131" customFormat="1" ht="26.25" customHeight="1">
      <c r="A2316" s="351"/>
      <c r="B2316" s="131" t="s">
        <v>76</v>
      </c>
      <c r="C2316" s="365"/>
      <c r="D2316" s="365"/>
      <c r="E2316" s="365"/>
      <c r="F2316" s="365"/>
      <c r="G2316" s="143"/>
      <c r="H2316" s="364"/>
      <c r="O2316" s="145"/>
    </row>
    <row r="2317" spans="1:15" s="131" customFormat="1" ht="10.5" customHeight="1" thickBot="1">
      <c r="A2317" s="351"/>
      <c r="C2317" s="365"/>
      <c r="D2317" s="365"/>
      <c r="E2317" s="365"/>
      <c r="F2317" s="365"/>
      <c r="G2317" s="143"/>
      <c r="H2317" s="364"/>
      <c r="I2317" s="366"/>
    </row>
    <row r="2318" spans="1:15" s="131" customFormat="1" ht="25.35" customHeight="1" thickBot="1">
      <c r="A2318" s="351"/>
      <c r="B2318" s="998" t="s">
        <v>77</v>
      </c>
      <c r="C2318" s="980"/>
      <c r="D2318" s="999" t="str">
        <f>IF(共通入力シート!$B$2="","",共通入力シート!$B$2)</f>
        <v/>
      </c>
      <c r="E2318" s="999"/>
      <c r="F2318" s="999"/>
      <c r="G2318" s="1000"/>
      <c r="H2318" s="1001" t="str">
        <f>IF(共通入力シート!$B$18="※選択してください。","★「共通入力シート」の消費税等仕入控除税額の取扱を選択してください。","")</f>
        <v/>
      </c>
      <c r="I2318" s="1002"/>
      <c r="J2318" s="1002"/>
      <c r="K2318" s="1002"/>
      <c r="L2318" s="1002"/>
      <c r="M2318" s="1002"/>
      <c r="N2318" s="1002"/>
      <c r="O2318" s="1002"/>
    </row>
    <row r="2319" spans="1:15" s="131" customFormat="1" ht="46.5" customHeight="1" thickBot="1">
      <c r="A2319" s="351"/>
      <c r="B2319" s="987" t="s">
        <v>343</v>
      </c>
      <c r="C2319" s="988"/>
      <c r="D2319" s="989" t="str">
        <f>IF(O2314=0,"",MAX(0,MIN(INT(O2314/2),G2305)))</f>
        <v/>
      </c>
      <c r="E2319" s="989"/>
      <c r="F2319" s="989"/>
      <c r="G2319" s="367" t="s">
        <v>29</v>
      </c>
      <c r="H2319" s="990" t="s">
        <v>78</v>
      </c>
      <c r="I2319" s="991"/>
      <c r="J2319" s="991"/>
      <c r="K2319" s="991"/>
      <c r="L2319" s="991"/>
      <c r="M2319" s="991"/>
      <c r="N2319" s="991"/>
      <c r="O2319" s="991"/>
    </row>
    <row r="2320" spans="1:15" ht="4.5" customHeight="1"/>
  </sheetData>
  <sheetProtection algorithmName="SHA-512" hashValue="Yymd3qsl2c40mVwL4wK/0BWbwZIvE0sU2ZE+Y1WnfHs6KAhzrXiaTcUSEZXKR9+iMISKBNqShYA/uv6NKdQ2WQ==" saltValue="AVk3I7dEvK3x1BThDCkvTw==" spinCount="100000" sheet="1" formatCells="0" formatRows="0" insertRows="0"/>
  <mergeCells count="1140">
    <mergeCell ref="F4:O5"/>
    <mergeCell ref="B3:O3"/>
    <mergeCell ref="D26:O31"/>
    <mergeCell ref="D4:E5"/>
    <mergeCell ref="B7:K8"/>
    <mergeCell ref="M7:O7"/>
    <mergeCell ref="M8:O8"/>
    <mergeCell ref="B4:C5"/>
    <mergeCell ref="F10:G10"/>
    <mergeCell ref="I10:K10"/>
    <mergeCell ref="M10:N10"/>
    <mergeCell ref="B11:C12"/>
    <mergeCell ref="D11:E11"/>
    <mergeCell ref="F11:G11"/>
    <mergeCell ref="H11:J11"/>
    <mergeCell ref="B14:C24"/>
    <mergeCell ref="L11:O11"/>
    <mergeCell ref="D12:E12"/>
    <mergeCell ref="F12:G12"/>
    <mergeCell ref="H12:J12"/>
    <mergeCell ref="L12:O12"/>
    <mergeCell ref="D14:O14"/>
    <mergeCell ref="D15:O24"/>
    <mergeCell ref="D25:O25"/>
    <mergeCell ref="B25:C39"/>
    <mergeCell ref="D40:O40"/>
    <mergeCell ref="D53:O54"/>
    <mergeCell ref="D41:O43"/>
    <mergeCell ref="B40:C57"/>
    <mergeCell ref="D32:O32"/>
    <mergeCell ref="D33:O39"/>
    <mergeCell ref="D56:O57"/>
    <mergeCell ref="D44:O44"/>
    <mergeCell ref="D48:O48"/>
    <mergeCell ref="D49:O51"/>
    <mergeCell ref="D45:O47"/>
    <mergeCell ref="B120:C121"/>
    <mergeCell ref="D120:E121"/>
    <mergeCell ref="F120:O121"/>
    <mergeCell ref="B123:K124"/>
    <mergeCell ref="M123:O123"/>
    <mergeCell ref="M124:O124"/>
    <mergeCell ref="B61:D61"/>
    <mergeCell ref="B102:F102"/>
    <mergeCell ref="B105:F105"/>
    <mergeCell ref="B106:F106"/>
    <mergeCell ref="B119:O119"/>
    <mergeCell ref="D52:O52"/>
    <mergeCell ref="D55:O55"/>
    <mergeCell ref="B115:C115"/>
    <mergeCell ref="D115:F115"/>
    <mergeCell ref="H115:O115"/>
    <mergeCell ref="B108:F108"/>
    <mergeCell ref="B110:F110"/>
    <mergeCell ref="B111:F111"/>
    <mergeCell ref="I110:N110"/>
    <mergeCell ref="I111:N111"/>
    <mergeCell ref="B114:C114"/>
    <mergeCell ref="D114:G114"/>
    <mergeCell ref="H114:O114"/>
    <mergeCell ref="B109:F109"/>
    <mergeCell ref="B107:F107"/>
    <mergeCell ref="I108:N108"/>
    <mergeCell ref="B130:C140"/>
    <mergeCell ref="D130:O130"/>
    <mergeCell ref="D131:O140"/>
    <mergeCell ref="B141:C155"/>
    <mergeCell ref="D141:O141"/>
    <mergeCell ref="D142:O147"/>
    <mergeCell ref="D148:O148"/>
    <mergeCell ref="D149:O155"/>
    <mergeCell ref="F126:G126"/>
    <mergeCell ref="I126:K126"/>
    <mergeCell ref="M126:N126"/>
    <mergeCell ref="B127:C128"/>
    <mergeCell ref="D127:E127"/>
    <mergeCell ref="F127:G127"/>
    <mergeCell ref="H127:J127"/>
    <mergeCell ref="L127:O127"/>
    <mergeCell ref="D128:E128"/>
    <mergeCell ref="F128:G128"/>
    <mergeCell ref="H128:J128"/>
    <mergeCell ref="L128:O128"/>
    <mergeCell ref="I109:N109"/>
    <mergeCell ref="B224:F224"/>
    <mergeCell ref="I224:N224"/>
    <mergeCell ref="B225:F225"/>
    <mergeCell ref="I225:N225"/>
    <mergeCell ref="B226:F226"/>
    <mergeCell ref="I226:N226"/>
    <mergeCell ref="B177:D177"/>
    <mergeCell ref="B218:F218"/>
    <mergeCell ref="B221:F221"/>
    <mergeCell ref="B222:F222"/>
    <mergeCell ref="B223:F223"/>
    <mergeCell ref="B156:C173"/>
    <mergeCell ref="D156:O156"/>
    <mergeCell ref="D157:O159"/>
    <mergeCell ref="D160:O160"/>
    <mergeCell ref="D161:O163"/>
    <mergeCell ref="D164:O164"/>
    <mergeCell ref="D165:O167"/>
    <mergeCell ref="D168:O168"/>
    <mergeCell ref="D169:O170"/>
    <mergeCell ref="D171:O171"/>
    <mergeCell ref="D172:O173"/>
    <mergeCell ref="B239:K240"/>
    <mergeCell ref="M239:O239"/>
    <mergeCell ref="M240:O240"/>
    <mergeCell ref="F242:G242"/>
    <mergeCell ref="I242:K242"/>
    <mergeCell ref="M242:N242"/>
    <mergeCell ref="B231:C231"/>
    <mergeCell ref="D231:F231"/>
    <mergeCell ref="H231:O231"/>
    <mergeCell ref="B235:O235"/>
    <mergeCell ref="B236:C237"/>
    <mergeCell ref="D236:E237"/>
    <mergeCell ref="F236:O237"/>
    <mergeCell ref="B227:F227"/>
    <mergeCell ref="I227:N227"/>
    <mergeCell ref="B230:C230"/>
    <mergeCell ref="D230:G230"/>
    <mergeCell ref="H230:O230"/>
    <mergeCell ref="B246:C256"/>
    <mergeCell ref="D246:O246"/>
    <mergeCell ref="D247:O256"/>
    <mergeCell ref="B257:C271"/>
    <mergeCell ref="D257:O257"/>
    <mergeCell ref="D258:O263"/>
    <mergeCell ref="D264:O264"/>
    <mergeCell ref="D265:O271"/>
    <mergeCell ref="B243:C244"/>
    <mergeCell ref="D243:E243"/>
    <mergeCell ref="F243:G243"/>
    <mergeCell ref="H243:J243"/>
    <mergeCell ref="L243:O243"/>
    <mergeCell ref="D244:E244"/>
    <mergeCell ref="F244:G244"/>
    <mergeCell ref="H244:J244"/>
    <mergeCell ref="L244:O244"/>
    <mergeCell ref="B340:F340"/>
    <mergeCell ref="I340:N340"/>
    <mergeCell ref="B341:F341"/>
    <mergeCell ref="I341:N341"/>
    <mergeCell ref="B342:F342"/>
    <mergeCell ref="I342:N342"/>
    <mergeCell ref="B293:D293"/>
    <mergeCell ref="B334:F334"/>
    <mergeCell ref="B337:F337"/>
    <mergeCell ref="B338:F338"/>
    <mergeCell ref="B339:F339"/>
    <mergeCell ref="B272:C289"/>
    <mergeCell ref="D272:O272"/>
    <mergeCell ref="D273:O275"/>
    <mergeCell ref="D276:O276"/>
    <mergeCell ref="D277:O279"/>
    <mergeCell ref="D280:O280"/>
    <mergeCell ref="D281:O283"/>
    <mergeCell ref="D284:O284"/>
    <mergeCell ref="D285:O286"/>
    <mergeCell ref="D287:O287"/>
    <mergeCell ref="D288:O289"/>
    <mergeCell ref="B355:K356"/>
    <mergeCell ref="M355:O355"/>
    <mergeCell ref="M356:O356"/>
    <mergeCell ref="F358:G358"/>
    <mergeCell ref="I358:K358"/>
    <mergeCell ref="M358:N358"/>
    <mergeCell ref="B347:C347"/>
    <mergeCell ref="D347:F347"/>
    <mergeCell ref="H347:O347"/>
    <mergeCell ref="B351:O351"/>
    <mergeCell ref="B352:C353"/>
    <mergeCell ref="D352:E353"/>
    <mergeCell ref="F352:O353"/>
    <mergeCell ref="B343:F343"/>
    <mergeCell ref="I343:N343"/>
    <mergeCell ref="B346:C346"/>
    <mergeCell ref="D346:G346"/>
    <mergeCell ref="H346:O346"/>
    <mergeCell ref="B362:C372"/>
    <mergeCell ref="D362:O362"/>
    <mergeCell ref="D363:O372"/>
    <mergeCell ref="B373:C387"/>
    <mergeCell ref="D373:O373"/>
    <mergeCell ref="D374:O379"/>
    <mergeCell ref="D380:O380"/>
    <mergeCell ref="D381:O387"/>
    <mergeCell ref="B359:C360"/>
    <mergeCell ref="D359:E359"/>
    <mergeCell ref="F359:G359"/>
    <mergeCell ref="H359:J359"/>
    <mergeCell ref="L359:O359"/>
    <mergeCell ref="D360:E360"/>
    <mergeCell ref="F360:G360"/>
    <mergeCell ref="H360:J360"/>
    <mergeCell ref="L360:O360"/>
    <mergeCell ref="B456:F456"/>
    <mergeCell ref="I456:N456"/>
    <mergeCell ref="B457:F457"/>
    <mergeCell ref="I457:N457"/>
    <mergeCell ref="B458:F458"/>
    <mergeCell ref="I458:N458"/>
    <mergeCell ref="B409:D409"/>
    <mergeCell ref="B450:F450"/>
    <mergeCell ref="B453:F453"/>
    <mergeCell ref="B454:F454"/>
    <mergeCell ref="B455:F455"/>
    <mergeCell ref="B388:C405"/>
    <mergeCell ref="D388:O388"/>
    <mergeCell ref="D389:O391"/>
    <mergeCell ref="D392:O392"/>
    <mergeCell ref="D393:O395"/>
    <mergeCell ref="D396:O396"/>
    <mergeCell ref="D397:O399"/>
    <mergeCell ref="D400:O400"/>
    <mergeCell ref="D401:O402"/>
    <mergeCell ref="D403:O403"/>
    <mergeCell ref="D404:O405"/>
    <mergeCell ref="B471:K472"/>
    <mergeCell ref="M471:O471"/>
    <mergeCell ref="M472:O472"/>
    <mergeCell ref="F474:G474"/>
    <mergeCell ref="I474:K474"/>
    <mergeCell ref="M474:N474"/>
    <mergeCell ref="B463:C463"/>
    <mergeCell ref="D463:F463"/>
    <mergeCell ref="H463:O463"/>
    <mergeCell ref="B467:O467"/>
    <mergeCell ref="B468:C469"/>
    <mergeCell ref="D468:E469"/>
    <mergeCell ref="F468:O469"/>
    <mergeCell ref="B459:F459"/>
    <mergeCell ref="I459:N459"/>
    <mergeCell ref="B462:C462"/>
    <mergeCell ref="D462:G462"/>
    <mergeCell ref="H462:O462"/>
    <mergeCell ref="B478:C488"/>
    <mergeCell ref="D478:O478"/>
    <mergeCell ref="D479:O488"/>
    <mergeCell ref="B489:C503"/>
    <mergeCell ref="D489:O489"/>
    <mergeCell ref="D490:O495"/>
    <mergeCell ref="D496:O496"/>
    <mergeCell ref="D497:O503"/>
    <mergeCell ref="B475:C476"/>
    <mergeCell ref="D475:E475"/>
    <mergeCell ref="F475:G475"/>
    <mergeCell ref="H475:J475"/>
    <mergeCell ref="L475:O475"/>
    <mergeCell ref="D476:E476"/>
    <mergeCell ref="F476:G476"/>
    <mergeCell ref="H476:J476"/>
    <mergeCell ref="L476:O476"/>
    <mergeCell ref="B572:F572"/>
    <mergeCell ref="I572:N572"/>
    <mergeCell ref="B573:F573"/>
    <mergeCell ref="I573:N573"/>
    <mergeCell ref="B574:F574"/>
    <mergeCell ref="I574:N574"/>
    <mergeCell ref="B525:D525"/>
    <mergeCell ref="B566:F566"/>
    <mergeCell ref="B569:F569"/>
    <mergeCell ref="B570:F570"/>
    <mergeCell ref="B571:F571"/>
    <mergeCell ref="B504:C521"/>
    <mergeCell ref="D504:O504"/>
    <mergeCell ref="D505:O507"/>
    <mergeCell ref="D508:O508"/>
    <mergeCell ref="D509:O511"/>
    <mergeCell ref="D512:O512"/>
    <mergeCell ref="D513:O515"/>
    <mergeCell ref="D516:O516"/>
    <mergeCell ref="D517:O518"/>
    <mergeCell ref="D519:O519"/>
    <mergeCell ref="D520:O521"/>
    <mergeCell ref="B587:K588"/>
    <mergeCell ref="M587:O587"/>
    <mergeCell ref="M588:O588"/>
    <mergeCell ref="F590:G590"/>
    <mergeCell ref="I590:K590"/>
    <mergeCell ref="M590:N590"/>
    <mergeCell ref="B579:C579"/>
    <mergeCell ref="D579:F579"/>
    <mergeCell ref="H579:O579"/>
    <mergeCell ref="B583:O583"/>
    <mergeCell ref="B584:C585"/>
    <mergeCell ref="D584:E585"/>
    <mergeCell ref="F584:O585"/>
    <mergeCell ref="B575:F575"/>
    <mergeCell ref="I575:N575"/>
    <mergeCell ref="B578:C578"/>
    <mergeCell ref="D578:G578"/>
    <mergeCell ref="H578:O578"/>
    <mergeCell ref="B594:C604"/>
    <mergeCell ref="D594:O594"/>
    <mergeCell ref="D595:O604"/>
    <mergeCell ref="B605:C619"/>
    <mergeCell ref="D605:O605"/>
    <mergeCell ref="D606:O611"/>
    <mergeCell ref="D612:O612"/>
    <mergeCell ref="D613:O619"/>
    <mergeCell ref="B591:C592"/>
    <mergeCell ref="D591:E591"/>
    <mergeCell ref="F591:G591"/>
    <mergeCell ref="H591:J591"/>
    <mergeCell ref="L591:O591"/>
    <mergeCell ref="D592:E592"/>
    <mergeCell ref="F592:G592"/>
    <mergeCell ref="H592:J592"/>
    <mergeCell ref="L592:O592"/>
    <mergeCell ref="B688:F688"/>
    <mergeCell ref="I688:N688"/>
    <mergeCell ref="B689:F689"/>
    <mergeCell ref="I689:N689"/>
    <mergeCell ref="B690:F690"/>
    <mergeCell ref="I690:N690"/>
    <mergeCell ref="B641:D641"/>
    <mergeCell ref="B682:F682"/>
    <mergeCell ref="B685:F685"/>
    <mergeCell ref="B686:F686"/>
    <mergeCell ref="B687:F687"/>
    <mergeCell ref="B620:C637"/>
    <mergeCell ref="D620:O620"/>
    <mergeCell ref="D621:O623"/>
    <mergeCell ref="D624:O624"/>
    <mergeCell ref="D625:O627"/>
    <mergeCell ref="D628:O628"/>
    <mergeCell ref="D629:O631"/>
    <mergeCell ref="D632:O632"/>
    <mergeCell ref="D633:O634"/>
    <mergeCell ref="D635:O635"/>
    <mergeCell ref="D636:O637"/>
    <mergeCell ref="B703:K704"/>
    <mergeCell ref="M703:O703"/>
    <mergeCell ref="M704:O704"/>
    <mergeCell ref="F706:G706"/>
    <mergeCell ref="I706:K706"/>
    <mergeCell ref="M706:N706"/>
    <mergeCell ref="B695:C695"/>
    <mergeCell ref="D695:F695"/>
    <mergeCell ref="H695:O695"/>
    <mergeCell ref="B699:O699"/>
    <mergeCell ref="B700:C701"/>
    <mergeCell ref="D700:E701"/>
    <mergeCell ref="F700:O701"/>
    <mergeCell ref="B691:F691"/>
    <mergeCell ref="I691:N691"/>
    <mergeCell ref="B694:C694"/>
    <mergeCell ref="D694:G694"/>
    <mergeCell ref="H694:O694"/>
    <mergeCell ref="B710:C720"/>
    <mergeCell ref="D710:O710"/>
    <mergeCell ref="D711:O720"/>
    <mergeCell ref="B721:C735"/>
    <mergeCell ref="D721:O721"/>
    <mergeCell ref="D722:O727"/>
    <mergeCell ref="D728:O728"/>
    <mergeCell ref="D729:O735"/>
    <mergeCell ref="B707:C708"/>
    <mergeCell ref="D707:E707"/>
    <mergeCell ref="F707:G707"/>
    <mergeCell ref="H707:J707"/>
    <mergeCell ref="L707:O707"/>
    <mergeCell ref="D708:E708"/>
    <mergeCell ref="F708:G708"/>
    <mergeCell ref="H708:J708"/>
    <mergeCell ref="L708:O708"/>
    <mergeCell ref="B804:F804"/>
    <mergeCell ref="I804:N804"/>
    <mergeCell ref="B805:F805"/>
    <mergeCell ref="I805:N805"/>
    <mergeCell ref="B806:F806"/>
    <mergeCell ref="I806:N806"/>
    <mergeCell ref="B757:D757"/>
    <mergeCell ref="B798:F798"/>
    <mergeCell ref="B801:F801"/>
    <mergeCell ref="B802:F802"/>
    <mergeCell ref="B803:F803"/>
    <mergeCell ref="B736:C753"/>
    <mergeCell ref="D736:O736"/>
    <mergeCell ref="D737:O739"/>
    <mergeCell ref="D740:O740"/>
    <mergeCell ref="D741:O743"/>
    <mergeCell ref="D744:O744"/>
    <mergeCell ref="D745:O747"/>
    <mergeCell ref="D748:O748"/>
    <mergeCell ref="D749:O750"/>
    <mergeCell ref="D751:O751"/>
    <mergeCell ref="D752:O753"/>
    <mergeCell ref="B819:K820"/>
    <mergeCell ref="M819:O819"/>
    <mergeCell ref="M820:O820"/>
    <mergeCell ref="F822:G822"/>
    <mergeCell ref="I822:K822"/>
    <mergeCell ref="M822:N822"/>
    <mergeCell ref="B811:C811"/>
    <mergeCell ref="D811:F811"/>
    <mergeCell ref="H811:O811"/>
    <mergeCell ref="B815:O815"/>
    <mergeCell ref="B816:C817"/>
    <mergeCell ref="D816:E817"/>
    <mergeCell ref="F816:O817"/>
    <mergeCell ref="B807:F807"/>
    <mergeCell ref="I807:N807"/>
    <mergeCell ref="B810:C810"/>
    <mergeCell ref="D810:G810"/>
    <mergeCell ref="H810:O810"/>
    <mergeCell ref="B826:C836"/>
    <mergeCell ref="D826:O826"/>
    <mergeCell ref="D827:O836"/>
    <mergeCell ref="B837:C851"/>
    <mergeCell ref="D837:O837"/>
    <mergeCell ref="D838:O843"/>
    <mergeCell ref="D844:O844"/>
    <mergeCell ref="D845:O851"/>
    <mergeCell ref="B823:C824"/>
    <mergeCell ref="D823:E823"/>
    <mergeCell ref="F823:G823"/>
    <mergeCell ref="H823:J823"/>
    <mergeCell ref="L823:O823"/>
    <mergeCell ref="D824:E824"/>
    <mergeCell ref="F824:G824"/>
    <mergeCell ref="H824:J824"/>
    <mergeCell ref="L824:O824"/>
    <mergeCell ref="B920:F920"/>
    <mergeCell ref="I920:N920"/>
    <mergeCell ref="B921:F921"/>
    <mergeCell ref="I921:N921"/>
    <mergeCell ref="B922:F922"/>
    <mergeCell ref="I922:N922"/>
    <mergeCell ref="B873:D873"/>
    <mergeCell ref="B914:F914"/>
    <mergeCell ref="B917:F917"/>
    <mergeCell ref="B918:F918"/>
    <mergeCell ref="B919:F919"/>
    <mergeCell ref="B852:C869"/>
    <mergeCell ref="D852:O852"/>
    <mergeCell ref="D853:O855"/>
    <mergeCell ref="D856:O856"/>
    <mergeCell ref="D857:O859"/>
    <mergeCell ref="D860:O860"/>
    <mergeCell ref="D861:O863"/>
    <mergeCell ref="D864:O864"/>
    <mergeCell ref="D865:O866"/>
    <mergeCell ref="D867:O867"/>
    <mergeCell ref="D868:O869"/>
    <mergeCell ref="B935:K936"/>
    <mergeCell ref="M935:O935"/>
    <mergeCell ref="M936:O936"/>
    <mergeCell ref="F938:G938"/>
    <mergeCell ref="I938:K938"/>
    <mergeCell ref="M938:N938"/>
    <mergeCell ref="B927:C927"/>
    <mergeCell ref="D927:F927"/>
    <mergeCell ref="H927:O927"/>
    <mergeCell ref="B931:O931"/>
    <mergeCell ref="B932:C933"/>
    <mergeCell ref="D932:E933"/>
    <mergeCell ref="F932:O933"/>
    <mergeCell ref="B923:F923"/>
    <mergeCell ref="I923:N923"/>
    <mergeCell ref="B926:C926"/>
    <mergeCell ref="D926:G926"/>
    <mergeCell ref="H926:O926"/>
    <mergeCell ref="B942:C952"/>
    <mergeCell ref="D942:O942"/>
    <mergeCell ref="D943:O952"/>
    <mergeCell ref="B953:C967"/>
    <mergeCell ref="D953:O953"/>
    <mergeCell ref="D954:O959"/>
    <mergeCell ref="D960:O960"/>
    <mergeCell ref="D961:O967"/>
    <mergeCell ref="B939:C940"/>
    <mergeCell ref="D939:E939"/>
    <mergeCell ref="F939:G939"/>
    <mergeCell ref="H939:J939"/>
    <mergeCell ref="L939:O939"/>
    <mergeCell ref="D940:E940"/>
    <mergeCell ref="F940:G940"/>
    <mergeCell ref="H940:J940"/>
    <mergeCell ref="L940:O940"/>
    <mergeCell ref="B1036:F1036"/>
    <mergeCell ref="I1036:N1036"/>
    <mergeCell ref="B1037:F1037"/>
    <mergeCell ref="I1037:N1037"/>
    <mergeCell ref="B1038:F1038"/>
    <mergeCell ref="I1038:N1038"/>
    <mergeCell ref="B989:D989"/>
    <mergeCell ref="B1030:F1030"/>
    <mergeCell ref="B1033:F1033"/>
    <mergeCell ref="B1034:F1034"/>
    <mergeCell ref="B1035:F1035"/>
    <mergeCell ref="B968:C985"/>
    <mergeCell ref="D968:O968"/>
    <mergeCell ref="D969:O971"/>
    <mergeCell ref="D972:O972"/>
    <mergeCell ref="D973:O975"/>
    <mergeCell ref="D976:O976"/>
    <mergeCell ref="D977:O979"/>
    <mergeCell ref="D980:O980"/>
    <mergeCell ref="D981:O982"/>
    <mergeCell ref="D983:O983"/>
    <mergeCell ref="D984:O985"/>
    <mergeCell ref="B1051:K1052"/>
    <mergeCell ref="M1051:O1051"/>
    <mergeCell ref="M1052:O1052"/>
    <mergeCell ref="F1054:G1054"/>
    <mergeCell ref="I1054:K1054"/>
    <mergeCell ref="M1054:N1054"/>
    <mergeCell ref="B1043:C1043"/>
    <mergeCell ref="D1043:F1043"/>
    <mergeCell ref="H1043:O1043"/>
    <mergeCell ref="B1047:O1047"/>
    <mergeCell ref="B1048:C1049"/>
    <mergeCell ref="D1048:E1049"/>
    <mergeCell ref="F1048:O1049"/>
    <mergeCell ref="B1039:F1039"/>
    <mergeCell ref="I1039:N1039"/>
    <mergeCell ref="B1042:C1042"/>
    <mergeCell ref="D1042:G1042"/>
    <mergeCell ref="H1042:O1042"/>
    <mergeCell ref="B1058:C1068"/>
    <mergeCell ref="D1058:O1058"/>
    <mergeCell ref="D1059:O1068"/>
    <mergeCell ref="B1069:C1083"/>
    <mergeCell ref="D1069:O1069"/>
    <mergeCell ref="D1070:O1075"/>
    <mergeCell ref="D1076:O1076"/>
    <mergeCell ref="D1077:O1083"/>
    <mergeCell ref="B1055:C1056"/>
    <mergeCell ref="D1055:E1055"/>
    <mergeCell ref="F1055:G1055"/>
    <mergeCell ref="H1055:J1055"/>
    <mergeCell ref="L1055:O1055"/>
    <mergeCell ref="D1056:E1056"/>
    <mergeCell ref="F1056:G1056"/>
    <mergeCell ref="H1056:J1056"/>
    <mergeCell ref="L1056:O1056"/>
    <mergeCell ref="B1152:F1152"/>
    <mergeCell ref="I1152:N1152"/>
    <mergeCell ref="B1153:F1153"/>
    <mergeCell ref="I1153:N1153"/>
    <mergeCell ref="B1154:F1154"/>
    <mergeCell ref="I1154:N1154"/>
    <mergeCell ref="B1105:D1105"/>
    <mergeCell ref="B1146:F1146"/>
    <mergeCell ref="B1149:F1149"/>
    <mergeCell ref="B1150:F1150"/>
    <mergeCell ref="B1151:F1151"/>
    <mergeCell ref="B1084:C1101"/>
    <mergeCell ref="D1084:O1084"/>
    <mergeCell ref="D1085:O1087"/>
    <mergeCell ref="D1088:O1088"/>
    <mergeCell ref="D1089:O1091"/>
    <mergeCell ref="D1092:O1092"/>
    <mergeCell ref="D1093:O1095"/>
    <mergeCell ref="D1096:O1096"/>
    <mergeCell ref="D1097:O1098"/>
    <mergeCell ref="D1099:O1099"/>
    <mergeCell ref="D1100:O1101"/>
    <mergeCell ref="B1167:K1168"/>
    <mergeCell ref="M1167:O1167"/>
    <mergeCell ref="M1168:O1168"/>
    <mergeCell ref="F1170:G1170"/>
    <mergeCell ref="I1170:K1170"/>
    <mergeCell ref="M1170:N1170"/>
    <mergeCell ref="B1159:C1159"/>
    <mergeCell ref="D1159:F1159"/>
    <mergeCell ref="H1159:O1159"/>
    <mergeCell ref="B1163:O1163"/>
    <mergeCell ref="B1164:C1165"/>
    <mergeCell ref="D1164:E1165"/>
    <mergeCell ref="F1164:O1165"/>
    <mergeCell ref="B1155:F1155"/>
    <mergeCell ref="I1155:N1155"/>
    <mergeCell ref="B1158:C1158"/>
    <mergeCell ref="D1158:G1158"/>
    <mergeCell ref="H1158:O1158"/>
    <mergeCell ref="B1174:C1184"/>
    <mergeCell ref="D1174:O1174"/>
    <mergeCell ref="D1175:O1184"/>
    <mergeCell ref="B1185:C1199"/>
    <mergeCell ref="D1185:O1185"/>
    <mergeCell ref="D1186:O1191"/>
    <mergeCell ref="D1192:O1192"/>
    <mergeCell ref="D1193:O1199"/>
    <mergeCell ref="B1171:C1172"/>
    <mergeCell ref="D1171:E1171"/>
    <mergeCell ref="F1171:G1171"/>
    <mergeCell ref="H1171:J1171"/>
    <mergeCell ref="L1171:O1171"/>
    <mergeCell ref="D1172:E1172"/>
    <mergeCell ref="F1172:G1172"/>
    <mergeCell ref="H1172:J1172"/>
    <mergeCell ref="L1172:O1172"/>
    <mergeCell ref="B1268:F1268"/>
    <mergeCell ref="I1268:N1268"/>
    <mergeCell ref="B1269:F1269"/>
    <mergeCell ref="I1269:N1269"/>
    <mergeCell ref="B1270:F1270"/>
    <mergeCell ref="I1270:N1270"/>
    <mergeCell ref="B1221:D1221"/>
    <mergeCell ref="B1262:F1262"/>
    <mergeCell ref="B1265:F1265"/>
    <mergeCell ref="B1266:F1266"/>
    <mergeCell ref="B1267:F1267"/>
    <mergeCell ref="B1200:C1217"/>
    <mergeCell ref="D1200:O1200"/>
    <mergeCell ref="D1201:O1203"/>
    <mergeCell ref="D1204:O1204"/>
    <mergeCell ref="D1205:O1207"/>
    <mergeCell ref="D1208:O1208"/>
    <mergeCell ref="D1209:O1211"/>
    <mergeCell ref="D1212:O1212"/>
    <mergeCell ref="D1213:O1214"/>
    <mergeCell ref="D1215:O1215"/>
    <mergeCell ref="D1216:O1217"/>
    <mergeCell ref="B1283:K1284"/>
    <mergeCell ref="M1283:O1283"/>
    <mergeCell ref="M1284:O1284"/>
    <mergeCell ref="F1286:G1286"/>
    <mergeCell ref="I1286:K1286"/>
    <mergeCell ref="M1286:N1286"/>
    <mergeCell ref="B1275:C1275"/>
    <mergeCell ref="D1275:F1275"/>
    <mergeCell ref="H1275:O1275"/>
    <mergeCell ref="B1279:O1279"/>
    <mergeCell ref="B1280:C1281"/>
    <mergeCell ref="D1280:E1281"/>
    <mergeCell ref="F1280:O1281"/>
    <mergeCell ref="B1271:F1271"/>
    <mergeCell ref="I1271:N1271"/>
    <mergeCell ref="B1274:C1274"/>
    <mergeCell ref="D1274:G1274"/>
    <mergeCell ref="H1274:O1274"/>
    <mergeCell ref="B1290:C1300"/>
    <mergeCell ref="D1290:O1290"/>
    <mergeCell ref="D1291:O1300"/>
    <mergeCell ref="B1301:C1315"/>
    <mergeCell ref="D1301:O1301"/>
    <mergeCell ref="D1302:O1307"/>
    <mergeCell ref="D1308:O1308"/>
    <mergeCell ref="D1309:O1315"/>
    <mergeCell ref="B1287:C1288"/>
    <mergeCell ref="D1287:E1287"/>
    <mergeCell ref="F1287:G1287"/>
    <mergeCell ref="H1287:J1287"/>
    <mergeCell ref="L1287:O1287"/>
    <mergeCell ref="D1288:E1288"/>
    <mergeCell ref="F1288:G1288"/>
    <mergeCell ref="H1288:J1288"/>
    <mergeCell ref="L1288:O1288"/>
    <mergeCell ref="B1384:F1384"/>
    <mergeCell ref="I1384:N1384"/>
    <mergeCell ref="B1385:F1385"/>
    <mergeCell ref="I1385:N1385"/>
    <mergeCell ref="B1386:F1386"/>
    <mergeCell ref="I1386:N1386"/>
    <mergeCell ref="B1337:D1337"/>
    <mergeCell ref="B1378:F1378"/>
    <mergeCell ref="B1381:F1381"/>
    <mergeCell ref="B1382:F1382"/>
    <mergeCell ref="B1383:F1383"/>
    <mergeCell ref="B1316:C1333"/>
    <mergeCell ref="D1316:O1316"/>
    <mergeCell ref="D1317:O1319"/>
    <mergeCell ref="D1320:O1320"/>
    <mergeCell ref="D1321:O1323"/>
    <mergeCell ref="D1324:O1324"/>
    <mergeCell ref="D1325:O1327"/>
    <mergeCell ref="D1328:O1328"/>
    <mergeCell ref="D1329:O1330"/>
    <mergeCell ref="D1331:O1331"/>
    <mergeCell ref="D1332:O1333"/>
    <mergeCell ref="B1399:K1400"/>
    <mergeCell ref="M1399:O1399"/>
    <mergeCell ref="M1400:O1400"/>
    <mergeCell ref="F1402:G1402"/>
    <mergeCell ref="I1402:K1402"/>
    <mergeCell ref="M1402:N1402"/>
    <mergeCell ref="B1391:C1391"/>
    <mergeCell ref="D1391:F1391"/>
    <mergeCell ref="H1391:O1391"/>
    <mergeCell ref="B1395:O1395"/>
    <mergeCell ref="B1396:C1397"/>
    <mergeCell ref="D1396:E1397"/>
    <mergeCell ref="F1396:O1397"/>
    <mergeCell ref="B1387:F1387"/>
    <mergeCell ref="I1387:N1387"/>
    <mergeCell ref="B1390:C1390"/>
    <mergeCell ref="D1390:G1390"/>
    <mergeCell ref="H1390:O1390"/>
    <mergeCell ref="B1406:C1416"/>
    <mergeCell ref="D1406:O1406"/>
    <mergeCell ref="D1407:O1416"/>
    <mergeCell ref="B1417:C1431"/>
    <mergeCell ref="D1417:O1417"/>
    <mergeCell ref="D1418:O1423"/>
    <mergeCell ref="D1424:O1424"/>
    <mergeCell ref="D1425:O1431"/>
    <mergeCell ref="B1403:C1404"/>
    <mergeCell ref="D1403:E1403"/>
    <mergeCell ref="F1403:G1403"/>
    <mergeCell ref="H1403:J1403"/>
    <mergeCell ref="L1403:O1403"/>
    <mergeCell ref="D1404:E1404"/>
    <mergeCell ref="F1404:G1404"/>
    <mergeCell ref="H1404:J1404"/>
    <mergeCell ref="L1404:O1404"/>
    <mergeCell ref="B1500:F1500"/>
    <mergeCell ref="I1500:N1500"/>
    <mergeCell ref="B1501:F1501"/>
    <mergeCell ref="I1501:N1501"/>
    <mergeCell ref="B1502:F1502"/>
    <mergeCell ref="I1502:N1502"/>
    <mergeCell ref="B1453:D1453"/>
    <mergeCell ref="B1494:F1494"/>
    <mergeCell ref="B1497:F1497"/>
    <mergeCell ref="B1498:F1498"/>
    <mergeCell ref="B1499:F1499"/>
    <mergeCell ref="B1432:C1449"/>
    <mergeCell ref="D1432:O1432"/>
    <mergeCell ref="D1433:O1435"/>
    <mergeCell ref="D1436:O1436"/>
    <mergeCell ref="D1437:O1439"/>
    <mergeCell ref="D1440:O1440"/>
    <mergeCell ref="D1441:O1443"/>
    <mergeCell ref="D1444:O1444"/>
    <mergeCell ref="D1445:O1446"/>
    <mergeCell ref="D1447:O1447"/>
    <mergeCell ref="D1448:O1449"/>
    <mergeCell ref="B1515:K1516"/>
    <mergeCell ref="M1515:O1515"/>
    <mergeCell ref="M1516:O1516"/>
    <mergeCell ref="F1518:G1518"/>
    <mergeCell ref="I1518:K1518"/>
    <mergeCell ref="M1518:N1518"/>
    <mergeCell ref="B1507:C1507"/>
    <mergeCell ref="D1507:F1507"/>
    <mergeCell ref="H1507:O1507"/>
    <mergeCell ref="B1511:O1511"/>
    <mergeCell ref="B1512:C1513"/>
    <mergeCell ref="D1512:E1513"/>
    <mergeCell ref="F1512:O1513"/>
    <mergeCell ref="B1503:F1503"/>
    <mergeCell ref="I1503:N1503"/>
    <mergeCell ref="B1506:C1506"/>
    <mergeCell ref="D1506:G1506"/>
    <mergeCell ref="H1506:O1506"/>
    <mergeCell ref="B1522:C1532"/>
    <mergeCell ref="D1522:O1522"/>
    <mergeCell ref="D1523:O1532"/>
    <mergeCell ref="B1533:C1547"/>
    <mergeCell ref="D1533:O1533"/>
    <mergeCell ref="D1534:O1539"/>
    <mergeCell ref="D1540:O1540"/>
    <mergeCell ref="D1541:O1547"/>
    <mergeCell ref="B1519:C1520"/>
    <mergeCell ref="D1519:E1519"/>
    <mergeCell ref="F1519:G1519"/>
    <mergeCell ref="H1519:J1519"/>
    <mergeCell ref="L1519:O1519"/>
    <mergeCell ref="D1520:E1520"/>
    <mergeCell ref="F1520:G1520"/>
    <mergeCell ref="H1520:J1520"/>
    <mergeCell ref="L1520:O1520"/>
    <mergeCell ref="B1616:F1616"/>
    <mergeCell ref="I1616:N1616"/>
    <mergeCell ref="B1617:F1617"/>
    <mergeCell ref="I1617:N1617"/>
    <mergeCell ref="B1618:F1618"/>
    <mergeCell ref="I1618:N1618"/>
    <mergeCell ref="B1569:D1569"/>
    <mergeCell ref="B1610:F1610"/>
    <mergeCell ref="B1613:F1613"/>
    <mergeCell ref="B1614:F1614"/>
    <mergeCell ref="B1615:F1615"/>
    <mergeCell ref="B1548:C1565"/>
    <mergeCell ref="D1548:O1548"/>
    <mergeCell ref="D1549:O1551"/>
    <mergeCell ref="D1552:O1552"/>
    <mergeCell ref="D1553:O1555"/>
    <mergeCell ref="D1556:O1556"/>
    <mergeCell ref="D1557:O1559"/>
    <mergeCell ref="D1560:O1560"/>
    <mergeCell ref="D1561:O1562"/>
    <mergeCell ref="D1563:O1563"/>
    <mergeCell ref="D1564:O1565"/>
    <mergeCell ref="B1631:K1632"/>
    <mergeCell ref="M1631:O1631"/>
    <mergeCell ref="M1632:O1632"/>
    <mergeCell ref="F1634:G1634"/>
    <mergeCell ref="I1634:K1634"/>
    <mergeCell ref="M1634:N1634"/>
    <mergeCell ref="B1623:C1623"/>
    <mergeCell ref="D1623:F1623"/>
    <mergeCell ref="H1623:O1623"/>
    <mergeCell ref="B1627:O1627"/>
    <mergeCell ref="B1628:C1629"/>
    <mergeCell ref="D1628:E1629"/>
    <mergeCell ref="F1628:O1629"/>
    <mergeCell ref="B1619:F1619"/>
    <mergeCell ref="I1619:N1619"/>
    <mergeCell ref="B1622:C1622"/>
    <mergeCell ref="D1622:G1622"/>
    <mergeCell ref="H1622:O1622"/>
    <mergeCell ref="B1638:C1648"/>
    <mergeCell ref="D1638:O1638"/>
    <mergeCell ref="D1639:O1648"/>
    <mergeCell ref="B1649:C1663"/>
    <mergeCell ref="D1649:O1649"/>
    <mergeCell ref="D1650:O1655"/>
    <mergeCell ref="D1656:O1656"/>
    <mergeCell ref="D1657:O1663"/>
    <mergeCell ref="B1635:C1636"/>
    <mergeCell ref="D1635:E1635"/>
    <mergeCell ref="F1635:G1635"/>
    <mergeCell ref="H1635:J1635"/>
    <mergeCell ref="L1635:O1635"/>
    <mergeCell ref="D1636:E1636"/>
    <mergeCell ref="F1636:G1636"/>
    <mergeCell ref="H1636:J1636"/>
    <mergeCell ref="L1636:O1636"/>
    <mergeCell ref="B1732:F1732"/>
    <mergeCell ref="I1732:N1732"/>
    <mergeCell ref="B1733:F1733"/>
    <mergeCell ref="I1733:N1733"/>
    <mergeCell ref="B1734:F1734"/>
    <mergeCell ref="I1734:N1734"/>
    <mergeCell ref="B1685:D1685"/>
    <mergeCell ref="B1726:F1726"/>
    <mergeCell ref="B1729:F1729"/>
    <mergeCell ref="B1730:F1730"/>
    <mergeCell ref="B1731:F1731"/>
    <mergeCell ref="B1664:C1681"/>
    <mergeCell ref="D1664:O1664"/>
    <mergeCell ref="D1665:O1667"/>
    <mergeCell ref="D1668:O1668"/>
    <mergeCell ref="D1669:O1671"/>
    <mergeCell ref="D1672:O1672"/>
    <mergeCell ref="D1673:O1675"/>
    <mergeCell ref="D1676:O1676"/>
    <mergeCell ref="D1677:O1678"/>
    <mergeCell ref="D1679:O1679"/>
    <mergeCell ref="D1680:O1681"/>
    <mergeCell ref="B1747:K1748"/>
    <mergeCell ref="M1747:O1747"/>
    <mergeCell ref="M1748:O1748"/>
    <mergeCell ref="F1750:G1750"/>
    <mergeCell ref="I1750:K1750"/>
    <mergeCell ref="M1750:N1750"/>
    <mergeCell ref="B1739:C1739"/>
    <mergeCell ref="D1739:F1739"/>
    <mergeCell ref="H1739:O1739"/>
    <mergeCell ref="B1743:O1743"/>
    <mergeCell ref="B1744:C1745"/>
    <mergeCell ref="D1744:E1745"/>
    <mergeCell ref="F1744:O1745"/>
    <mergeCell ref="B1735:F1735"/>
    <mergeCell ref="I1735:N1735"/>
    <mergeCell ref="B1738:C1738"/>
    <mergeCell ref="D1738:G1738"/>
    <mergeCell ref="H1738:O1738"/>
    <mergeCell ref="B1754:C1764"/>
    <mergeCell ref="D1754:O1754"/>
    <mergeCell ref="D1755:O1764"/>
    <mergeCell ref="B1765:C1779"/>
    <mergeCell ref="D1765:O1765"/>
    <mergeCell ref="D1766:O1771"/>
    <mergeCell ref="D1772:O1772"/>
    <mergeCell ref="D1773:O1779"/>
    <mergeCell ref="B1751:C1752"/>
    <mergeCell ref="D1751:E1751"/>
    <mergeCell ref="F1751:G1751"/>
    <mergeCell ref="H1751:J1751"/>
    <mergeCell ref="L1751:O1751"/>
    <mergeCell ref="D1752:E1752"/>
    <mergeCell ref="F1752:G1752"/>
    <mergeCell ref="H1752:J1752"/>
    <mergeCell ref="L1752:O1752"/>
    <mergeCell ref="B1848:F1848"/>
    <mergeCell ref="I1848:N1848"/>
    <mergeCell ref="B1849:F1849"/>
    <mergeCell ref="I1849:N1849"/>
    <mergeCell ref="B1850:F1850"/>
    <mergeCell ref="I1850:N1850"/>
    <mergeCell ref="B1801:D1801"/>
    <mergeCell ref="B1842:F1842"/>
    <mergeCell ref="B1845:F1845"/>
    <mergeCell ref="B1846:F1846"/>
    <mergeCell ref="B1847:F1847"/>
    <mergeCell ref="B1780:C1797"/>
    <mergeCell ref="D1780:O1780"/>
    <mergeCell ref="D1781:O1783"/>
    <mergeCell ref="D1784:O1784"/>
    <mergeCell ref="D1785:O1787"/>
    <mergeCell ref="D1788:O1788"/>
    <mergeCell ref="D1789:O1791"/>
    <mergeCell ref="D1792:O1792"/>
    <mergeCell ref="D1793:O1794"/>
    <mergeCell ref="D1795:O1795"/>
    <mergeCell ref="D1796:O1797"/>
    <mergeCell ref="B1863:K1864"/>
    <mergeCell ref="M1863:O1863"/>
    <mergeCell ref="M1864:O1864"/>
    <mergeCell ref="F1866:G1866"/>
    <mergeCell ref="I1866:K1866"/>
    <mergeCell ref="M1866:N1866"/>
    <mergeCell ref="B1855:C1855"/>
    <mergeCell ref="D1855:F1855"/>
    <mergeCell ref="H1855:O1855"/>
    <mergeCell ref="B1859:O1859"/>
    <mergeCell ref="B1860:C1861"/>
    <mergeCell ref="D1860:E1861"/>
    <mergeCell ref="F1860:O1861"/>
    <mergeCell ref="B1851:F1851"/>
    <mergeCell ref="I1851:N1851"/>
    <mergeCell ref="B1854:C1854"/>
    <mergeCell ref="D1854:G1854"/>
    <mergeCell ref="H1854:O1854"/>
    <mergeCell ref="B1870:C1880"/>
    <mergeCell ref="D1870:O1870"/>
    <mergeCell ref="D1871:O1880"/>
    <mergeCell ref="B1881:C1895"/>
    <mergeCell ref="D1881:O1881"/>
    <mergeCell ref="D1882:O1887"/>
    <mergeCell ref="D1888:O1888"/>
    <mergeCell ref="D1889:O1895"/>
    <mergeCell ref="B1867:C1868"/>
    <mergeCell ref="D1867:E1867"/>
    <mergeCell ref="F1867:G1867"/>
    <mergeCell ref="H1867:J1867"/>
    <mergeCell ref="L1867:O1867"/>
    <mergeCell ref="D1868:E1868"/>
    <mergeCell ref="F1868:G1868"/>
    <mergeCell ref="H1868:J1868"/>
    <mergeCell ref="L1868:O1868"/>
    <mergeCell ref="B1964:F1964"/>
    <mergeCell ref="I1964:N1964"/>
    <mergeCell ref="B1965:F1965"/>
    <mergeCell ref="I1965:N1965"/>
    <mergeCell ref="B1966:F1966"/>
    <mergeCell ref="I1966:N1966"/>
    <mergeCell ref="B1917:D1917"/>
    <mergeCell ref="B1958:F1958"/>
    <mergeCell ref="B1961:F1961"/>
    <mergeCell ref="B1962:F1962"/>
    <mergeCell ref="B1963:F1963"/>
    <mergeCell ref="B1896:C1913"/>
    <mergeCell ref="D1896:O1896"/>
    <mergeCell ref="D1897:O1899"/>
    <mergeCell ref="D1900:O1900"/>
    <mergeCell ref="D1901:O1903"/>
    <mergeCell ref="D1904:O1904"/>
    <mergeCell ref="D1905:O1907"/>
    <mergeCell ref="D1908:O1908"/>
    <mergeCell ref="D1909:O1910"/>
    <mergeCell ref="D1911:O1911"/>
    <mergeCell ref="D1912:O1913"/>
    <mergeCell ref="B1979:K1980"/>
    <mergeCell ref="M1979:O1979"/>
    <mergeCell ref="M1980:O1980"/>
    <mergeCell ref="F1982:G1982"/>
    <mergeCell ref="I1982:K1982"/>
    <mergeCell ref="M1982:N1982"/>
    <mergeCell ref="B1971:C1971"/>
    <mergeCell ref="D1971:F1971"/>
    <mergeCell ref="H1971:O1971"/>
    <mergeCell ref="B1975:O1975"/>
    <mergeCell ref="B1976:C1977"/>
    <mergeCell ref="D1976:E1977"/>
    <mergeCell ref="F1976:O1977"/>
    <mergeCell ref="B1967:F1967"/>
    <mergeCell ref="I1967:N1967"/>
    <mergeCell ref="B1970:C1970"/>
    <mergeCell ref="D1970:G1970"/>
    <mergeCell ref="H1970:O1970"/>
    <mergeCell ref="B1986:C1996"/>
    <mergeCell ref="D1986:O1986"/>
    <mergeCell ref="D1987:O1996"/>
    <mergeCell ref="B1997:C2011"/>
    <mergeCell ref="D1997:O1997"/>
    <mergeCell ref="D1998:O2003"/>
    <mergeCell ref="D2004:O2004"/>
    <mergeCell ref="D2005:O2011"/>
    <mergeCell ref="B1983:C1984"/>
    <mergeCell ref="D1983:E1983"/>
    <mergeCell ref="F1983:G1983"/>
    <mergeCell ref="H1983:J1983"/>
    <mergeCell ref="L1983:O1983"/>
    <mergeCell ref="D1984:E1984"/>
    <mergeCell ref="F1984:G1984"/>
    <mergeCell ref="H1984:J1984"/>
    <mergeCell ref="L1984:O1984"/>
    <mergeCell ref="B2080:F2080"/>
    <mergeCell ref="I2080:N2080"/>
    <mergeCell ref="B2081:F2081"/>
    <mergeCell ref="I2081:N2081"/>
    <mergeCell ref="B2082:F2082"/>
    <mergeCell ref="I2082:N2082"/>
    <mergeCell ref="B2033:D2033"/>
    <mergeCell ref="B2074:F2074"/>
    <mergeCell ref="B2077:F2077"/>
    <mergeCell ref="B2078:F2078"/>
    <mergeCell ref="B2079:F2079"/>
    <mergeCell ref="B2012:C2029"/>
    <mergeCell ref="D2012:O2012"/>
    <mergeCell ref="D2013:O2015"/>
    <mergeCell ref="D2016:O2016"/>
    <mergeCell ref="D2017:O2019"/>
    <mergeCell ref="D2020:O2020"/>
    <mergeCell ref="D2021:O2023"/>
    <mergeCell ref="D2024:O2024"/>
    <mergeCell ref="D2025:O2026"/>
    <mergeCell ref="D2027:O2027"/>
    <mergeCell ref="D2028:O2029"/>
    <mergeCell ref="B2095:K2096"/>
    <mergeCell ref="M2095:O2095"/>
    <mergeCell ref="M2096:O2096"/>
    <mergeCell ref="F2098:G2098"/>
    <mergeCell ref="I2098:K2098"/>
    <mergeCell ref="M2098:N2098"/>
    <mergeCell ref="B2087:C2087"/>
    <mergeCell ref="D2087:F2087"/>
    <mergeCell ref="H2087:O2087"/>
    <mergeCell ref="B2091:O2091"/>
    <mergeCell ref="B2092:C2093"/>
    <mergeCell ref="D2092:E2093"/>
    <mergeCell ref="F2092:O2093"/>
    <mergeCell ref="B2083:F2083"/>
    <mergeCell ref="I2083:N2083"/>
    <mergeCell ref="B2086:C2086"/>
    <mergeCell ref="D2086:G2086"/>
    <mergeCell ref="H2086:O2086"/>
    <mergeCell ref="B2102:C2112"/>
    <mergeCell ref="D2102:O2102"/>
    <mergeCell ref="D2103:O2112"/>
    <mergeCell ref="B2113:C2127"/>
    <mergeCell ref="D2113:O2113"/>
    <mergeCell ref="D2114:O2119"/>
    <mergeCell ref="D2120:O2120"/>
    <mergeCell ref="D2121:O2127"/>
    <mergeCell ref="B2099:C2100"/>
    <mergeCell ref="D2099:E2099"/>
    <mergeCell ref="F2099:G2099"/>
    <mergeCell ref="H2099:J2099"/>
    <mergeCell ref="L2099:O2099"/>
    <mergeCell ref="D2100:E2100"/>
    <mergeCell ref="F2100:G2100"/>
    <mergeCell ref="H2100:J2100"/>
    <mergeCell ref="L2100:O2100"/>
    <mergeCell ref="B2199:F2199"/>
    <mergeCell ref="I2199:N2199"/>
    <mergeCell ref="B2202:C2202"/>
    <mergeCell ref="D2202:G2202"/>
    <mergeCell ref="H2202:O2202"/>
    <mergeCell ref="B2196:F2196"/>
    <mergeCell ref="I2196:N2196"/>
    <mergeCell ref="B2197:F2197"/>
    <mergeCell ref="I2197:N2197"/>
    <mergeCell ref="B2198:F2198"/>
    <mergeCell ref="I2198:N2198"/>
    <mergeCell ref="B2149:D2149"/>
    <mergeCell ref="B2190:F2190"/>
    <mergeCell ref="B2193:F2193"/>
    <mergeCell ref="B2194:F2194"/>
    <mergeCell ref="B2195:F2195"/>
    <mergeCell ref="B2128:C2145"/>
    <mergeCell ref="D2128:O2128"/>
    <mergeCell ref="D2129:O2131"/>
    <mergeCell ref="D2132:O2132"/>
    <mergeCell ref="D2133:O2135"/>
    <mergeCell ref="D2136:O2136"/>
    <mergeCell ref="D2137:O2139"/>
    <mergeCell ref="D2140:O2140"/>
    <mergeCell ref="D2141:O2142"/>
    <mergeCell ref="D2143:O2143"/>
    <mergeCell ref="D2144:O2145"/>
    <mergeCell ref="B2215:C2216"/>
    <mergeCell ref="D2215:E2215"/>
    <mergeCell ref="F2215:G2215"/>
    <mergeCell ref="H2215:J2215"/>
    <mergeCell ref="L2215:O2215"/>
    <mergeCell ref="D2216:E2216"/>
    <mergeCell ref="F2216:G2216"/>
    <mergeCell ref="H2216:J2216"/>
    <mergeCell ref="L2216:O2216"/>
    <mergeCell ref="B2211:K2212"/>
    <mergeCell ref="M2211:O2211"/>
    <mergeCell ref="M2212:O2212"/>
    <mergeCell ref="F2214:G2214"/>
    <mergeCell ref="I2214:K2214"/>
    <mergeCell ref="M2214:N2214"/>
    <mergeCell ref="B2203:C2203"/>
    <mergeCell ref="D2203:F2203"/>
    <mergeCell ref="H2203:O2203"/>
    <mergeCell ref="B2207:O2207"/>
    <mergeCell ref="B2208:C2209"/>
    <mergeCell ref="D2208:E2209"/>
    <mergeCell ref="F2208:O2209"/>
    <mergeCell ref="B2244:C2261"/>
    <mergeCell ref="D2244:O2244"/>
    <mergeCell ref="D2245:O2247"/>
    <mergeCell ref="D2248:O2248"/>
    <mergeCell ref="D2249:O2251"/>
    <mergeCell ref="D2252:O2252"/>
    <mergeCell ref="D2253:O2255"/>
    <mergeCell ref="D2256:O2256"/>
    <mergeCell ref="D2257:O2258"/>
    <mergeCell ref="D2259:O2259"/>
    <mergeCell ref="D2260:O2261"/>
    <mergeCell ref="B2218:C2228"/>
    <mergeCell ref="D2218:O2218"/>
    <mergeCell ref="D2219:O2228"/>
    <mergeCell ref="B2229:C2243"/>
    <mergeCell ref="D2229:O2229"/>
    <mergeCell ref="D2230:O2235"/>
    <mergeCell ref="D2236:O2236"/>
    <mergeCell ref="D2237:O2243"/>
    <mergeCell ref="B2319:C2319"/>
    <mergeCell ref="D2319:F2319"/>
    <mergeCell ref="H2319:O2319"/>
    <mergeCell ref="B2315:F2315"/>
    <mergeCell ref="I2315:N2315"/>
    <mergeCell ref="B2318:C2318"/>
    <mergeCell ref="D2318:G2318"/>
    <mergeCell ref="H2318:O2318"/>
    <mergeCell ref="B2312:F2312"/>
    <mergeCell ref="I2312:N2312"/>
    <mergeCell ref="B2313:F2313"/>
    <mergeCell ref="I2313:N2313"/>
    <mergeCell ref="B2314:F2314"/>
    <mergeCell ref="I2314:N2314"/>
    <mergeCell ref="B2265:D2265"/>
    <mergeCell ref="B2306:F2306"/>
    <mergeCell ref="B2309:F2309"/>
    <mergeCell ref="B2310:F2310"/>
    <mergeCell ref="B2311:F2311"/>
  </mergeCells>
  <phoneticPr fontId="1"/>
  <conditionalFormatting sqref="D12:E12">
    <cfRule type="expression" dxfId="641" priority="1582">
      <formula>F4="普及啓発事業"</formula>
    </cfRule>
  </conditionalFormatting>
  <conditionalFormatting sqref="D128:E128">
    <cfRule type="expression" dxfId="640" priority="296">
      <formula>F120="普及啓発事業"</formula>
    </cfRule>
  </conditionalFormatting>
  <conditionalFormatting sqref="D244:E244">
    <cfRule type="expression" dxfId="639" priority="280">
      <formula>F236="普及啓発事業"</formula>
    </cfRule>
  </conditionalFormatting>
  <conditionalFormatting sqref="D360:E360">
    <cfRule type="expression" dxfId="638" priority="264">
      <formula>F352="普及啓発事業"</formula>
    </cfRule>
  </conditionalFormatting>
  <conditionalFormatting sqref="D476:E476">
    <cfRule type="expression" dxfId="637" priority="248">
      <formula>F468="普及啓発事業"</formula>
    </cfRule>
  </conditionalFormatting>
  <conditionalFormatting sqref="D592:E592">
    <cfRule type="expression" dxfId="636" priority="232">
      <formula>F584="普及啓発事業"</formula>
    </cfRule>
  </conditionalFormatting>
  <conditionalFormatting sqref="D708:E708">
    <cfRule type="expression" dxfId="635" priority="216">
      <formula>F700="普及啓発事業"</formula>
    </cfRule>
  </conditionalFormatting>
  <conditionalFormatting sqref="D824:E824">
    <cfRule type="expression" dxfId="634" priority="200">
      <formula>F816="普及啓発事業"</formula>
    </cfRule>
  </conditionalFormatting>
  <conditionalFormatting sqref="D940:E940">
    <cfRule type="expression" dxfId="633" priority="184">
      <formula>F932="普及啓発事業"</formula>
    </cfRule>
  </conditionalFormatting>
  <conditionalFormatting sqref="D1056:E1056">
    <cfRule type="expression" dxfId="632" priority="168">
      <formula>F1048="普及啓発事業"</formula>
    </cfRule>
  </conditionalFormatting>
  <conditionalFormatting sqref="D1172:E1172">
    <cfRule type="expression" dxfId="631" priority="152">
      <formula>F1164="普及啓発事業"</formula>
    </cfRule>
  </conditionalFormatting>
  <conditionalFormatting sqref="D1288:E1288">
    <cfRule type="expression" dxfId="630" priority="136">
      <formula>F1280="普及啓発事業"</formula>
    </cfRule>
  </conditionalFormatting>
  <conditionalFormatting sqref="D1404:E1404">
    <cfRule type="expression" dxfId="629" priority="120">
      <formula>F1396="普及啓発事業"</formula>
    </cfRule>
  </conditionalFormatting>
  <conditionalFormatting sqref="D1520:E1520">
    <cfRule type="expression" dxfId="628" priority="104">
      <formula>F1512="普及啓発事業"</formula>
    </cfRule>
  </conditionalFormatting>
  <conditionalFormatting sqref="D1636:E1636">
    <cfRule type="expression" dxfId="627" priority="88">
      <formula>F1628="普及啓発事業"</formula>
    </cfRule>
  </conditionalFormatting>
  <conditionalFormatting sqref="D1752:E1752">
    <cfRule type="expression" dxfId="626" priority="72">
      <formula>F1744="普及啓発事業"</formula>
    </cfRule>
  </conditionalFormatting>
  <conditionalFormatting sqref="D1868:E1868">
    <cfRule type="expression" dxfId="625" priority="56">
      <formula>F1860="普及啓発事業"</formula>
    </cfRule>
  </conditionalFormatting>
  <conditionalFormatting sqref="D1984:E1984">
    <cfRule type="expression" dxfId="624" priority="40">
      <formula>F1976="普及啓発事業"</formula>
    </cfRule>
  </conditionalFormatting>
  <conditionalFormatting sqref="D2100:E2100">
    <cfRule type="expression" dxfId="623" priority="24">
      <formula>F2092="普及啓発事業"</formula>
    </cfRule>
  </conditionalFormatting>
  <conditionalFormatting sqref="D2216:E2216">
    <cfRule type="expression" dxfId="622" priority="8">
      <formula>F2208="普及啓発事業"</formula>
    </cfRule>
  </conditionalFormatting>
  <conditionalFormatting sqref="D11:O12">
    <cfRule type="expression" dxfId="621" priority="1588">
      <formula>H4="人材養成事業"</formula>
    </cfRule>
  </conditionalFormatting>
  <conditionalFormatting sqref="D12:O12">
    <cfRule type="expression" dxfId="620" priority="1587">
      <formula>F4="人材養成事業"</formula>
    </cfRule>
  </conditionalFormatting>
  <conditionalFormatting sqref="D127:O128">
    <cfRule type="expression" dxfId="619" priority="302">
      <formula>H120="人材養成事業"</formula>
    </cfRule>
  </conditionalFormatting>
  <conditionalFormatting sqref="D128:O128">
    <cfRule type="expression" dxfId="618" priority="301">
      <formula>F120="人材養成事業"</formula>
    </cfRule>
  </conditionalFormatting>
  <conditionalFormatting sqref="D243:O244">
    <cfRule type="expression" dxfId="617" priority="286">
      <formula>H236="人材養成事業"</formula>
    </cfRule>
  </conditionalFormatting>
  <conditionalFormatting sqref="D244:O244">
    <cfRule type="expression" dxfId="616" priority="285">
      <formula>F236="人材養成事業"</formula>
    </cfRule>
  </conditionalFormatting>
  <conditionalFormatting sqref="D359:O360">
    <cfRule type="expression" dxfId="615" priority="270">
      <formula>H352="人材養成事業"</formula>
    </cfRule>
  </conditionalFormatting>
  <conditionalFormatting sqref="D360:O360">
    <cfRule type="expression" dxfId="614" priority="269">
      <formula>F352="人材養成事業"</formula>
    </cfRule>
  </conditionalFormatting>
  <conditionalFormatting sqref="D475:O476">
    <cfRule type="expression" dxfId="613" priority="254">
      <formula>H468="人材養成事業"</formula>
    </cfRule>
  </conditionalFormatting>
  <conditionalFormatting sqref="D476:O476">
    <cfRule type="expression" dxfId="612" priority="253">
      <formula>F468="人材養成事業"</formula>
    </cfRule>
  </conditionalFormatting>
  <conditionalFormatting sqref="D591:O592">
    <cfRule type="expression" dxfId="611" priority="238">
      <formula>H584="人材養成事業"</formula>
    </cfRule>
  </conditionalFormatting>
  <conditionalFormatting sqref="D592:O592">
    <cfRule type="expression" dxfId="610" priority="237">
      <formula>F584="人材養成事業"</formula>
    </cfRule>
  </conditionalFormatting>
  <conditionalFormatting sqref="D707:O708">
    <cfRule type="expression" dxfId="609" priority="222">
      <formula>H700="人材養成事業"</formula>
    </cfRule>
  </conditionalFormatting>
  <conditionalFormatting sqref="D708:O708">
    <cfRule type="expression" dxfId="608" priority="221">
      <formula>F700="人材養成事業"</formula>
    </cfRule>
  </conditionalFormatting>
  <conditionalFormatting sqref="D823:O824">
    <cfRule type="expression" dxfId="607" priority="206">
      <formula>H816="人材養成事業"</formula>
    </cfRule>
  </conditionalFormatting>
  <conditionalFormatting sqref="D824:O824">
    <cfRule type="expression" dxfId="606" priority="205">
      <formula>F816="人材養成事業"</formula>
    </cfRule>
  </conditionalFormatting>
  <conditionalFormatting sqref="D939:O940">
    <cfRule type="expression" dxfId="605" priority="190">
      <formula>H932="人材養成事業"</formula>
    </cfRule>
  </conditionalFormatting>
  <conditionalFormatting sqref="D940:O940">
    <cfRule type="expression" dxfId="604" priority="189">
      <formula>F932="人材養成事業"</formula>
    </cfRule>
  </conditionalFormatting>
  <conditionalFormatting sqref="D1055:O1056">
    <cfRule type="expression" dxfId="603" priority="174">
      <formula>H1048="人材養成事業"</formula>
    </cfRule>
  </conditionalFormatting>
  <conditionalFormatting sqref="D1056:O1056">
    <cfRule type="expression" dxfId="602" priority="173">
      <formula>F1048="人材養成事業"</formula>
    </cfRule>
  </conditionalFormatting>
  <conditionalFormatting sqref="D1171:O1172">
    <cfRule type="expression" dxfId="601" priority="158">
      <formula>H1164="人材養成事業"</formula>
    </cfRule>
  </conditionalFormatting>
  <conditionalFormatting sqref="D1172:O1172">
    <cfRule type="expression" dxfId="600" priority="157">
      <formula>F1164="人材養成事業"</formula>
    </cfRule>
  </conditionalFormatting>
  <conditionalFormatting sqref="D1287:O1288">
    <cfRule type="expression" dxfId="599" priority="142">
      <formula>H1280="人材養成事業"</formula>
    </cfRule>
  </conditionalFormatting>
  <conditionalFormatting sqref="D1288:O1288">
    <cfRule type="expression" dxfId="598" priority="141">
      <formula>F1280="人材養成事業"</formula>
    </cfRule>
  </conditionalFormatting>
  <conditionalFormatting sqref="D1403:O1404">
    <cfRule type="expression" dxfId="597" priority="126">
      <formula>H1396="人材養成事業"</formula>
    </cfRule>
  </conditionalFormatting>
  <conditionalFormatting sqref="D1404:O1404">
    <cfRule type="expression" dxfId="596" priority="125">
      <formula>F1396="人材養成事業"</formula>
    </cfRule>
  </conditionalFormatting>
  <conditionalFormatting sqref="D1519:O1520">
    <cfRule type="expression" dxfId="595" priority="110">
      <formula>H1512="人材養成事業"</formula>
    </cfRule>
  </conditionalFormatting>
  <conditionalFormatting sqref="D1520:O1520">
    <cfRule type="expression" dxfId="594" priority="109">
      <formula>F1512="人材養成事業"</formula>
    </cfRule>
  </conditionalFormatting>
  <conditionalFormatting sqref="D1635:O1636">
    <cfRule type="expression" dxfId="593" priority="94">
      <formula>H1628="人材養成事業"</formula>
    </cfRule>
  </conditionalFormatting>
  <conditionalFormatting sqref="D1636:O1636">
    <cfRule type="expression" dxfId="592" priority="93">
      <formula>F1628="人材養成事業"</formula>
    </cfRule>
  </conditionalFormatting>
  <conditionalFormatting sqref="D1751:O1752">
    <cfRule type="expression" dxfId="591" priority="78">
      <formula>H1744="人材養成事業"</formula>
    </cfRule>
  </conditionalFormatting>
  <conditionalFormatting sqref="D1752:O1752">
    <cfRule type="expression" dxfId="590" priority="77">
      <formula>F1744="人材養成事業"</formula>
    </cfRule>
  </conditionalFormatting>
  <conditionalFormatting sqref="D1867:O1868">
    <cfRule type="expression" dxfId="589" priority="62">
      <formula>H1860="人材養成事業"</formula>
    </cfRule>
  </conditionalFormatting>
  <conditionalFormatting sqref="D1868:O1868">
    <cfRule type="expression" dxfId="588" priority="61">
      <formula>F1860="人材養成事業"</formula>
    </cfRule>
  </conditionalFormatting>
  <conditionalFormatting sqref="D1983:O1984">
    <cfRule type="expression" dxfId="587" priority="46">
      <formula>H1976="人材養成事業"</formula>
    </cfRule>
  </conditionalFormatting>
  <conditionalFormatting sqref="D1984:O1984">
    <cfRule type="expression" dxfId="586" priority="45">
      <formula>F1976="人材養成事業"</formula>
    </cfRule>
  </conditionalFormatting>
  <conditionalFormatting sqref="D2099:O2100">
    <cfRule type="expression" dxfId="585" priority="30">
      <formula>H2092="人材養成事業"</formula>
    </cfRule>
  </conditionalFormatting>
  <conditionalFormatting sqref="D2100:O2100">
    <cfRule type="expression" dxfId="584" priority="29">
      <formula>F2092="人材養成事業"</formula>
    </cfRule>
  </conditionalFormatting>
  <conditionalFormatting sqref="D2215:O2216">
    <cfRule type="expression" dxfId="583" priority="14">
      <formula>H2208="人材養成事業"</formula>
    </cfRule>
  </conditionalFormatting>
  <conditionalFormatting sqref="D2216:O2216">
    <cfRule type="expression" dxfId="582" priority="13">
      <formula>F2208="人材養成事業"</formula>
    </cfRule>
  </conditionalFormatting>
  <conditionalFormatting sqref="F12:G12">
    <cfRule type="expression" dxfId="581" priority="1581">
      <formula>F4="普及啓発事業"</formula>
    </cfRule>
    <cfRule type="expression" dxfId="580" priority="1586">
      <formula>F4="人材養成事業"</formula>
    </cfRule>
  </conditionalFormatting>
  <conditionalFormatting sqref="F128:G128">
    <cfRule type="expression" dxfId="579" priority="300">
      <formula>F120="人材養成事業"</formula>
    </cfRule>
    <cfRule type="expression" dxfId="578" priority="295">
      <formula>F120="普及啓発事業"</formula>
    </cfRule>
  </conditionalFormatting>
  <conditionalFormatting sqref="F244:G244">
    <cfRule type="expression" dxfId="577" priority="279">
      <formula>F236="普及啓発事業"</formula>
    </cfRule>
    <cfRule type="expression" dxfId="576" priority="284">
      <formula>F236="人材養成事業"</formula>
    </cfRule>
  </conditionalFormatting>
  <conditionalFormatting sqref="F360:G360">
    <cfRule type="expression" dxfId="575" priority="263">
      <formula>F352="普及啓発事業"</formula>
    </cfRule>
    <cfRule type="expression" dxfId="574" priority="268">
      <formula>F352="人材養成事業"</formula>
    </cfRule>
  </conditionalFormatting>
  <conditionalFormatting sqref="F476:G476">
    <cfRule type="expression" dxfId="573" priority="247">
      <formula>F468="普及啓発事業"</formula>
    </cfRule>
    <cfRule type="expression" dxfId="572" priority="252">
      <formula>F468="人材養成事業"</formula>
    </cfRule>
  </conditionalFormatting>
  <conditionalFormatting sqref="F592:G592">
    <cfRule type="expression" dxfId="571" priority="231">
      <formula>F584="普及啓発事業"</formula>
    </cfRule>
    <cfRule type="expression" dxfId="570" priority="236">
      <formula>F584="人材養成事業"</formula>
    </cfRule>
  </conditionalFormatting>
  <conditionalFormatting sqref="F708:G708">
    <cfRule type="expression" dxfId="569" priority="215">
      <formula>F700="普及啓発事業"</formula>
    </cfRule>
    <cfRule type="expression" dxfId="568" priority="220">
      <formula>F700="人材養成事業"</formula>
    </cfRule>
  </conditionalFormatting>
  <conditionalFormatting sqref="F824:G824">
    <cfRule type="expression" dxfId="567" priority="204">
      <formula>F816="人材養成事業"</formula>
    </cfRule>
    <cfRule type="expression" dxfId="566" priority="199">
      <formula>F816="普及啓発事業"</formula>
    </cfRule>
  </conditionalFormatting>
  <conditionalFormatting sqref="F940:G940">
    <cfRule type="expression" dxfId="565" priority="183">
      <formula>F932="普及啓発事業"</formula>
    </cfRule>
    <cfRule type="expression" dxfId="564" priority="188">
      <formula>F932="人材養成事業"</formula>
    </cfRule>
  </conditionalFormatting>
  <conditionalFormatting sqref="F1056:G1056">
    <cfRule type="expression" dxfId="563" priority="172">
      <formula>F1048="人材養成事業"</formula>
    </cfRule>
    <cfRule type="expression" dxfId="562" priority="167">
      <formula>F1048="普及啓発事業"</formula>
    </cfRule>
  </conditionalFormatting>
  <conditionalFormatting sqref="F1172:G1172">
    <cfRule type="expression" dxfId="561" priority="156">
      <formula>F1164="人材養成事業"</formula>
    </cfRule>
    <cfRule type="expression" dxfId="560" priority="151">
      <formula>F1164="普及啓発事業"</formula>
    </cfRule>
  </conditionalFormatting>
  <conditionalFormatting sqref="F1288:G1288">
    <cfRule type="expression" dxfId="559" priority="140">
      <formula>F1280="人材養成事業"</formula>
    </cfRule>
    <cfRule type="expression" dxfId="558" priority="135">
      <formula>F1280="普及啓発事業"</formula>
    </cfRule>
  </conditionalFormatting>
  <conditionalFormatting sqref="F1404:G1404">
    <cfRule type="expression" dxfId="557" priority="119">
      <formula>F1396="普及啓発事業"</formula>
    </cfRule>
    <cfRule type="expression" dxfId="556" priority="124">
      <formula>F1396="人材養成事業"</formula>
    </cfRule>
  </conditionalFormatting>
  <conditionalFormatting sqref="F1520:G1520">
    <cfRule type="expression" dxfId="555" priority="108">
      <formula>F1512="人材養成事業"</formula>
    </cfRule>
    <cfRule type="expression" dxfId="554" priority="103">
      <formula>F1512="普及啓発事業"</formula>
    </cfRule>
  </conditionalFormatting>
  <conditionalFormatting sqref="F1636:G1636">
    <cfRule type="expression" dxfId="553" priority="87">
      <formula>F1628="普及啓発事業"</formula>
    </cfRule>
    <cfRule type="expression" dxfId="552" priority="92">
      <formula>F1628="人材養成事業"</formula>
    </cfRule>
  </conditionalFormatting>
  <conditionalFormatting sqref="F1752:G1752">
    <cfRule type="expression" dxfId="551" priority="76">
      <formula>F1744="人材養成事業"</formula>
    </cfRule>
    <cfRule type="expression" dxfId="550" priority="71">
      <formula>F1744="普及啓発事業"</formula>
    </cfRule>
  </conditionalFormatting>
  <conditionalFormatting sqref="F1868:G1868">
    <cfRule type="expression" dxfId="549" priority="60">
      <formula>F1860="人材養成事業"</formula>
    </cfRule>
    <cfRule type="expression" dxfId="548" priority="55">
      <formula>F1860="普及啓発事業"</formula>
    </cfRule>
  </conditionalFormatting>
  <conditionalFormatting sqref="F1984:G1984">
    <cfRule type="expression" dxfId="547" priority="39">
      <formula>F1976="普及啓発事業"</formula>
    </cfRule>
    <cfRule type="expression" dxfId="546" priority="44">
      <formula>F1976="人材養成事業"</formula>
    </cfRule>
  </conditionalFormatting>
  <conditionalFormatting sqref="F2100:G2100">
    <cfRule type="expression" dxfId="545" priority="23">
      <formula>F2092="普及啓発事業"</formula>
    </cfRule>
    <cfRule type="expression" dxfId="544" priority="28">
      <formula>F2092="人材養成事業"</formula>
    </cfRule>
  </conditionalFormatting>
  <conditionalFormatting sqref="F2216:G2216">
    <cfRule type="expression" dxfId="543" priority="7">
      <formula>F2208="普及啓発事業"</formula>
    </cfRule>
    <cfRule type="expression" dxfId="542" priority="12">
      <formula>F2208="人材養成事業"</formula>
    </cfRule>
  </conditionalFormatting>
  <conditionalFormatting sqref="H12:J12">
    <cfRule type="expression" dxfId="541" priority="1580">
      <formula>F4="普及啓発事業"</formula>
    </cfRule>
    <cfRule type="expression" dxfId="540" priority="1585">
      <formula>F4="人材養成事業"</formula>
    </cfRule>
  </conditionalFormatting>
  <conditionalFormatting sqref="H128:J128">
    <cfRule type="expression" dxfId="539" priority="299">
      <formula>F120="人材養成事業"</formula>
    </cfRule>
    <cfRule type="expression" dxfId="538" priority="294">
      <formula>F120="普及啓発事業"</formula>
    </cfRule>
  </conditionalFormatting>
  <conditionalFormatting sqref="H244:J244">
    <cfRule type="expression" dxfId="537" priority="283">
      <formula>F236="人材養成事業"</formula>
    </cfRule>
    <cfRule type="expression" dxfId="536" priority="278">
      <formula>F236="普及啓発事業"</formula>
    </cfRule>
  </conditionalFormatting>
  <conditionalFormatting sqref="H360:J360">
    <cfRule type="expression" dxfId="535" priority="262">
      <formula>F352="普及啓発事業"</formula>
    </cfRule>
    <cfRule type="expression" dxfId="534" priority="267">
      <formula>F352="人材養成事業"</formula>
    </cfRule>
  </conditionalFormatting>
  <conditionalFormatting sqref="H476:J476">
    <cfRule type="expression" dxfId="533" priority="251">
      <formula>F468="人材養成事業"</formula>
    </cfRule>
    <cfRule type="expression" dxfId="532" priority="246">
      <formula>F468="普及啓発事業"</formula>
    </cfRule>
  </conditionalFormatting>
  <conditionalFormatting sqref="H592:J592">
    <cfRule type="expression" dxfId="531" priority="230">
      <formula>F584="普及啓発事業"</formula>
    </cfRule>
    <cfRule type="expression" dxfId="530" priority="235">
      <formula>F584="人材養成事業"</formula>
    </cfRule>
  </conditionalFormatting>
  <conditionalFormatting sqref="H708:J708">
    <cfRule type="expression" dxfId="529" priority="214">
      <formula>F700="普及啓発事業"</formula>
    </cfRule>
    <cfRule type="expression" dxfId="528" priority="219">
      <formula>F700="人材養成事業"</formula>
    </cfRule>
  </conditionalFormatting>
  <conditionalFormatting sqref="H824:J824">
    <cfRule type="expression" dxfId="527" priority="198">
      <formula>F816="普及啓発事業"</formula>
    </cfRule>
    <cfRule type="expression" dxfId="526" priority="203">
      <formula>F816="人材養成事業"</formula>
    </cfRule>
  </conditionalFormatting>
  <conditionalFormatting sqref="H940:J940">
    <cfRule type="expression" dxfId="525" priority="182">
      <formula>F932="普及啓発事業"</formula>
    </cfRule>
    <cfRule type="expression" dxfId="524" priority="187">
      <formula>F932="人材養成事業"</formula>
    </cfRule>
  </conditionalFormatting>
  <conditionalFormatting sqref="H1056:J1056">
    <cfRule type="expression" dxfId="523" priority="171">
      <formula>F1048="人材養成事業"</formula>
    </cfRule>
    <cfRule type="expression" dxfId="522" priority="166">
      <formula>F1048="普及啓発事業"</formula>
    </cfRule>
  </conditionalFormatting>
  <conditionalFormatting sqref="H1172:J1172">
    <cfRule type="expression" dxfId="521" priority="150">
      <formula>F1164="普及啓発事業"</formula>
    </cfRule>
    <cfRule type="expression" dxfId="520" priority="155">
      <formula>F1164="人材養成事業"</formula>
    </cfRule>
  </conditionalFormatting>
  <conditionalFormatting sqref="H1288:J1288">
    <cfRule type="expression" dxfId="519" priority="134">
      <formula>F1280="普及啓発事業"</formula>
    </cfRule>
    <cfRule type="expression" dxfId="518" priority="139">
      <formula>F1280="人材養成事業"</formula>
    </cfRule>
  </conditionalFormatting>
  <conditionalFormatting sqref="H1404:J1404">
    <cfRule type="expression" dxfId="517" priority="118">
      <formula>F1396="普及啓発事業"</formula>
    </cfRule>
    <cfRule type="expression" dxfId="516" priority="123">
      <formula>F1396="人材養成事業"</formula>
    </cfRule>
  </conditionalFormatting>
  <conditionalFormatting sqref="H1520:J1520">
    <cfRule type="expression" dxfId="515" priority="107">
      <formula>F1512="人材養成事業"</formula>
    </cfRule>
    <cfRule type="expression" dxfId="514" priority="102">
      <formula>F1512="普及啓発事業"</formula>
    </cfRule>
  </conditionalFormatting>
  <conditionalFormatting sqref="H1636:J1636">
    <cfRule type="expression" dxfId="513" priority="91">
      <formula>F1628="人材養成事業"</formula>
    </cfRule>
    <cfRule type="expression" dxfId="512" priority="86">
      <formula>F1628="普及啓発事業"</formula>
    </cfRule>
  </conditionalFormatting>
  <conditionalFormatting sqref="H1752:J1752">
    <cfRule type="expression" dxfId="511" priority="70">
      <formula>F1744="普及啓発事業"</formula>
    </cfRule>
    <cfRule type="expression" dxfId="510" priority="75">
      <formula>F1744="人材養成事業"</formula>
    </cfRule>
  </conditionalFormatting>
  <conditionalFormatting sqref="H1868:J1868">
    <cfRule type="expression" dxfId="509" priority="54">
      <formula>F1860="普及啓発事業"</formula>
    </cfRule>
    <cfRule type="expression" dxfId="508" priority="59">
      <formula>F1860="人材養成事業"</formula>
    </cfRule>
  </conditionalFormatting>
  <conditionalFormatting sqref="H1984:J1984">
    <cfRule type="expression" dxfId="507" priority="43">
      <formula>F1976="人材養成事業"</formula>
    </cfRule>
    <cfRule type="expression" dxfId="506" priority="38">
      <formula>F1976="普及啓発事業"</formula>
    </cfRule>
  </conditionalFormatting>
  <conditionalFormatting sqref="H2100:J2100">
    <cfRule type="expression" dxfId="505" priority="22">
      <formula>F2092="普及啓発事業"</formula>
    </cfRule>
    <cfRule type="expression" dxfId="504" priority="27">
      <formula>F2092="人材養成事業"</formula>
    </cfRule>
  </conditionalFormatting>
  <conditionalFormatting sqref="H2216:J2216">
    <cfRule type="expression" dxfId="503" priority="11">
      <formula>F2208="人材養成事業"</formula>
    </cfRule>
    <cfRule type="expression" dxfId="502" priority="6">
      <formula>F2208="普及啓発事業"</formula>
    </cfRule>
  </conditionalFormatting>
  <conditionalFormatting sqref="K12">
    <cfRule type="expression" dxfId="501" priority="1584">
      <formula>F4="人材養成事業"</formula>
    </cfRule>
    <cfRule type="expression" dxfId="500" priority="1579">
      <formula>F4="普及啓発事業"</formula>
    </cfRule>
  </conditionalFormatting>
  <conditionalFormatting sqref="K128">
    <cfRule type="expression" dxfId="499" priority="298">
      <formula>F120="人材養成事業"</formula>
    </cfRule>
    <cfRule type="expression" dxfId="498" priority="293">
      <formula>F120="普及啓発事業"</formula>
    </cfRule>
  </conditionalFormatting>
  <conditionalFormatting sqref="K244">
    <cfRule type="expression" dxfId="497" priority="282">
      <formula>F236="人材養成事業"</formula>
    </cfRule>
    <cfRule type="expression" dxfId="496" priority="277">
      <formula>F236="普及啓発事業"</formula>
    </cfRule>
  </conditionalFormatting>
  <conditionalFormatting sqref="K360">
    <cfRule type="expression" dxfId="495" priority="261">
      <formula>F352="普及啓発事業"</formula>
    </cfRule>
    <cfRule type="expression" dxfId="494" priority="266">
      <formula>F352="人材養成事業"</formula>
    </cfRule>
  </conditionalFormatting>
  <conditionalFormatting sqref="K476">
    <cfRule type="expression" dxfId="493" priority="250">
      <formula>F468="人材養成事業"</formula>
    </cfRule>
    <cfRule type="expression" dxfId="492" priority="245">
      <formula>F468="普及啓発事業"</formula>
    </cfRule>
  </conditionalFormatting>
  <conditionalFormatting sqref="K592">
    <cfRule type="expression" dxfId="491" priority="229">
      <formula>F584="普及啓発事業"</formula>
    </cfRule>
    <cfRule type="expression" dxfId="490" priority="234">
      <formula>F584="人材養成事業"</formula>
    </cfRule>
  </conditionalFormatting>
  <conditionalFormatting sqref="K708">
    <cfRule type="expression" dxfId="489" priority="213">
      <formula>F700="普及啓発事業"</formula>
    </cfRule>
    <cfRule type="expression" dxfId="488" priority="218">
      <formula>F700="人材養成事業"</formula>
    </cfRule>
  </conditionalFormatting>
  <conditionalFormatting sqref="K824">
    <cfRule type="expression" dxfId="487" priority="197">
      <formula>F816="普及啓発事業"</formula>
    </cfRule>
    <cfRule type="expression" dxfId="486" priority="202">
      <formula>F816="人材養成事業"</formula>
    </cfRule>
  </conditionalFormatting>
  <conditionalFormatting sqref="K940">
    <cfRule type="expression" dxfId="485" priority="186">
      <formula>F932="人材養成事業"</formula>
    </cfRule>
    <cfRule type="expression" dxfId="484" priority="181">
      <formula>F932="普及啓発事業"</formula>
    </cfRule>
  </conditionalFormatting>
  <conditionalFormatting sqref="K1056">
    <cfRule type="expression" dxfId="483" priority="165">
      <formula>F1048="普及啓発事業"</formula>
    </cfRule>
    <cfRule type="expression" dxfId="482" priority="170">
      <formula>F1048="人材養成事業"</formula>
    </cfRule>
  </conditionalFormatting>
  <conditionalFormatting sqref="K1172">
    <cfRule type="expression" dxfId="481" priority="154">
      <formula>F1164="人材養成事業"</formula>
    </cfRule>
    <cfRule type="expression" dxfId="480" priority="149">
      <formula>F1164="普及啓発事業"</formula>
    </cfRule>
  </conditionalFormatting>
  <conditionalFormatting sqref="K1288">
    <cfRule type="expression" dxfId="479" priority="138">
      <formula>F1280="人材養成事業"</formula>
    </cfRule>
    <cfRule type="expression" dxfId="478" priority="133">
      <formula>F1280="普及啓発事業"</formula>
    </cfRule>
  </conditionalFormatting>
  <conditionalFormatting sqref="K1404">
    <cfRule type="expression" dxfId="477" priority="117">
      <formula>F1396="普及啓発事業"</formula>
    </cfRule>
    <cfRule type="expression" dxfId="476" priority="122">
      <formula>F1396="人材養成事業"</formula>
    </cfRule>
  </conditionalFormatting>
  <conditionalFormatting sqref="K1520">
    <cfRule type="expression" dxfId="475" priority="106">
      <formula>F1512="人材養成事業"</formula>
    </cfRule>
    <cfRule type="expression" dxfId="474" priority="101">
      <formula>F1512="普及啓発事業"</formula>
    </cfRule>
  </conditionalFormatting>
  <conditionalFormatting sqref="K1636">
    <cfRule type="expression" dxfId="473" priority="90">
      <formula>F1628="人材養成事業"</formula>
    </cfRule>
    <cfRule type="expression" dxfId="472" priority="85">
      <formula>F1628="普及啓発事業"</formula>
    </cfRule>
  </conditionalFormatting>
  <conditionalFormatting sqref="K1752">
    <cfRule type="expression" dxfId="471" priority="69">
      <formula>F1744="普及啓発事業"</formula>
    </cfRule>
    <cfRule type="expression" dxfId="470" priority="74">
      <formula>F1744="人材養成事業"</formula>
    </cfRule>
  </conditionalFormatting>
  <conditionalFormatting sqref="K1868">
    <cfRule type="expression" dxfId="469" priority="53">
      <formula>F1860="普及啓発事業"</formula>
    </cfRule>
    <cfRule type="expression" dxfId="468" priority="58">
      <formula>F1860="人材養成事業"</formula>
    </cfRule>
  </conditionalFormatting>
  <conditionalFormatting sqref="K1984">
    <cfRule type="expression" dxfId="467" priority="37">
      <formula>F1976="普及啓発事業"</formula>
    </cfRule>
    <cfRule type="expression" dxfId="466" priority="42">
      <formula>F1976="人材養成事業"</formula>
    </cfRule>
  </conditionalFormatting>
  <conditionalFormatting sqref="K2100">
    <cfRule type="expression" dxfId="465" priority="21">
      <formula>F2092="普及啓発事業"</formula>
    </cfRule>
    <cfRule type="expression" dxfId="464" priority="26">
      <formula>F2092="人材養成事業"</formula>
    </cfRule>
  </conditionalFormatting>
  <conditionalFormatting sqref="K2216">
    <cfRule type="expression" dxfId="463" priority="10">
      <formula>F2208="人材養成事業"</formula>
    </cfRule>
    <cfRule type="expression" dxfId="462" priority="5">
      <formula>F2208="普及啓発事業"</formula>
    </cfRule>
  </conditionalFormatting>
  <conditionalFormatting sqref="L10">
    <cfRule type="expression" dxfId="461" priority="1590">
      <formula>F4="人材養成事業"</formula>
    </cfRule>
    <cfRule type="expression" dxfId="460" priority="1589">
      <formula>F4="普及啓発事業"</formula>
    </cfRule>
  </conditionalFormatting>
  <conditionalFormatting sqref="L126">
    <cfRule type="expression" dxfId="459" priority="303">
      <formula>F120="普及啓発事業"</formula>
    </cfRule>
    <cfRule type="expression" dxfId="458" priority="304">
      <formula>F120="人材養成事業"</formula>
    </cfRule>
  </conditionalFormatting>
  <conditionalFormatting sqref="L242">
    <cfRule type="expression" dxfId="457" priority="287">
      <formula>F236="普及啓発事業"</formula>
    </cfRule>
    <cfRule type="expression" dxfId="456" priority="288">
      <formula>F236="人材養成事業"</formula>
    </cfRule>
  </conditionalFormatting>
  <conditionalFormatting sqref="L358">
    <cfRule type="expression" dxfId="455" priority="272">
      <formula>F352="人材養成事業"</formula>
    </cfRule>
    <cfRule type="expression" dxfId="454" priority="271">
      <formula>F352="普及啓発事業"</formula>
    </cfRule>
  </conditionalFormatting>
  <conditionalFormatting sqref="L474">
    <cfRule type="expression" dxfId="453" priority="256">
      <formula>F468="人材養成事業"</formula>
    </cfRule>
    <cfRule type="expression" dxfId="452" priority="255">
      <formula>F468="普及啓発事業"</formula>
    </cfRule>
  </conditionalFormatting>
  <conditionalFormatting sqref="L590">
    <cfRule type="expression" dxfId="451" priority="239">
      <formula>F584="普及啓発事業"</formula>
    </cfRule>
    <cfRule type="expression" dxfId="450" priority="240">
      <formula>F584="人材養成事業"</formula>
    </cfRule>
  </conditionalFormatting>
  <conditionalFormatting sqref="L706">
    <cfRule type="expression" dxfId="449" priority="223">
      <formula>F700="普及啓発事業"</formula>
    </cfRule>
    <cfRule type="expression" dxfId="448" priority="224">
      <formula>F700="人材養成事業"</formula>
    </cfRule>
  </conditionalFormatting>
  <conditionalFormatting sqref="L822">
    <cfRule type="expression" dxfId="447" priority="208">
      <formula>F816="人材養成事業"</formula>
    </cfRule>
    <cfRule type="expression" dxfId="446" priority="207">
      <formula>F816="普及啓発事業"</formula>
    </cfRule>
  </conditionalFormatting>
  <conditionalFormatting sqref="L938">
    <cfRule type="expression" dxfId="445" priority="192">
      <formula>F932="人材養成事業"</formula>
    </cfRule>
    <cfRule type="expression" dxfId="444" priority="191">
      <formula>F932="普及啓発事業"</formula>
    </cfRule>
  </conditionalFormatting>
  <conditionalFormatting sqref="L1054">
    <cfRule type="expression" dxfId="443" priority="175">
      <formula>F1048="普及啓発事業"</formula>
    </cfRule>
    <cfRule type="expression" dxfId="442" priority="176">
      <formula>F1048="人材養成事業"</formula>
    </cfRule>
  </conditionalFormatting>
  <conditionalFormatting sqref="L1170">
    <cfRule type="expression" dxfId="441" priority="159">
      <formula>F1164="普及啓発事業"</formula>
    </cfRule>
    <cfRule type="expression" dxfId="440" priority="160">
      <formula>F1164="人材養成事業"</formula>
    </cfRule>
  </conditionalFormatting>
  <conditionalFormatting sqref="L1286">
    <cfRule type="expression" dxfId="439" priority="144">
      <formula>F1280="人材養成事業"</formula>
    </cfRule>
    <cfRule type="expression" dxfId="438" priority="143">
      <formula>F1280="普及啓発事業"</formula>
    </cfRule>
  </conditionalFormatting>
  <conditionalFormatting sqref="L1402">
    <cfRule type="expression" dxfId="437" priority="127">
      <formula>F1396="普及啓発事業"</formula>
    </cfRule>
    <cfRule type="expression" dxfId="436" priority="128">
      <formula>F1396="人材養成事業"</formula>
    </cfRule>
  </conditionalFormatting>
  <conditionalFormatting sqref="L1518">
    <cfRule type="expression" dxfId="435" priority="112">
      <formula>F1512="人材養成事業"</formula>
    </cfRule>
    <cfRule type="expression" dxfId="434" priority="111">
      <formula>F1512="普及啓発事業"</formula>
    </cfRule>
  </conditionalFormatting>
  <conditionalFormatting sqref="L1634">
    <cfRule type="expression" dxfId="433" priority="96">
      <formula>F1628="人材養成事業"</formula>
    </cfRule>
    <cfRule type="expression" dxfId="432" priority="95">
      <formula>F1628="普及啓発事業"</formula>
    </cfRule>
  </conditionalFormatting>
  <conditionalFormatting sqref="L1750">
    <cfRule type="expression" dxfId="431" priority="79">
      <formula>F1744="普及啓発事業"</formula>
    </cfRule>
    <cfRule type="expression" dxfId="430" priority="80">
      <formula>F1744="人材養成事業"</formula>
    </cfRule>
  </conditionalFormatting>
  <conditionalFormatting sqref="L1866">
    <cfRule type="expression" dxfId="429" priority="63">
      <formula>F1860="普及啓発事業"</formula>
    </cfRule>
    <cfRule type="expression" dxfId="428" priority="64">
      <formula>F1860="人材養成事業"</formula>
    </cfRule>
  </conditionalFormatting>
  <conditionalFormatting sqref="L1982">
    <cfRule type="expression" dxfId="427" priority="48">
      <formula>F1976="人材養成事業"</formula>
    </cfRule>
    <cfRule type="expression" dxfId="426" priority="47">
      <formula>F1976="普及啓発事業"</formula>
    </cfRule>
  </conditionalFormatting>
  <conditionalFormatting sqref="L2098">
    <cfRule type="expression" dxfId="425" priority="32">
      <formula>F2092="人材養成事業"</formula>
    </cfRule>
    <cfRule type="expression" dxfId="424" priority="31">
      <formula>F2092="普及啓発事業"</formula>
    </cfRule>
  </conditionalFormatting>
  <conditionalFormatting sqref="L2214">
    <cfRule type="expression" dxfId="423" priority="16">
      <formula>F2208="人材養成事業"</formula>
    </cfRule>
    <cfRule type="expression" dxfId="422" priority="15">
      <formula>F2208="普及啓発事業"</formula>
    </cfRule>
  </conditionalFormatting>
  <conditionalFormatting sqref="L12:O12">
    <cfRule type="expression" dxfId="421" priority="1583">
      <formula>F4="人材養成事業"</formula>
    </cfRule>
    <cfRule type="expression" dxfId="420" priority="1578">
      <formula>F4="普及啓発事業"</formula>
    </cfRule>
  </conditionalFormatting>
  <conditionalFormatting sqref="L128:O128">
    <cfRule type="expression" dxfId="419" priority="292">
      <formula>F120="普及啓発事業"</formula>
    </cfRule>
    <cfRule type="expression" dxfId="418" priority="297">
      <formula>F120="人材養成事業"</formula>
    </cfRule>
  </conditionalFormatting>
  <conditionalFormatting sqref="L244:O244">
    <cfRule type="expression" dxfId="417" priority="281">
      <formula>F236="人材養成事業"</formula>
    </cfRule>
    <cfRule type="expression" dxfId="416" priority="276">
      <formula>F236="普及啓発事業"</formula>
    </cfRule>
  </conditionalFormatting>
  <conditionalFormatting sqref="L360:O360">
    <cfRule type="expression" dxfId="415" priority="265">
      <formula>F352="人材養成事業"</formula>
    </cfRule>
    <cfRule type="expression" dxfId="414" priority="260">
      <formula>F352="普及啓発事業"</formula>
    </cfRule>
  </conditionalFormatting>
  <conditionalFormatting sqref="L476:O476">
    <cfRule type="expression" dxfId="413" priority="244">
      <formula>F468="普及啓発事業"</formula>
    </cfRule>
    <cfRule type="expression" dxfId="412" priority="249">
      <formula>F468="人材養成事業"</formula>
    </cfRule>
  </conditionalFormatting>
  <conditionalFormatting sqref="L592:O592">
    <cfRule type="expression" dxfId="411" priority="228">
      <formula>F584="普及啓発事業"</formula>
    </cfRule>
    <cfRule type="expression" dxfId="410" priority="233">
      <formula>F584="人材養成事業"</formula>
    </cfRule>
  </conditionalFormatting>
  <conditionalFormatting sqref="L708:O708">
    <cfRule type="expression" dxfId="409" priority="217">
      <formula>F700="人材養成事業"</formula>
    </cfRule>
    <cfRule type="expression" dxfId="408" priority="212">
      <formula>F700="普及啓発事業"</formula>
    </cfRule>
  </conditionalFormatting>
  <conditionalFormatting sqref="L824:O824">
    <cfRule type="expression" dxfId="407" priority="201">
      <formula>F816="人材養成事業"</formula>
    </cfRule>
    <cfRule type="expression" dxfId="406" priority="196">
      <formula>F816="普及啓発事業"</formula>
    </cfRule>
  </conditionalFormatting>
  <conditionalFormatting sqref="L940:O940">
    <cfRule type="expression" dxfId="405" priority="185">
      <formula>F932="人材養成事業"</formula>
    </cfRule>
    <cfRule type="expression" dxfId="404" priority="180">
      <formula>F932="普及啓発事業"</formula>
    </cfRule>
  </conditionalFormatting>
  <conditionalFormatting sqref="L1056:O1056">
    <cfRule type="expression" dxfId="403" priority="164">
      <formula>F1048="普及啓発事業"</formula>
    </cfRule>
    <cfRule type="expression" dxfId="402" priority="169">
      <formula>F1048="人材養成事業"</formula>
    </cfRule>
  </conditionalFormatting>
  <conditionalFormatting sqref="L1172:O1172">
    <cfRule type="expression" dxfId="401" priority="148">
      <formula>F1164="普及啓発事業"</formula>
    </cfRule>
    <cfRule type="expression" dxfId="400" priority="153">
      <formula>F1164="人材養成事業"</formula>
    </cfRule>
  </conditionalFormatting>
  <conditionalFormatting sqref="L1288:O1288">
    <cfRule type="expression" dxfId="399" priority="137">
      <formula>F1280="人材養成事業"</formula>
    </cfRule>
    <cfRule type="expression" dxfId="398" priority="132">
      <formula>F1280="普及啓発事業"</formula>
    </cfRule>
  </conditionalFormatting>
  <conditionalFormatting sqref="L1404:O1404">
    <cfRule type="expression" dxfId="397" priority="121">
      <formula>F1396="人材養成事業"</formula>
    </cfRule>
    <cfRule type="expression" dxfId="396" priority="116">
      <formula>F1396="普及啓発事業"</formula>
    </cfRule>
  </conditionalFormatting>
  <conditionalFormatting sqref="L1520:O1520">
    <cfRule type="expression" dxfId="395" priority="105">
      <formula>F1512="人材養成事業"</formula>
    </cfRule>
    <cfRule type="expression" dxfId="394" priority="100">
      <formula>F1512="普及啓発事業"</formula>
    </cfRule>
  </conditionalFormatting>
  <conditionalFormatting sqref="L1636:O1636">
    <cfRule type="expression" dxfId="393" priority="84">
      <formula>F1628="普及啓発事業"</formula>
    </cfRule>
    <cfRule type="expression" dxfId="392" priority="89">
      <formula>F1628="人材養成事業"</formula>
    </cfRule>
  </conditionalFormatting>
  <conditionalFormatting sqref="L1752:O1752">
    <cfRule type="expression" dxfId="391" priority="73">
      <formula>F1744="人材養成事業"</formula>
    </cfRule>
    <cfRule type="expression" dxfId="390" priority="68">
      <formula>F1744="普及啓発事業"</formula>
    </cfRule>
  </conditionalFormatting>
  <conditionalFormatting sqref="L1868:O1868">
    <cfRule type="expression" dxfId="389" priority="57">
      <formula>F1860="人材養成事業"</formula>
    </cfRule>
    <cfRule type="expression" dxfId="388" priority="52">
      <formula>F1860="普及啓発事業"</formula>
    </cfRule>
  </conditionalFormatting>
  <conditionalFormatting sqref="L1984:O1984">
    <cfRule type="expression" dxfId="387" priority="36">
      <formula>F1976="普及啓発事業"</formula>
    </cfRule>
    <cfRule type="expression" dxfId="386" priority="41">
      <formula>F1976="人材養成事業"</formula>
    </cfRule>
  </conditionalFormatting>
  <conditionalFormatting sqref="L2100:O2100">
    <cfRule type="expression" dxfId="385" priority="25">
      <formula>F2092="人材養成事業"</formula>
    </cfRule>
    <cfRule type="expression" dxfId="384" priority="20">
      <formula>F2092="普及啓発事業"</formula>
    </cfRule>
  </conditionalFormatting>
  <conditionalFormatting sqref="L2216:O2216">
    <cfRule type="expression" dxfId="383" priority="4">
      <formula>F2208="普及啓発事業"</formula>
    </cfRule>
    <cfRule type="expression" dxfId="382" priority="9">
      <formula>F2208="人材養成事業"</formula>
    </cfRule>
  </conditionalFormatting>
  <conditionalFormatting sqref="M8:O8">
    <cfRule type="expression" dxfId="381" priority="1575">
      <formula>OR(F4="人材養成事業", F4="普及啓発事業")</formula>
    </cfRule>
  </conditionalFormatting>
  <conditionalFormatting sqref="M124:O124">
    <cfRule type="expression" dxfId="380" priority="289">
      <formula>OR(F120="人材養成事業", F120="普及啓発事業")</formula>
    </cfRule>
  </conditionalFormatting>
  <conditionalFormatting sqref="M240:O240">
    <cfRule type="expression" dxfId="379" priority="273">
      <formula>OR(F236="人材養成事業", F236="普及啓発事業")</formula>
    </cfRule>
  </conditionalFormatting>
  <conditionalFormatting sqref="M356:O356">
    <cfRule type="expression" dxfId="378" priority="257">
      <formula>OR(F352="人材養成事業", F352="普及啓発事業")</formula>
    </cfRule>
  </conditionalFormatting>
  <conditionalFormatting sqref="M472:O472">
    <cfRule type="expression" dxfId="377" priority="241">
      <formula>OR(F468="人材養成事業", F468="普及啓発事業")</formula>
    </cfRule>
  </conditionalFormatting>
  <conditionalFormatting sqref="M588:O588">
    <cfRule type="expression" dxfId="376" priority="225">
      <formula>OR(F584="人材養成事業", F584="普及啓発事業")</formula>
    </cfRule>
  </conditionalFormatting>
  <conditionalFormatting sqref="M704:O704">
    <cfRule type="expression" dxfId="375" priority="209">
      <formula>OR(F700="人材養成事業", F700="普及啓発事業")</formula>
    </cfRule>
  </conditionalFormatting>
  <conditionalFormatting sqref="M820:O820">
    <cfRule type="expression" dxfId="374" priority="193">
      <formula>OR(F816="人材養成事業", F816="普及啓発事業")</formula>
    </cfRule>
  </conditionalFormatting>
  <conditionalFormatting sqref="M936:O936">
    <cfRule type="expression" dxfId="373" priority="177">
      <formula>OR(F932="人材養成事業", F932="普及啓発事業")</formula>
    </cfRule>
  </conditionalFormatting>
  <conditionalFormatting sqref="M1052:O1052">
    <cfRule type="expression" dxfId="372" priority="161">
      <formula>OR(F1048="人材養成事業", F1048="普及啓発事業")</formula>
    </cfRule>
  </conditionalFormatting>
  <conditionalFormatting sqref="M1168:O1168">
    <cfRule type="expression" dxfId="371" priority="145">
      <formula>OR(F1164="人材養成事業", F1164="普及啓発事業")</formula>
    </cfRule>
  </conditionalFormatting>
  <conditionalFormatting sqref="M1284:O1284">
    <cfRule type="expression" dxfId="370" priority="129">
      <formula>OR(F1280="人材養成事業", F1280="普及啓発事業")</formula>
    </cfRule>
  </conditionalFormatting>
  <conditionalFormatting sqref="M1400:O1400">
    <cfRule type="expression" dxfId="369" priority="113">
      <formula>OR(F1396="人材養成事業", F1396="普及啓発事業")</formula>
    </cfRule>
  </conditionalFormatting>
  <conditionalFormatting sqref="M1516:O1516">
    <cfRule type="expression" dxfId="368" priority="97">
      <formula>OR(F1512="人材養成事業", F1512="普及啓発事業")</formula>
    </cfRule>
  </conditionalFormatting>
  <conditionalFormatting sqref="M1632:O1632">
    <cfRule type="expression" dxfId="367" priority="81">
      <formula>OR(F1628="人材養成事業", F1628="普及啓発事業")</formula>
    </cfRule>
  </conditionalFormatting>
  <conditionalFormatting sqref="M1748:O1748">
    <cfRule type="expression" dxfId="366" priority="65">
      <formula>OR(F1744="人材養成事業", F1744="普及啓発事業")</formula>
    </cfRule>
  </conditionalFormatting>
  <conditionalFormatting sqref="M1864:O1864">
    <cfRule type="expression" dxfId="365" priority="49">
      <formula>OR(F1860="人材養成事業", F1860="普及啓発事業")</formula>
    </cfRule>
  </conditionalFormatting>
  <conditionalFormatting sqref="M1980:O1980">
    <cfRule type="expression" dxfId="364" priority="33">
      <formula>OR(F1976="人材養成事業", F1976="普及啓発事業")</formula>
    </cfRule>
  </conditionalFormatting>
  <conditionalFormatting sqref="M2096:O2096">
    <cfRule type="expression" dxfId="363" priority="17">
      <formula>OR(F2092="人材養成事業", F2092="普及啓発事業")</formula>
    </cfRule>
  </conditionalFormatting>
  <conditionalFormatting sqref="M2212:O2212">
    <cfRule type="expression" dxfId="362" priority="1">
      <formula>OR(F2208="人材養成事業", F2208="普及啓発事業")</formula>
    </cfRule>
  </conditionalFormatting>
  <conditionalFormatting sqref="O10">
    <cfRule type="expression" dxfId="361" priority="1577">
      <formula>F4="人材養成事業"</formula>
    </cfRule>
    <cfRule type="expression" dxfId="360" priority="1576">
      <formula>F4="普及啓発事業"</formula>
    </cfRule>
  </conditionalFormatting>
  <conditionalFormatting sqref="O126">
    <cfRule type="expression" dxfId="359" priority="290">
      <formula>F120="普及啓発事業"</formula>
    </cfRule>
    <cfRule type="expression" dxfId="358" priority="291">
      <formula>F120="人材養成事業"</formula>
    </cfRule>
  </conditionalFormatting>
  <conditionalFormatting sqref="O242">
    <cfRule type="expression" dxfId="357" priority="274">
      <formula>F236="普及啓発事業"</formula>
    </cfRule>
    <cfRule type="expression" dxfId="356" priority="275">
      <formula>F236="人材養成事業"</formula>
    </cfRule>
  </conditionalFormatting>
  <conditionalFormatting sqref="O358">
    <cfRule type="expression" dxfId="355" priority="258">
      <formula>F352="普及啓発事業"</formula>
    </cfRule>
    <cfRule type="expression" dxfId="354" priority="259">
      <formula>F352="人材養成事業"</formula>
    </cfRule>
  </conditionalFormatting>
  <conditionalFormatting sqref="O474">
    <cfRule type="expression" dxfId="353" priority="243">
      <formula>F468="人材養成事業"</formula>
    </cfRule>
    <cfRule type="expression" dxfId="352" priority="242">
      <formula>F468="普及啓発事業"</formula>
    </cfRule>
  </conditionalFormatting>
  <conditionalFormatting sqref="O590">
    <cfRule type="expression" dxfId="351" priority="226">
      <formula>F584="普及啓発事業"</formula>
    </cfRule>
    <cfRule type="expression" dxfId="350" priority="227">
      <formula>F584="人材養成事業"</formula>
    </cfRule>
  </conditionalFormatting>
  <conditionalFormatting sqref="O706">
    <cfRule type="expression" dxfId="349" priority="211">
      <formula>F700="人材養成事業"</formula>
    </cfRule>
    <cfRule type="expression" dxfId="348" priority="210">
      <formula>F700="普及啓発事業"</formula>
    </cfRule>
  </conditionalFormatting>
  <conditionalFormatting sqref="O822">
    <cfRule type="expression" dxfId="347" priority="194">
      <formula>F816="普及啓発事業"</formula>
    </cfRule>
    <cfRule type="expression" dxfId="346" priority="195">
      <formula>F816="人材養成事業"</formula>
    </cfRule>
  </conditionalFormatting>
  <conditionalFormatting sqref="O938">
    <cfRule type="expression" dxfId="345" priority="179">
      <formula>F932="人材養成事業"</formula>
    </cfRule>
    <cfRule type="expression" dxfId="344" priority="178">
      <formula>F932="普及啓発事業"</formula>
    </cfRule>
  </conditionalFormatting>
  <conditionalFormatting sqref="O1054">
    <cfRule type="expression" dxfId="343" priority="162">
      <formula>F1048="普及啓発事業"</formula>
    </cfRule>
    <cfRule type="expression" dxfId="342" priority="163">
      <formula>F1048="人材養成事業"</formula>
    </cfRule>
  </conditionalFormatting>
  <conditionalFormatting sqref="O1170">
    <cfRule type="expression" dxfId="341" priority="147">
      <formula>F1164="人材養成事業"</formula>
    </cfRule>
    <cfRule type="expression" dxfId="340" priority="146">
      <formula>F1164="普及啓発事業"</formula>
    </cfRule>
  </conditionalFormatting>
  <conditionalFormatting sqref="O1286">
    <cfRule type="expression" dxfId="339" priority="130">
      <formula>F1280="普及啓発事業"</formula>
    </cfRule>
    <cfRule type="expression" dxfId="338" priority="131">
      <formula>F1280="人材養成事業"</formula>
    </cfRule>
  </conditionalFormatting>
  <conditionalFormatting sqref="O1402">
    <cfRule type="expression" dxfId="337" priority="114">
      <formula>F1396="普及啓発事業"</formula>
    </cfRule>
    <cfRule type="expression" dxfId="336" priority="115">
      <formula>F1396="人材養成事業"</formula>
    </cfRule>
  </conditionalFormatting>
  <conditionalFormatting sqref="O1518">
    <cfRule type="expression" dxfId="335" priority="99">
      <formula>F1512="人材養成事業"</formula>
    </cfRule>
    <cfRule type="expression" dxfId="334" priority="98">
      <formula>F1512="普及啓発事業"</formula>
    </cfRule>
  </conditionalFormatting>
  <conditionalFormatting sqref="O1634">
    <cfRule type="expression" dxfId="333" priority="83">
      <formula>F1628="人材養成事業"</formula>
    </cfRule>
    <cfRule type="expression" dxfId="332" priority="82">
      <formula>F1628="普及啓発事業"</formula>
    </cfRule>
  </conditionalFormatting>
  <conditionalFormatting sqref="O1750">
    <cfRule type="expression" dxfId="331" priority="66">
      <formula>F1744="普及啓発事業"</formula>
    </cfRule>
    <cfRule type="expression" dxfId="330" priority="67">
      <formula>F1744="人材養成事業"</formula>
    </cfRule>
  </conditionalFormatting>
  <conditionalFormatting sqref="O1866">
    <cfRule type="expression" dxfId="329" priority="50">
      <formula>F1860="普及啓発事業"</formula>
    </cfRule>
    <cfRule type="expression" dxfId="328" priority="51">
      <formula>F1860="人材養成事業"</formula>
    </cfRule>
  </conditionalFormatting>
  <conditionalFormatting sqref="O1982">
    <cfRule type="expression" dxfId="327" priority="34">
      <formula>F1976="普及啓発事業"</formula>
    </cfRule>
    <cfRule type="expression" dxfId="326" priority="35">
      <formula>F1976="人材養成事業"</formula>
    </cfRule>
  </conditionalFormatting>
  <conditionalFormatting sqref="O2098">
    <cfRule type="expression" dxfId="325" priority="19">
      <formula>F2092="人材養成事業"</formula>
    </cfRule>
    <cfRule type="expression" dxfId="324" priority="18">
      <formula>F2092="普及啓発事業"</formula>
    </cfRule>
  </conditionalFormatting>
  <conditionalFormatting sqref="O2214">
    <cfRule type="expression" dxfId="323" priority="3">
      <formula>F2208="人材養成事業"</formula>
    </cfRule>
    <cfRule type="expression" dxfId="322" priority="2">
      <formula>F2208="普及啓発事業"</formula>
    </cfRule>
  </conditionalFormatting>
  <dataValidations count="3">
    <dataValidation type="list" allowBlank="1" showInputMessage="1" showErrorMessage="1" sqref="M8:O8 M124:O124 M240:O240 M356:O356 M472:O472 M588:O588 M704:O704 M820:O820 M936:O936 M1052:O1052 M1168:O1168 M1284:O1284 M1400:O1400 M1516:O1516 M1632:O1632 M1748:O1748 M1864:O1864 M1980:O1980 M2096:O2096 M2212:O2212" xr:uid="{5B20FACC-FF7C-4E6B-A2B8-39CB7B3CB30C}">
      <formula1>"創作初演,新演出,新振付,翻訳初演,再演,その他"</formula1>
    </dataValidation>
    <dataValidation type="list" allowBlank="1" showInputMessage="1" showErrorMessage="1" sqref="M7:O7 M123:O123 M239:O239 M355:O355 M471:O471 M587:O587 M703:O703 M819:O819 M935:O935 M1051:O1051 M1167:O1167 M1283:O1283 M1399:O1399 M1515:O1515 M1631:O1631 M1747:O1747 M1863:O1863 M1979:O1979 M2095:O2095 M2211:O2211" xr:uid="{767F45DB-AD50-4EB9-A258-B118B326D5F0}">
      <formula1>"音楽,舞踊,演劇,伝統芸能,演芸,総合,その他"</formula1>
    </dataValidation>
    <dataValidation type="list" allowBlank="1" showInputMessage="1" showErrorMessage="1" sqref="F4:O5 F120:O121 F236:O237 F352:O353 F468:O469 F584:O585 F700:O701 F816:O817 F932:O933 F1048:O1049 F1164:O1165 F1280:O1281 F1396:O1397 F1512:O1513 F1628:O1629 F1744:O1745 F1860:O1861 F1976:O1977 F2092:O2093 F2208:O2209" xr:uid="{F1F7E740-A115-4538-97E9-EEC433D53F89}">
      <formula1>"　,併願時に地域の中核の事業として選択する"</formula1>
    </dataValidation>
  </dataValidations>
  <printOptions horizontalCentered="1"/>
  <pageMargins left="0.43307086614173229" right="0.43307086614173229" top="0.74803149606299213" bottom="0.55118110236220474" header="0.31496062992125984" footer="0.31496062992125984"/>
  <pageSetup paperSize="9" scale="72" orientation="portrait" r:id="rId1"/>
  <headerFooter>
    <oddHeader>&amp;R&amp;"ＭＳ Ｐゴシック,標準"（様式１－４－①）</oddHeader>
    <firstHeader>&amp;R&amp;"ＭＳ Ｐゴシック,標準"（様式１ー４ー①）</firstHeader>
  </headerFooter>
  <rowBreaks count="40" manualBreakCount="40">
    <brk id="58" max="15" man="1"/>
    <brk id="116" max="15" man="1"/>
    <brk id="174" max="15" man="1"/>
    <brk id="232" max="15" man="1"/>
    <brk id="290" max="15" man="1"/>
    <brk id="348" max="15" man="1"/>
    <brk id="406" max="15" man="1"/>
    <brk id="464" max="15" man="1"/>
    <brk id="522" max="15" man="1"/>
    <brk id="580" max="15" man="1"/>
    <brk id="638" max="15" man="1"/>
    <brk id="696" max="15" man="1"/>
    <brk id="754" max="15" man="1"/>
    <brk id="812" max="15" man="1"/>
    <brk id="870" max="15" man="1"/>
    <brk id="928" max="15" man="1"/>
    <brk id="986" max="15" man="1"/>
    <brk id="1044" max="15" man="1"/>
    <brk id="1102" max="15" man="1"/>
    <brk id="1160" max="15" man="1"/>
    <brk id="1218" max="15" man="1"/>
    <brk id="1276" max="15" man="1"/>
    <brk id="1334" max="15" man="1"/>
    <brk id="1392" max="15" man="1"/>
    <brk id="1450" max="15" man="1"/>
    <brk id="1508" max="15" man="1"/>
    <brk id="1566" max="15" man="1"/>
    <brk id="1624" max="15" man="1"/>
    <brk id="1682" max="15" man="1"/>
    <brk id="1740" max="15" man="1"/>
    <brk id="1798" max="15" man="1"/>
    <brk id="1856" max="15" man="1"/>
    <brk id="1914" max="15" man="1"/>
    <brk id="1972" max="15" man="1"/>
    <brk id="2030" max="15" man="1"/>
    <brk id="2088" max="15" man="1"/>
    <brk id="2146" max="15" man="1"/>
    <brk id="2204" max="15" man="1"/>
    <brk id="2262" max="15" man="1"/>
    <brk id="2320" max="16383" man="1"/>
  </rowBreaks>
  <colBreaks count="1" manualBreakCount="1">
    <brk id="16"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6865-1C9A-4FD8-9594-AEA881532531}">
  <sheetPr>
    <tabColor theme="8" tint="0.39997558519241921"/>
  </sheetPr>
  <dimension ref="B1:R134"/>
  <sheetViews>
    <sheetView view="pageBreakPreview" topLeftCell="A98" zoomScaleNormal="100" zoomScaleSheetLayoutView="100" workbookViewId="0">
      <selection activeCell="L110" sqref="L110"/>
    </sheetView>
  </sheetViews>
  <sheetFormatPr defaultColWidth="8.25" defaultRowHeight="13.5"/>
  <cols>
    <col min="1" max="1" width="1.375" style="2" customWidth="1"/>
    <col min="2" max="2" width="6.25" style="156" customWidth="1"/>
    <col min="3" max="3" width="5.375" style="156" customWidth="1"/>
    <col min="4" max="4" width="16.875" style="149" customWidth="1"/>
    <col min="5" max="5" width="13.625" style="149" customWidth="1"/>
    <col min="6" max="6" width="2.25" style="149" customWidth="1"/>
    <col min="7" max="7" width="12.375" style="149" customWidth="1"/>
    <col min="8" max="8" width="13.625" style="149" customWidth="1"/>
    <col min="9" max="9" width="13.125" style="150" customWidth="1"/>
    <col min="10" max="10" width="7.875" style="150" customWidth="1"/>
    <col min="11" max="11" width="1.375" style="150" customWidth="1"/>
    <col min="12" max="12" width="10.875" style="150" customWidth="1"/>
    <col min="13" max="13" width="1.25" style="2" customWidth="1"/>
    <col min="14" max="16384" width="8.25" style="2"/>
  </cols>
  <sheetData>
    <row r="1" spans="2:18" customFormat="1" ht="17.25" customHeight="1">
      <c r="B1" s="147" t="s">
        <v>660</v>
      </c>
      <c r="C1" s="147"/>
      <c r="D1" s="71"/>
      <c r="E1" s="71"/>
      <c r="F1" s="71"/>
      <c r="G1" s="77"/>
      <c r="H1" s="42"/>
      <c r="I1" s="42"/>
      <c r="J1" s="42"/>
      <c r="K1" s="42"/>
      <c r="L1" s="42"/>
    </row>
    <row r="2" spans="2:18" customFormat="1" ht="9" customHeight="1">
      <c r="B2" s="147"/>
      <c r="C2" s="147"/>
      <c r="D2" s="71"/>
      <c r="E2" s="71"/>
      <c r="F2" s="71"/>
      <c r="G2" s="42"/>
      <c r="H2" s="42"/>
      <c r="I2" s="42"/>
      <c r="J2" s="42"/>
      <c r="K2" s="42"/>
      <c r="L2" s="42"/>
    </row>
    <row r="3" spans="2:18" s="81" customFormat="1" ht="18.75" customHeight="1">
      <c r="B3" s="148" t="s">
        <v>79</v>
      </c>
      <c r="C3" s="148"/>
      <c r="D3" s="149"/>
      <c r="E3" s="149"/>
      <c r="F3" s="149"/>
      <c r="G3" s="149"/>
      <c r="H3" s="149"/>
      <c r="I3" s="150"/>
      <c r="J3" s="150"/>
      <c r="K3" s="150"/>
      <c r="L3" s="150"/>
    </row>
    <row r="4" spans="2:18" s="82" customFormat="1" ht="17.25" customHeight="1">
      <c r="B4" s="352" t="s">
        <v>80</v>
      </c>
      <c r="C4" s="352"/>
      <c r="D4" s="352"/>
      <c r="E4" s="352"/>
      <c r="F4" s="352"/>
      <c r="G4" s="352"/>
      <c r="H4" s="352"/>
      <c r="I4" s="351"/>
      <c r="J4" s="351"/>
      <c r="K4" s="351"/>
      <c r="L4" s="636" t="s">
        <v>60</v>
      </c>
    </row>
    <row r="5" spans="2:18" s="151" customFormat="1" ht="29.25" customHeight="1">
      <c r="B5" s="1003" t="s">
        <v>81</v>
      </c>
      <c r="C5" s="1004"/>
      <c r="D5" s="1004"/>
      <c r="E5" s="1004"/>
      <c r="F5" s="1004"/>
      <c r="G5" s="1004"/>
      <c r="H5" s="1206"/>
      <c r="I5" s="499" t="s">
        <v>82</v>
      </c>
      <c r="J5" s="630" t="s">
        <v>590</v>
      </c>
      <c r="K5" s="1207" t="s">
        <v>593</v>
      </c>
      <c r="L5" s="687"/>
      <c r="M5" s="1208"/>
    </row>
    <row r="6" spans="2:18" s="81" customFormat="1" ht="12.75" customHeight="1">
      <c r="B6" s="1210" t="s">
        <v>83</v>
      </c>
      <c r="C6" s="1211"/>
      <c r="D6" s="1211"/>
      <c r="E6" s="1211"/>
      <c r="F6" s="1211"/>
      <c r="G6" s="1211"/>
      <c r="H6" s="1212"/>
      <c r="I6" s="523"/>
      <c r="J6" s="628"/>
      <c r="K6" s="661"/>
      <c r="L6" s="632"/>
      <c r="M6" s="637"/>
      <c r="O6" s="152"/>
    </row>
    <row r="7" spans="2:18" s="81" customFormat="1" ht="12.75" customHeight="1">
      <c r="B7" s="666" t="s">
        <v>657</v>
      </c>
      <c r="C7" s="1200"/>
      <c r="D7" s="1201"/>
      <c r="E7" s="1201"/>
      <c r="F7" s="1201"/>
      <c r="G7" s="1201"/>
      <c r="H7" s="1202"/>
      <c r="I7" s="524"/>
      <c r="J7" s="669" t="str">
        <f>IF(OR(B7="　",B7=""),"",VLOOKUP(B7,'様式1-4（要望事業一覧）'!$B$5:$C$24,2,FALSE))</f>
        <v/>
      </c>
      <c r="K7" s="662"/>
      <c r="L7" s="633"/>
      <c r="M7" s="656"/>
      <c r="N7" s="670" t="s">
        <v>658</v>
      </c>
      <c r="O7" s="671"/>
      <c r="P7" s="670"/>
      <c r="Q7" s="670"/>
      <c r="R7" s="670"/>
    </row>
    <row r="8" spans="2:18" s="81" customFormat="1" ht="12.75" customHeight="1">
      <c r="B8" s="667" t="s">
        <v>657</v>
      </c>
      <c r="C8" s="1184"/>
      <c r="D8" s="1185"/>
      <c r="E8" s="1185"/>
      <c r="F8" s="1185"/>
      <c r="G8" s="1185"/>
      <c r="H8" s="1186"/>
      <c r="I8" s="525"/>
      <c r="J8" s="669" t="str">
        <f>IF(OR(B8="　",B8=""),"",VLOOKUP(B8,'様式1-4（要望事業一覧）'!$B$5:$C$24,2,FALSE))</f>
        <v/>
      </c>
      <c r="K8" s="663"/>
      <c r="L8" s="658">
        <f>ROUNDDOWN(SUM(I7:I26)/1000,0)</f>
        <v>0</v>
      </c>
      <c r="M8" s="656"/>
      <c r="N8" s="670" t="s">
        <v>659</v>
      </c>
      <c r="O8" s="671"/>
      <c r="P8" s="670"/>
      <c r="Q8" s="670"/>
      <c r="R8" s="670"/>
    </row>
    <row r="9" spans="2:18" s="81" customFormat="1" ht="12.75" customHeight="1">
      <c r="B9" s="667"/>
      <c r="C9" s="1184"/>
      <c r="D9" s="1185"/>
      <c r="E9" s="1185"/>
      <c r="F9" s="1185"/>
      <c r="G9" s="1185"/>
      <c r="H9" s="1186"/>
      <c r="I9" s="525"/>
      <c r="J9" s="669" t="str">
        <f>IF(OR(B9="　",B9=""),"",VLOOKUP(B9,'様式1-4（要望事業一覧）'!$B$5:$C$24,2,FALSE))</f>
        <v/>
      </c>
      <c r="K9" s="657" t="s">
        <v>591</v>
      </c>
      <c r="L9" s="658">
        <f>ROUNDDOWN(SUMIF(J7:J26,"=○",I7:I26)/1000,0)</f>
        <v>0</v>
      </c>
      <c r="M9" s="656" t="s">
        <v>592</v>
      </c>
      <c r="O9" s="152"/>
    </row>
    <row r="10" spans="2:18" s="81" customFormat="1" ht="12.75" customHeight="1">
      <c r="B10" s="667" t="s">
        <v>657</v>
      </c>
      <c r="C10" s="1184"/>
      <c r="D10" s="1185"/>
      <c r="E10" s="1185"/>
      <c r="F10" s="1185"/>
      <c r="G10" s="1185"/>
      <c r="H10" s="1186"/>
      <c r="I10" s="525"/>
      <c r="J10" s="669" t="str">
        <f>IF(OR(B10="　",B10=""),"",VLOOKUP(B10,'様式1-4（要望事業一覧）'!$B$5:$C$24,2,FALSE))</f>
        <v/>
      </c>
      <c r="K10" s="663"/>
      <c r="L10" s="655"/>
      <c r="M10" s="656"/>
      <c r="O10" s="152"/>
    </row>
    <row r="11" spans="2:18" s="81" customFormat="1" ht="12.75" customHeight="1">
      <c r="B11" s="667" t="s">
        <v>657</v>
      </c>
      <c r="C11" s="1184"/>
      <c r="D11" s="1185"/>
      <c r="E11" s="1185"/>
      <c r="F11" s="1185"/>
      <c r="G11" s="1185"/>
      <c r="H11" s="1186"/>
      <c r="I11" s="525"/>
      <c r="J11" s="669" t="str">
        <f>IF(OR(B11="　",B11=""),"",VLOOKUP(B11,'様式1-4（要望事業一覧）'!$B$5:$C$24,2,FALSE))</f>
        <v/>
      </c>
      <c r="K11" s="663"/>
      <c r="L11" s="655"/>
      <c r="M11" s="656"/>
      <c r="O11" s="152"/>
    </row>
    <row r="12" spans="2:18" s="81" customFormat="1" ht="12.75" customHeight="1">
      <c r="B12" s="667" t="s">
        <v>657</v>
      </c>
      <c r="C12" s="1184"/>
      <c r="D12" s="1185"/>
      <c r="E12" s="1185"/>
      <c r="F12" s="1185"/>
      <c r="G12" s="1185"/>
      <c r="H12" s="1186"/>
      <c r="I12" s="525"/>
      <c r="J12" s="669" t="str">
        <f>IF(OR(B12="　",B12=""),"",VLOOKUP(B12,'様式1-4（要望事業一覧）'!$B$5:$C$24,2,FALSE))</f>
        <v/>
      </c>
      <c r="K12" s="663"/>
      <c r="L12" s="655"/>
      <c r="M12" s="656"/>
      <c r="O12" s="152"/>
    </row>
    <row r="13" spans="2:18" s="81" customFormat="1" ht="12.75" customHeight="1">
      <c r="B13" s="667" t="s">
        <v>657</v>
      </c>
      <c r="C13" s="1184"/>
      <c r="D13" s="1185"/>
      <c r="E13" s="1185"/>
      <c r="F13" s="1185"/>
      <c r="G13" s="1185"/>
      <c r="H13" s="1186"/>
      <c r="I13" s="525"/>
      <c r="J13" s="669" t="str">
        <f>IF(OR(B13="　",B13=""),"",VLOOKUP(B13,'様式1-4（要望事業一覧）'!$B$5:$C$24,2,FALSE))</f>
        <v/>
      </c>
      <c r="K13" s="663"/>
      <c r="L13" s="655"/>
      <c r="M13" s="656"/>
      <c r="O13" s="152"/>
    </row>
    <row r="14" spans="2:18" s="81" customFormat="1" ht="12.75" customHeight="1">
      <c r="B14" s="667" t="s">
        <v>657</v>
      </c>
      <c r="C14" s="1184"/>
      <c r="D14" s="1185"/>
      <c r="E14" s="1185"/>
      <c r="F14" s="1185"/>
      <c r="G14" s="1185"/>
      <c r="H14" s="1186"/>
      <c r="I14" s="525"/>
      <c r="J14" s="669" t="str">
        <f>IF(OR(B14="　",B14=""),"",VLOOKUP(B14,'様式1-4（要望事業一覧）'!$B$5:$C$24,2,FALSE))</f>
        <v/>
      </c>
      <c r="K14" s="663"/>
      <c r="L14" s="655"/>
      <c r="M14" s="656"/>
      <c r="O14" s="152"/>
    </row>
    <row r="15" spans="2:18" s="81" customFormat="1" ht="12.75" customHeight="1">
      <c r="B15" s="667" t="s">
        <v>657</v>
      </c>
      <c r="C15" s="1184"/>
      <c r="D15" s="1185"/>
      <c r="E15" s="1185"/>
      <c r="F15" s="1185"/>
      <c r="G15" s="1185"/>
      <c r="H15" s="1186"/>
      <c r="I15" s="525"/>
      <c r="J15" s="669" t="str">
        <f>IF(OR(B15="　",B15=""),"",VLOOKUP(B15,'様式1-4（要望事業一覧）'!$B$5:$C$24,2,FALSE))</f>
        <v/>
      </c>
      <c r="K15" s="663"/>
      <c r="L15" s="655"/>
      <c r="M15" s="656"/>
      <c r="O15" s="152"/>
    </row>
    <row r="16" spans="2:18" s="81" customFormat="1" ht="12.75" customHeight="1">
      <c r="B16" s="667" t="s">
        <v>657</v>
      </c>
      <c r="C16" s="1184"/>
      <c r="D16" s="1185"/>
      <c r="E16" s="1185"/>
      <c r="F16" s="1185"/>
      <c r="G16" s="1185"/>
      <c r="H16" s="1186"/>
      <c r="I16" s="525"/>
      <c r="J16" s="669" t="str">
        <f>IF(OR(B16="　",B16=""),"",VLOOKUP(B16,'様式1-4（要望事業一覧）'!$B$5:$C$24,2,FALSE))</f>
        <v/>
      </c>
      <c r="K16" s="663"/>
      <c r="L16" s="655"/>
      <c r="M16" s="656"/>
      <c r="O16" s="152"/>
    </row>
    <row r="17" spans="2:15" s="81" customFormat="1" ht="12.75" customHeight="1">
      <c r="B17" s="667" t="s">
        <v>657</v>
      </c>
      <c r="C17" s="1184"/>
      <c r="D17" s="1185"/>
      <c r="E17" s="1185"/>
      <c r="F17" s="1185"/>
      <c r="G17" s="1185"/>
      <c r="H17" s="1186"/>
      <c r="I17" s="525"/>
      <c r="J17" s="669" t="str">
        <f>IF(OR(B17="　",B17=""),"",VLOOKUP(B17,'様式1-4（要望事業一覧）'!$B$5:$C$24,2,FALSE))</f>
        <v/>
      </c>
      <c r="K17" s="663"/>
      <c r="L17" s="655"/>
      <c r="M17" s="656"/>
      <c r="O17" s="152"/>
    </row>
    <row r="18" spans="2:15" s="81" customFormat="1" ht="12.75" customHeight="1">
      <c r="B18" s="667" t="s">
        <v>657</v>
      </c>
      <c r="C18" s="1184"/>
      <c r="D18" s="1185"/>
      <c r="E18" s="1185"/>
      <c r="F18" s="1185"/>
      <c r="G18" s="1185"/>
      <c r="H18" s="1186"/>
      <c r="I18" s="525"/>
      <c r="J18" s="669" t="str">
        <f>IF(OR(B18="　",B18=""),"",VLOOKUP(B18,'様式1-4（要望事業一覧）'!$B$5:$C$24,2,FALSE))</f>
        <v/>
      </c>
      <c r="K18" s="663"/>
      <c r="L18" s="655"/>
      <c r="M18" s="656"/>
      <c r="O18" s="152"/>
    </row>
    <row r="19" spans="2:15" s="81" customFormat="1" ht="12.75" customHeight="1">
      <c r="B19" s="667" t="s">
        <v>657</v>
      </c>
      <c r="C19" s="1184"/>
      <c r="D19" s="1185"/>
      <c r="E19" s="1185"/>
      <c r="F19" s="1185"/>
      <c r="G19" s="1185"/>
      <c r="H19" s="1186"/>
      <c r="I19" s="525"/>
      <c r="J19" s="669" t="str">
        <f>IF(OR(B19="　",B19=""),"",VLOOKUP(B19,'様式1-4（要望事業一覧）'!$B$5:$C$24,2,FALSE))</f>
        <v/>
      </c>
      <c r="K19" s="663"/>
      <c r="L19" s="655"/>
      <c r="M19" s="656"/>
      <c r="O19" s="152"/>
    </row>
    <row r="20" spans="2:15" s="81" customFormat="1" ht="12.75" customHeight="1">
      <c r="B20" s="667" t="s">
        <v>657</v>
      </c>
      <c r="C20" s="1184"/>
      <c r="D20" s="1185"/>
      <c r="E20" s="1185"/>
      <c r="F20" s="1185"/>
      <c r="G20" s="1185"/>
      <c r="H20" s="1186"/>
      <c r="I20" s="525"/>
      <c r="J20" s="669" t="str">
        <f>IF(OR(B20="　",B20=""),"",VLOOKUP(B20,'様式1-4（要望事業一覧）'!$B$5:$C$24,2,FALSE))</f>
        <v/>
      </c>
      <c r="K20" s="663"/>
      <c r="L20" s="655"/>
      <c r="M20" s="656"/>
      <c r="O20" s="152"/>
    </row>
    <row r="21" spans="2:15" s="81" customFormat="1" ht="12.75" customHeight="1">
      <c r="B21" s="667" t="s">
        <v>657</v>
      </c>
      <c r="C21" s="1184"/>
      <c r="D21" s="1185"/>
      <c r="E21" s="1185"/>
      <c r="F21" s="1185"/>
      <c r="G21" s="1185"/>
      <c r="H21" s="1186"/>
      <c r="I21" s="525"/>
      <c r="J21" s="669" t="str">
        <f>IF(OR(B21="　",B21=""),"",VLOOKUP(B21,'様式1-4（要望事業一覧）'!$B$5:$C$24,2,FALSE))</f>
        <v/>
      </c>
      <c r="K21" s="663"/>
      <c r="L21" s="655"/>
      <c r="M21" s="656"/>
      <c r="O21" s="152"/>
    </row>
    <row r="22" spans="2:15" s="81" customFormat="1" ht="12.75" customHeight="1">
      <c r="B22" s="667" t="s">
        <v>657</v>
      </c>
      <c r="C22" s="1184"/>
      <c r="D22" s="1185"/>
      <c r="E22" s="1185"/>
      <c r="F22" s="1185"/>
      <c r="G22" s="1185"/>
      <c r="H22" s="1186"/>
      <c r="I22" s="525"/>
      <c r="J22" s="669" t="str">
        <f>IF(OR(B22="　",B22=""),"",VLOOKUP(B22,'様式1-4（要望事業一覧）'!$B$5:$C$24,2,FALSE))</f>
        <v/>
      </c>
      <c r="K22" s="663"/>
      <c r="L22" s="655"/>
      <c r="M22" s="656"/>
      <c r="O22" s="152"/>
    </row>
    <row r="23" spans="2:15" s="81" customFormat="1" ht="12.75" customHeight="1">
      <c r="B23" s="667" t="s">
        <v>657</v>
      </c>
      <c r="C23" s="1184"/>
      <c r="D23" s="1185"/>
      <c r="E23" s="1185"/>
      <c r="F23" s="1185"/>
      <c r="G23" s="1185"/>
      <c r="H23" s="1186"/>
      <c r="I23" s="525"/>
      <c r="J23" s="669" t="str">
        <f>IF(OR(B23="　",B23=""),"",VLOOKUP(B23,'様式1-4（要望事業一覧）'!$B$5:$C$24,2,FALSE))</f>
        <v/>
      </c>
      <c r="K23" s="663"/>
      <c r="L23" s="655"/>
      <c r="M23" s="656"/>
      <c r="O23" s="152"/>
    </row>
    <row r="24" spans="2:15" s="81" customFormat="1" ht="12.75" customHeight="1">
      <c r="B24" s="667" t="s">
        <v>657</v>
      </c>
      <c r="C24" s="1184"/>
      <c r="D24" s="1185"/>
      <c r="E24" s="1185"/>
      <c r="F24" s="1185"/>
      <c r="G24" s="1185"/>
      <c r="H24" s="1186"/>
      <c r="I24" s="525"/>
      <c r="J24" s="669" t="str">
        <f>IF(OR(B24="　",B24=""),"",VLOOKUP(B24,'様式1-4（要望事業一覧）'!$B$5:$C$24,2,FALSE))</f>
        <v/>
      </c>
      <c r="K24" s="663"/>
      <c r="L24" s="655"/>
      <c r="M24" s="656"/>
      <c r="O24" s="152"/>
    </row>
    <row r="25" spans="2:15" s="81" customFormat="1" ht="12.75" customHeight="1">
      <c r="B25" s="667" t="s">
        <v>657</v>
      </c>
      <c r="C25" s="1184"/>
      <c r="D25" s="1185"/>
      <c r="E25" s="1185"/>
      <c r="F25" s="1185"/>
      <c r="G25" s="1185"/>
      <c r="H25" s="1186"/>
      <c r="I25" s="525"/>
      <c r="J25" s="669" t="str">
        <f>IF(OR(B25="　",B25=""),"",VLOOKUP(B25,'様式1-4（要望事業一覧）'!$B$5:$C$24,2,FALSE))</f>
        <v/>
      </c>
      <c r="K25" s="663"/>
      <c r="L25" s="655"/>
      <c r="M25" s="656"/>
      <c r="O25" s="152"/>
    </row>
    <row r="26" spans="2:15" s="81" customFormat="1" ht="12.75" customHeight="1">
      <c r="B26" s="668" t="s">
        <v>657</v>
      </c>
      <c r="C26" s="1187"/>
      <c r="D26" s="1188"/>
      <c r="E26" s="1188"/>
      <c r="F26" s="1188"/>
      <c r="G26" s="1188"/>
      <c r="H26" s="1189"/>
      <c r="I26" s="526"/>
      <c r="J26" s="669" t="str">
        <f>IF(OR(B26="　",B26=""),"",VLOOKUP(B26,'様式1-4（要望事業一覧）'!$B$5:$C$24,2,FALSE))</f>
        <v/>
      </c>
      <c r="K26" s="664"/>
      <c r="L26" s="655"/>
      <c r="M26" s="656"/>
      <c r="O26" s="152"/>
    </row>
    <row r="27" spans="2:15" s="81" customFormat="1" ht="12.75" customHeight="1">
      <c r="B27" s="1210" t="s">
        <v>84</v>
      </c>
      <c r="C27" s="1211"/>
      <c r="D27" s="1211"/>
      <c r="E27" s="1211"/>
      <c r="F27" s="1211"/>
      <c r="G27" s="1211"/>
      <c r="H27" s="1212"/>
      <c r="I27" s="523"/>
      <c r="J27" s="628"/>
      <c r="K27" s="631"/>
      <c r="L27" s="634"/>
      <c r="M27" s="637"/>
      <c r="O27" s="152"/>
    </row>
    <row r="28" spans="2:15" s="81" customFormat="1" ht="12.75" customHeight="1">
      <c r="B28" s="666" t="s">
        <v>657</v>
      </c>
      <c r="C28" s="1200"/>
      <c r="D28" s="1201"/>
      <c r="E28" s="1201"/>
      <c r="F28" s="1201"/>
      <c r="G28" s="1201"/>
      <c r="H28" s="1202"/>
      <c r="I28" s="524"/>
      <c r="J28" s="669" t="str">
        <f>IF(OR(B28="　",B28=""),"",VLOOKUP(B28,'様式1-4（要望事業一覧）'!$B$5:$C$24,2,FALSE))</f>
        <v/>
      </c>
      <c r="K28" s="655"/>
      <c r="L28" s="635"/>
      <c r="M28" s="656"/>
      <c r="O28" s="152"/>
    </row>
    <row r="29" spans="2:15" s="81" customFormat="1" ht="12.75" customHeight="1">
      <c r="B29" s="667" t="s">
        <v>657</v>
      </c>
      <c r="C29" s="1184"/>
      <c r="D29" s="1185"/>
      <c r="E29" s="1185"/>
      <c r="F29" s="1185"/>
      <c r="G29" s="1185"/>
      <c r="H29" s="1186"/>
      <c r="I29" s="525"/>
      <c r="J29" s="669" t="str">
        <f>IF(OR(B29="　",B29=""),"",VLOOKUP(B29,'様式1-4（要望事業一覧）'!$B$5:$C$24,2,FALSE))</f>
        <v/>
      </c>
      <c r="K29" s="657"/>
      <c r="L29" s="658">
        <f>ROUNDDOWN(SUM(I28:I47)/1000,0)</f>
        <v>0</v>
      </c>
      <c r="M29" s="656"/>
      <c r="O29" s="152"/>
    </row>
    <row r="30" spans="2:15" s="81" customFormat="1" ht="12.75" customHeight="1">
      <c r="B30" s="667" t="s">
        <v>657</v>
      </c>
      <c r="C30" s="1184"/>
      <c r="D30" s="1185"/>
      <c r="E30" s="1185"/>
      <c r="F30" s="1185"/>
      <c r="G30" s="1185"/>
      <c r="H30" s="1186"/>
      <c r="I30" s="525"/>
      <c r="J30" s="669" t="str">
        <f>IF(OR(B30="　",B30=""),"",VLOOKUP(B30,'様式1-4（要望事業一覧）'!$B$5:$C$24,2,FALSE))</f>
        <v/>
      </c>
      <c r="K30" s="657" t="s">
        <v>591</v>
      </c>
      <c r="L30" s="658">
        <f>ROUNDDOWN(SUMIF(J28:J47,"=○",I28:I47)/1000,0)</f>
        <v>0</v>
      </c>
      <c r="M30" s="656" t="s">
        <v>592</v>
      </c>
      <c r="O30" s="152"/>
    </row>
    <row r="31" spans="2:15" s="81" customFormat="1" ht="12.75" customHeight="1">
      <c r="B31" s="667" t="s">
        <v>657</v>
      </c>
      <c r="C31" s="1184"/>
      <c r="D31" s="1185"/>
      <c r="E31" s="1185"/>
      <c r="F31" s="1185"/>
      <c r="G31" s="1185"/>
      <c r="H31" s="1186"/>
      <c r="I31" s="525"/>
      <c r="J31" s="669" t="str">
        <f>IF(OR(B31="　",B31=""),"",VLOOKUP(B31,'様式1-4（要望事業一覧）'!$B$5:$C$24,2,FALSE))</f>
        <v/>
      </c>
      <c r="K31" s="663"/>
      <c r="L31" s="655"/>
      <c r="M31" s="656"/>
      <c r="O31" s="152"/>
    </row>
    <row r="32" spans="2:15" s="81" customFormat="1" ht="12.75" customHeight="1">
      <c r="B32" s="667" t="s">
        <v>657</v>
      </c>
      <c r="C32" s="1184"/>
      <c r="D32" s="1185"/>
      <c r="E32" s="1185"/>
      <c r="F32" s="1185"/>
      <c r="G32" s="1185"/>
      <c r="H32" s="1186"/>
      <c r="I32" s="525"/>
      <c r="J32" s="669" t="str">
        <f>IF(OR(B32="　",B32=""),"",VLOOKUP(B32,'様式1-4（要望事業一覧）'!$B$5:$C$24,2,FALSE))</f>
        <v/>
      </c>
      <c r="K32" s="663"/>
      <c r="L32" s="655"/>
      <c r="M32" s="656"/>
      <c r="O32" s="152"/>
    </row>
    <row r="33" spans="2:15" s="81" customFormat="1" ht="12.75" customHeight="1">
      <c r="B33" s="667" t="s">
        <v>657</v>
      </c>
      <c r="C33" s="1184"/>
      <c r="D33" s="1185"/>
      <c r="E33" s="1185"/>
      <c r="F33" s="1185"/>
      <c r="G33" s="1185"/>
      <c r="H33" s="1186"/>
      <c r="I33" s="525"/>
      <c r="J33" s="669" t="str">
        <f>IF(OR(B33="　",B33=""),"",VLOOKUP(B33,'様式1-4（要望事業一覧）'!$B$5:$C$24,2,FALSE))</f>
        <v/>
      </c>
      <c r="K33" s="663"/>
      <c r="L33" s="655"/>
      <c r="M33" s="656"/>
      <c r="O33" s="152"/>
    </row>
    <row r="34" spans="2:15" s="81" customFormat="1" ht="12.75" customHeight="1">
      <c r="B34" s="667" t="s">
        <v>657</v>
      </c>
      <c r="C34" s="1184"/>
      <c r="D34" s="1185"/>
      <c r="E34" s="1185"/>
      <c r="F34" s="1185"/>
      <c r="G34" s="1185"/>
      <c r="H34" s="1186"/>
      <c r="I34" s="525"/>
      <c r="J34" s="669" t="str">
        <f>IF(OR(B34="　",B34=""),"",VLOOKUP(B34,'様式1-4（要望事業一覧）'!$B$5:$C$24,2,FALSE))</f>
        <v/>
      </c>
      <c r="K34" s="663"/>
      <c r="L34" s="655"/>
      <c r="M34" s="656"/>
      <c r="O34" s="152"/>
    </row>
    <row r="35" spans="2:15" s="81" customFormat="1" ht="12.75" customHeight="1">
      <c r="B35" s="667" t="s">
        <v>657</v>
      </c>
      <c r="C35" s="1184"/>
      <c r="D35" s="1185"/>
      <c r="E35" s="1185"/>
      <c r="F35" s="1185"/>
      <c r="G35" s="1185"/>
      <c r="H35" s="1186"/>
      <c r="I35" s="525"/>
      <c r="J35" s="669" t="str">
        <f>IF(OR(B35="　",B35=""),"",VLOOKUP(B35,'様式1-4（要望事業一覧）'!$B$5:$C$24,2,FALSE))</f>
        <v/>
      </c>
      <c r="K35" s="663"/>
      <c r="L35" s="655"/>
      <c r="M35" s="656"/>
      <c r="O35" s="152"/>
    </row>
    <row r="36" spans="2:15" s="81" customFormat="1" ht="12.75" customHeight="1">
      <c r="B36" s="667" t="s">
        <v>657</v>
      </c>
      <c r="C36" s="1184"/>
      <c r="D36" s="1185"/>
      <c r="E36" s="1185"/>
      <c r="F36" s="1185"/>
      <c r="G36" s="1185"/>
      <c r="H36" s="1186"/>
      <c r="I36" s="525"/>
      <c r="J36" s="669" t="str">
        <f>IF(OR(B36="　",B36=""),"",VLOOKUP(B36,'様式1-4（要望事業一覧）'!$B$5:$C$24,2,FALSE))</f>
        <v/>
      </c>
      <c r="K36" s="663"/>
      <c r="L36" s="655"/>
      <c r="M36" s="656"/>
      <c r="O36" s="152"/>
    </row>
    <row r="37" spans="2:15" s="81" customFormat="1" ht="12.75" customHeight="1">
      <c r="B37" s="667" t="s">
        <v>657</v>
      </c>
      <c r="C37" s="1184"/>
      <c r="D37" s="1185"/>
      <c r="E37" s="1185"/>
      <c r="F37" s="1185"/>
      <c r="G37" s="1185"/>
      <c r="H37" s="1186"/>
      <c r="I37" s="525"/>
      <c r="J37" s="669" t="str">
        <f>IF(OR(B37="　",B37=""),"",VLOOKUP(B37,'様式1-4（要望事業一覧）'!$B$5:$C$24,2,FALSE))</f>
        <v/>
      </c>
      <c r="K37" s="663"/>
      <c r="L37" s="655"/>
      <c r="M37" s="656"/>
      <c r="O37" s="152"/>
    </row>
    <row r="38" spans="2:15" s="81" customFormat="1" ht="12.75" customHeight="1">
      <c r="B38" s="667" t="s">
        <v>657</v>
      </c>
      <c r="C38" s="1184"/>
      <c r="D38" s="1185"/>
      <c r="E38" s="1185"/>
      <c r="F38" s="1185"/>
      <c r="G38" s="1185"/>
      <c r="H38" s="1186"/>
      <c r="I38" s="525"/>
      <c r="J38" s="669" t="str">
        <f>IF(OR(B38="　",B38=""),"",VLOOKUP(B38,'様式1-4（要望事業一覧）'!$B$5:$C$24,2,FALSE))</f>
        <v/>
      </c>
      <c r="K38" s="663"/>
      <c r="L38" s="655"/>
      <c r="M38" s="656"/>
      <c r="O38" s="152"/>
    </row>
    <row r="39" spans="2:15" s="81" customFormat="1" ht="12.75" customHeight="1">
      <c r="B39" s="667" t="s">
        <v>657</v>
      </c>
      <c r="C39" s="1184"/>
      <c r="D39" s="1185"/>
      <c r="E39" s="1185"/>
      <c r="F39" s="1185"/>
      <c r="G39" s="1185"/>
      <c r="H39" s="1186"/>
      <c r="I39" s="525"/>
      <c r="J39" s="669" t="str">
        <f>IF(OR(B39="　",B39=""),"",VLOOKUP(B39,'様式1-4（要望事業一覧）'!$B$5:$C$24,2,FALSE))</f>
        <v/>
      </c>
      <c r="K39" s="663"/>
      <c r="L39" s="655"/>
      <c r="M39" s="656"/>
      <c r="O39" s="152"/>
    </row>
    <row r="40" spans="2:15" s="81" customFormat="1" ht="12.75" customHeight="1">
      <c r="B40" s="667" t="s">
        <v>657</v>
      </c>
      <c r="C40" s="1184"/>
      <c r="D40" s="1185"/>
      <c r="E40" s="1185"/>
      <c r="F40" s="1185"/>
      <c r="G40" s="1185"/>
      <c r="H40" s="1186"/>
      <c r="I40" s="525"/>
      <c r="J40" s="669" t="str">
        <f>IF(OR(B40="　",B40=""),"",VLOOKUP(B40,'様式1-4（要望事業一覧）'!$B$5:$C$24,2,FALSE))</f>
        <v/>
      </c>
      <c r="K40" s="663"/>
      <c r="L40" s="655"/>
      <c r="M40" s="656"/>
      <c r="O40" s="152"/>
    </row>
    <row r="41" spans="2:15" s="81" customFormat="1" ht="12.75" customHeight="1">
      <c r="B41" s="667" t="s">
        <v>657</v>
      </c>
      <c r="C41" s="1184"/>
      <c r="D41" s="1185"/>
      <c r="E41" s="1185"/>
      <c r="F41" s="1185"/>
      <c r="G41" s="1185"/>
      <c r="H41" s="1186"/>
      <c r="I41" s="525"/>
      <c r="J41" s="669" t="str">
        <f>IF(OR(B41="　",B41=""),"",VLOOKUP(B41,'様式1-4（要望事業一覧）'!$B$5:$C$24,2,FALSE))</f>
        <v/>
      </c>
      <c r="K41" s="663"/>
      <c r="L41" s="655"/>
      <c r="M41" s="656"/>
      <c r="O41" s="152"/>
    </row>
    <row r="42" spans="2:15" s="81" customFormat="1" ht="12.75" customHeight="1">
      <c r="B42" s="667" t="s">
        <v>657</v>
      </c>
      <c r="C42" s="1184"/>
      <c r="D42" s="1185"/>
      <c r="E42" s="1185"/>
      <c r="F42" s="1185"/>
      <c r="G42" s="1185"/>
      <c r="H42" s="1186"/>
      <c r="I42" s="525"/>
      <c r="J42" s="669" t="str">
        <f>IF(OR(B42="　",B42=""),"",VLOOKUP(B42,'様式1-4（要望事業一覧）'!$B$5:$C$24,2,FALSE))</f>
        <v/>
      </c>
      <c r="K42" s="663"/>
      <c r="L42" s="655"/>
      <c r="M42" s="656"/>
      <c r="O42" s="152"/>
    </row>
    <row r="43" spans="2:15" s="81" customFormat="1" ht="12.75" customHeight="1">
      <c r="B43" s="667" t="s">
        <v>657</v>
      </c>
      <c r="C43" s="1184"/>
      <c r="D43" s="1185"/>
      <c r="E43" s="1185"/>
      <c r="F43" s="1185"/>
      <c r="G43" s="1185"/>
      <c r="H43" s="1186"/>
      <c r="I43" s="525"/>
      <c r="J43" s="669" t="str">
        <f>IF(OR(B43="　",B43=""),"",VLOOKUP(B43,'様式1-4（要望事業一覧）'!$B$5:$C$24,2,FALSE))</f>
        <v/>
      </c>
      <c r="K43" s="663"/>
      <c r="L43" s="655"/>
      <c r="M43" s="656"/>
      <c r="O43" s="152"/>
    </row>
    <row r="44" spans="2:15" s="81" customFormat="1" ht="12.75" customHeight="1">
      <c r="B44" s="667" t="s">
        <v>657</v>
      </c>
      <c r="C44" s="1184"/>
      <c r="D44" s="1185"/>
      <c r="E44" s="1185"/>
      <c r="F44" s="1185"/>
      <c r="G44" s="1185"/>
      <c r="H44" s="1186"/>
      <c r="I44" s="525"/>
      <c r="J44" s="669" t="str">
        <f>IF(OR(B44="　",B44=""),"",VLOOKUP(B44,'様式1-4（要望事業一覧）'!$B$5:$C$24,2,FALSE))</f>
        <v/>
      </c>
      <c r="K44" s="663"/>
      <c r="L44" s="655"/>
      <c r="M44" s="656"/>
      <c r="O44" s="152"/>
    </row>
    <row r="45" spans="2:15" s="81" customFormat="1" ht="12.75" customHeight="1">
      <c r="B45" s="667" t="s">
        <v>657</v>
      </c>
      <c r="C45" s="1184"/>
      <c r="D45" s="1185"/>
      <c r="E45" s="1185"/>
      <c r="F45" s="1185"/>
      <c r="G45" s="1185"/>
      <c r="H45" s="1186"/>
      <c r="I45" s="525"/>
      <c r="J45" s="669" t="str">
        <f>IF(OR(B45="　",B45=""),"",VLOOKUP(B45,'様式1-4（要望事業一覧）'!$B$5:$C$24,2,FALSE))</f>
        <v/>
      </c>
      <c r="K45" s="663"/>
      <c r="L45" s="655"/>
      <c r="M45" s="656"/>
      <c r="O45" s="152"/>
    </row>
    <row r="46" spans="2:15" s="81" customFormat="1" ht="12.75" customHeight="1">
      <c r="B46" s="667" t="s">
        <v>657</v>
      </c>
      <c r="C46" s="1184"/>
      <c r="D46" s="1185"/>
      <c r="E46" s="1185"/>
      <c r="F46" s="1185"/>
      <c r="G46" s="1185"/>
      <c r="H46" s="1186"/>
      <c r="I46" s="525"/>
      <c r="J46" s="669" t="str">
        <f>IF(OR(B46="　",B46=""),"",VLOOKUP(B46,'様式1-4（要望事業一覧）'!$B$5:$C$24,2,FALSE))</f>
        <v/>
      </c>
      <c r="K46" s="663"/>
      <c r="L46" s="655"/>
      <c r="M46" s="656"/>
      <c r="O46" s="152"/>
    </row>
    <row r="47" spans="2:15" s="81" customFormat="1" ht="12.75" customHeight="1">
      <c r="B47" s="668" t="s">
        <v>657</v>
      </c>
      <c r="C47" s="1187"/>
      <c r="D47" s="1188"/>
      <c r="E47" s="1188"/>
      <c r="F47" s="1188"/>
      <c r="G47" s="1188"/>
      <c r="H47" s="1189"/>
      <c r="I47" s="526"/>
      <c r="J47" s="669" t="str">
        <f>IF(OR(B47="　",B47=""),"",VLOOKUP(B47,'様式1-4（要望事業一覧）'!$B$5:$C$24,2,FALSE))</f>
        <v/>
      </c>
      <c r="K47" s="655"/>
      <c r="L47" s="658"/>
      <c r="M47" s="656"/>
      <c r="O47" s="152"/>
    </row>
    <row r="48" spans="2:15" s="81" customFormat="1" ht="12.75" customHeight="1">
      <c r="B48" s="1210" t="s">
        <v>85</v>
      </c>
      <c r="C48" s="1211"/>
      <c r="D48" s="1211"/>
      <c r="E48" s="1211"/>
      <c r="F48" s="1211"/>
      <c r="G48" s="1211"/>
      <c r="H48" s="1211"/>
      <c r="I48" s="523"/>
      <c r="J48" s="628"/>
      <c r="K48" s="631"/>
      <c r="L48" s="634"/>
      <c r="M48" s="637"/>
      <c r="O48" s="152"/>
    </row>
    <row r="49" spans="2:15" s="81" customFormat="1" ht="12.75" customHeight="1">
      <c r="B49" s="666"/>
      <c r="C49" s="1200"/>
      <c r="D49" s="1201"/>
      <c r="E49" s="1201"/>
      <c r="F49" s="1201"/>
      <c r="G49" s="1201"/>
      <c r="H49" s="1202"/>
      <c r="I49" s="524"/>
      <c r="J49" s="669" t="str">
        <f>IF(OR(B49="　",B49=""),"",VLOOKUP(B49,'様式1-4（要望事業一覧）'!$B$5:$C$24,2,FALSE))</f>
        <v/>
      </c>
      <c r="K49" s="655"/>
      <c r="L49" s="635"/>
      <c r="M49" s="656"/>
      <c r="O49" s="152"/>
    </row>
    <row r="50" spans="2:15" s="81" customFormat="1" ht="12.75" customHeight="1">
      <c r="B50" s="667" t="s">
        <v>657</v>
      </c>
      <c r="C50" s="1184"/>
      <c r="D50" s="1185"/>
      <c r="E50" s="1185"/>
      <c r="F50" s="1185"/>
      <c r="G50" s="1185"/>
      <c r="H50" s="1186"/>
      <c r="I50" s="525"/>
      <c r="J50" s="669" t="str">
        <f>IF(OR(B50="　",B50=""),"",VLOOKUP(B50,'様式1-4（要望事業一覧）'!$B$5:$C$24,2,FALSE))</f>
        <v/>
      </c>
      <c r="K50" s="655"/>
      <c r="L50" s="658">
        <f>ROUNDDOWN(SUM(I49:I68)/1000,0)</f>
        <v>0</v>
      </c>
      <c r="M50" s="656"/>
      <c r="O50" s="152"/>
    </row>
    <row r="51" spans="2:15" s="81" customFormat="1" ht="12.75" customHeight="1">
      <c r="B51" s="667" t="s">
        <v>657</v>
      </c>
      <c r="C51" s="1184"/>
      <c r="D51" s="1185"/>
      <c r="E51" s="1185"/>
      <c r="F51" s="1185"/>
      <c r="G51" s="1185"/>
      <c r="H51" s="1186"/>
      <c r="I51" s="525"/>
      <c r="J51" s="669" t="str">
        <f>IF(OR(B51="　",B51=""),"",VLOOKUP(B51,'様式1-4（要望事業一覧）'!$B$5:$C$24,2,FALSE))</f>
        <v/>
      </c>
      <c r="K51" s="657" t="s">
        <v>591</v>
      </c>
      <c r="L51" s="658">
        <f>ROUNDDOWN(SUMIF(J49:J68,"=○",I49:I68)/1000,0)</f>
        <v>0</v>
      </c>
      <c r="M51" s="656" t="s">
        <v>592</v>
      </c>
      <c r="O51" s="153"/>
    </row>
    <row r="52" spans="2:15" s="81" customFormat="1" ht="12.75" customHeight="1">
      <c r="B52" s="667" t="s">
        <v>657</v>
      </c>
      <c r="C52" s="1184"/>
      <c r="D52" s="1185"/>
      <c r="E52" s="1185"/>
      <c r="F52" s="1185"/>
      <c r="G52" s="1185"/>
      <c r="H52" s="1186"/>
      <c r="I52" s="525"/>
      <c r="J52" s="669" t="str">
        <f>IF(OR(B52="　",B52=""),"",VLOOKUP(B52,'様式1-4（要望事業一覧）'!$B$5:$C$24,2,FALSE))</f>
        <v/>
      </c>
      <c r="K52" s="663"/>
      <c r="L52" s="655"/>
      <c r="M52" s="656"/>
      <c r="O52" s="152"/>
    </row>
    <row r="53" spans="2:15" s="81" customFormat="1" ht="12.75" customHeight="1">
      <c r="B53" s="667" t="s">
        <v>657</v>
      </c>
      <c r="C53" s="1184"/>
      <c r="D53" s="1185"/>
      <c r="E53" s="1185"/>
      <c r="F53" s="1185"/>
      <c r="G53" s="1185"/>
      <c r="H53" s="1186"/>
      <c r="I53" s="525"/>
      <c r="J53" s="669" t="str">
        <f>IF(OR(B53="　",B53=""),"",VLOOKUP(B53,'様式1-4（要望事業一覧）'!$B$5:$C$24,2,FALSE))</f>
        <v/>
      </c>
      <c r="K53" s="663"/>
      <c r="L53" s="655"/>
      <c r="M53" s="656"/>
      <c r="O53" s="152"/>
    </row>
    <row r="54" spans="2:15" s="81" customFormat="1" ht="12.75" customHeight="1">
      <c r="B54" s="667" t="s">
        <v>657</v>
      </c>
      <c r="C54" s="1184"/>
      <c r="D54" s="1185"/>
      <c r="E54" s="1185"/>
      <c r="F54" s="1185"/>
      <c r="G54" s="1185"/>
      <c r="H54" s="1186"/>
      <c r="I54" s="525"/>
      <c r="J54" s="669" t="str">
        <f>IF(OR(B54="　",B54=""),"",VLOOKUP(B54,'様式1-4（要望事業一覧）'!$B$5:$C$24,2,FALSE))</f>
        <v/>
      </c>
      <c r="K54" s="663"/>
      <c r="L54" s="655"/>
      <c r="M54" s="656"/>
      <c r="O54" s="152"/>
    </row>
    <row r="55" spans="2:15" s="81" customFormat="1" ht="12.75" customHeight="1">
      <c r="B55" s="667" t="s">
        <v>657</v>
      </c>
      <c r="C55" s="1184"/>
      <c r="D55" s="1185"/>
      <c r="E55" s="1185"/>
      <c r="F55" s="1185"/>
      <c r="G55" s="1185"/>
      <c r="H55" s="1186"/>
      <c r="I55" s="525"/>
      <c r="J55" s="669" t="str">
        <f>IF(OR(B55="　",B55=""),"",VLOOKUP(B55,'様式1-4（要望事業一覧）'!$B$5:$C$24,2,FALSE))</f>
        <v/>
      </c>
      <c r="K55" s="663"/>
      <c r="L55" s="655"/>
      <c r="M55" s="656"/>
      <c r="O55" s="152"/>
    </row>
    <row r="56" spans="2:15" s="81" customFormat="1" ht="12.75" customHeight="1">
      <c r="B56" s="667" t="s">
        <v>657</v>
      </c>
      <c r="C56" s="1184"/>
      <c r="D56" s="1185"/>
      <c r="E56" s="1185"/>
      <c r="F56" s="1185"/>
      <c r="G56" s="1185"/>
      <c r="H56" s="1186"/>
      <c r="I56" s="525"/>
      <c r="J56" s="669" t="str">
        <f>IF(OR(B56="　",B56=""),"",VLOOKUP(B56,'様式1-4（要望事業一覧）'!$B$5:$C$24,2,FALSE))</f>
        <v/>
      </c>
      <c r="K56" s="663"/>
      <c r="L56" s="655"/>
      <c r="M56" s="656"/>
      <c r="O56" s="152"/>
    </row>
    <row r="57" spans="2:15" s="81" customFormat="1" ht="12.75" customHeight="1">
      <c r="B57" s="667" t="s">
        <v>657</v>
      </c>
      <c r="C57" s="1184"/>
      <c r="D57" s="1185"/>
      <c r="E57" s="1185"/>
      <c r="F57" s="1185"/>
      <c r="G57" s="1185"/>
      <c r="H57" s="1186"/>
      <c r="I57" s="525"/>
      <c r="J57" s="669" t="str">
        <f>IF(OR(B57="　",B57=""),"",VLOOKUP(B57,'様式1-4（要望事業一覧）'!$B$5:$C$24,2,FALSE))</f>
        <v/>
      </c>
      <c r="K57" s="663"/>
      <c r="L57" s="655"/>
      <c r="M57" s="656"/>
      <c r="O57" s="152"/>
    </row>
    <row r="58" spans="2:15" s="81" customFormat="1" ht="12.75" customHeight="1">
      <c r="B58" s="667" t="s">
        <v>657</v>
      </c>
      <c r="C58" s="1184"/>
      <c r="D58" s="1185"/>
      <c r="E58" s="1185"/>
      <c r="F58" s="1185"/>
      <c r="G58" s="1185"/>
      <c r="H58" s="1186"/>
      <c r="I58" s="525"/>
      <c r="J58" s="669" t="str">
        <f>IF(OR(B58="　",B58=""),"",VLOOKUP(B58,'様式1-4（要望事業一覧）'!$B$5:$C$24,2,FALSE))</f>
        <v/>
      </c>
      <c r="K58" s="663"/>
      <c r="L58" s="655"/>
      <c r="M58" s="656"/>
      <c r="O58" s="152"/>
    </row>
    <row r="59" spans="2:15" s="81" customFormat="1" ht="12.75" customHeight="1">
      <c r="B59" s="667" t="s">
        <v>657</v>
      </c>
      <c r="C59" s="1184"/>
      <c r="D59" s="1185"/>
      <c r="E59" s="1185"/>
      <c r="F59" s="1185"/>
      <c r="G59" s="1185"/>
      <c r="H59" s="1186"/>
      <c r="I59" s="525"/>
      <c r="J59" s="669" t="str">
        <f>IF(OR(B59="　",B59=""),"",VLOOKUP(B59,'様式1-4（要望事業一覧）'!$B$5:$C$24,2,FALSE))</f>
        <v/>
      </c>
      <c r="K59" s="663"/>
      <c r="L59" s="655"/>
      <c r="M59" s="656"/>
      <c r="O59" s="152"/>
    </row>
    <row r="60" spans="2:15" s="81" customFormat="1" ht="12.75" customHeight="1">
      <c r="B60" s="667" t="s">
        <v>657</v>
      </c>
      <c r="C60" s="1184"/>
      <c r="D60" s="1185"/>
      <c r="E60" s="1185"/>
      <c r="F60" s="1185"/>
      <c r="G60" s="1185"/>
      <c r="H60" s="1186"/>
      <c r="I60" s="525"/>
      <c r="J60" s="669" t="str">
        <f>IF(OR(B60="　",B60=""),"",VLOOKUP(B60,'様式1-4（要望事業一覧）'!$B$5:$C$24,2,FALSE))</f>
        <v/>
      </c>
      <c r="K60" s="663"/>
      <c r="L60" s="655"/>
      <c r="M60" s="656"/>
      <c r="O60" s="152"/>
    </row>
    <row r="61" spans="2:15" s="81" customFormat="1" ht="12.75" customHeight="1">
      <c r="B61" s="667" t="s">
        <v>657</v>
      </c>
      <c r="C61" s="1184"/>
      <c r="D61" s="1185"/>
      <c r="E61" s="1185"/>
      <c r="F61" s="1185"/>
      <c r="G61" s="1185"/>
      <c r="H61" s="1186"/>
      <c r="I61" s="525"/>
      <c r="J61" s="669" t="str">
        <f>IF(OR(B61="　",B61=""),"",VLOOKUP(B61,'様式1-4（要望事業一覧）'!$B$5:$C$24,2,FALSE))</f>
        <v/>
      </c>
      <c r="K61" s="663"/>
      <c r="L61" s="655"/>
      <c r="M61" s="656"/>
      <c r="O61" s="152"/>
    </row>
    <row r="62" spans="2:15" s="81" customFormat="1" ht="12.75" customHeight="1">
      <c r="B62" s="667" t="s">
        <v>657</v>
      </c>
      <c r="C62" s="1184"/>
      <c r="D62" s="1185"/>
      <c r="E62" s="1185"/>
      <c r="F62" s="1185"/>
      <c r="G62" s="1185"/>
      <c r="H62" s="1186"/>
      <c r="I62" s="525"/>
      <c r="J62" s="669" t="str">
        <f>IF(OR(B62="　",B62=""),"",VLOOKUP(B62,'様式1-4（要望事業一覧）'!$B$5:$C$24,2,FALSE))</f>
        <v/>
      </c>
      <c r="K62" s="663"/>
      <c r="L62" s="655"/>
      <c r="M62" s="656"/>
      <c r="O62" s="152"/>
    </row>
    <row r="63" spans="2:15" s="81" customFormat="1" ht="12.75" customHeight="1">
      <c r="B63" s="667" t="s">
        <v>657</v>
      </c>
      <c r="C63" s="1184"/>
      <c r="D63" s="1185"/>
      <c r="E63" s="1185"/>
      <c r="F63" s="1185"/>
      <c r="G63" s="1185"/>
      <c r="H63" s="1186"/>
      <c r="I63" s="525"/>
      <c r="J63" s="669" t="str">
        <f>IF(OR(B63="　",B63=""),"",VLOOKUP(B63,'様式1-4（要望事業一覧）'!$B$5:$C$24,2,FALSE))</f>
        <v/>
      </c>
      <c r="K63" s="663"/>
      <c r="L63" s="655"/>
      <c r="M63" s="656"/>
      <c r="O63" s="152"/>
    </row>
    <row r="64" spans="2:15" s="81" customFormat="1" ht="12.75" customHeight="1">
      <c r="B64" s="667" t="s">
        <v>657</v>
      </c>
      <c r="C64" s="1184"/>
      <c r="D64" s="1185"/>
      <c r="E64" s="1185"/>
      <c r="F64" s="1185"/>
      <c r="G64" s="1185"/>
      <c r="H64" s="1186"/>
      <c r="I64" s="525"/>
      <c r="J64" s="669" t="str">
        <f>IF(OR(B64="　",B64=""),"",VLOOKUP(B64,'様式1-4（要望事業一覧）'!$B$5:$C$24,2,FALSE))</f>
        <v/>
      </c>
      <c r="K64" s="663"/>
      <c r="L64" s="655"/>
      <c r="M64" s="656"/>
      <c r="O64" s="152"/>
    </row>
    <row r="65" spans="2:15" s="81" customFormat="1" ht="12.75" customHeight="1">
      <c r="B65" s="667" t="s">
        <v>657</v>
      </c>
      <c r="C65" s="1184"/>
      <c r="D65" s="1185"/>
      <c r="E65" s="1185"/>
      <c r="F65" s="1185"/>
      <c r="G65" s="1185"/>
      <c r="H65" s="1186"/>
      <c r="I65" s="525"/>
      <c r="J65" s="669" t="str">
        <f>IF(OR(B65="　",B65=""),"",VLOOKUP(B65,'様式1-4（要望事業一覧）'!$B$5:$C$24,2,FALSE))</f>
        <v/>
      </c>
      <c r="K65" s="663"/>
      <c r="L65" s="655"/>
      <c r="M65" s="656"/>
      <c r="O65" s="152"/>
    </row>
    <row r="66" spans="2:15" s="81" customFormat="1" ht="12.75" customHeight="1">
      <c r="B66" s="667" t="s">
        <v>657</v>
      </c>
      <c r="C66" s="1184"/>
      <c r="D66" s="1185"/>
      <c r="E66" s="1185"/>
      <c r="F66" s="1185"/>
      <c r="G66" s="1185"/>
      <c r="H66" s="1186"/>
      <c r="I66" s="525"/>
      <c r="J66" s="669" t="str">
        <f>IF(OR(B66="　",B66=""),"",VLOOKUP(B66,'様式1-4（要望事業一覧）'!$B$5:$C$24,2,FALSE))</f>
        <v/>
      </c>
      <c r="K66" s="663"/>
      <c r="L66" s="655"/>
      <c r="M66" s="656"/>
      <c r="O66" s="152"/>
    </row>
    <row r="67" spans="2:15" s="81" customFormat="1" ht="12.75" customHeight="1">
      <c r="B67" s="667" t="s">
        <v>657</v>
      </c>
      <c r="C67" s="1184"/>
      <c r="D67" s="1185"/>
      <c r="E67" s="1185"/>
      <c r="F67" s="1185"/>
      <c r="G67" s="1185"/>
      <c r="H67" s="1186"/>
      <c r="I67" s="525"/>
      <c r="J67" s="669" t="str">
        <f>IF(OR(B67="　",B67=""),"",VLOOKUP(B67,'様式1-4（要望事業一覧）'!$B$5:$C$24,2,FALSE))</f>
        <v/>
      </c>
      <c r="K67" s="663"/>
      <c r="L67" s="655"/>
      <c r="M67" s="656"/>
      <c r="O67" s="152"/>
    </row>
    <row r="68" spans="2:15" s="81" customFormat="1" ht="12.75" customHeight="1" thickBot="1">
      <c r="B68" s="668" t="s">
        <v>657</v>
      </c>
      <c r="C68" s="1187"/>
      <c r="D68" s="1188"/>
      <c r="E68" s="1188"/>
      <c r="F68" s="1188"/>
      <c r="G68" s="1188"/>
      <c r="H68" s="1189"/>
      <c r="I68" s="602"/>
      <c r="J68" s="669" t="str">
        <f>IF(OR(B68="　",B68=""),"",VLOOKUP(B68,'様式1-4（要望事業一覧）'!$B$5:$C$24,2,FALSE))</f>
        <v/>
      </c>
      <c r="K68" s="655"/>
      <c r="L68" s="665"/>
      <c r="M68" s="656"/>
      <c r="O68" s="153"/>
    </row>
    <row r="69" spans="2:15" s="81" customFormat="1" ht="15" customHeight="1" thickTop="1">
      <c r="B69" s="1190" t="s">
        <v>86</v>
      </c>
      <c r="C69" s="1191"/>
      <c r="D69" s="1191"/>
      <c r="E69" s="1191"/>
      <c r="F69" s="1191"/>
      <c r="G69" s="1191"/>
      <c r="H69" s="1191"/>
      <c r="I69" s="1191"/>
      <c r="J69" s="1209"/>
      <c r="K69" s="639"/>
      <c r="L69" s="640">
        <f>SUM(L8,L29,L50)</f>
        <v>0</v>
      </c>
      <c r="M69" s="641"/>
    </row>
    <row r="70" spans="2:15" s="81" customFormat="1" ht="14.25" customHeight="1">
      <c r="B70" s="1148"/>
      <c r="C70" s="1149"/>
      <c r="D70" s="1149"/>
      <c r="E70" s="1149"/>
      <c r="F70" s="1149"/>
      <c r="G70" s="1149"/>
      <c r="H70" s="1149"/>
      <c r="I70" s="1149"/>
      <c r="J70" s="1150"/>
      <c r="K70" s="643" t="s">
        <v>591</v>
      </c>
      <c r="L70" s="642">
        <f>SUM(L9,L30,L51)</f>
        <v>0</v>
      </c>
      <c r="M70" s="644" t="s">
        <v>592</v>
      </c>
    </row>
    <row r="71" spans="2:15" s="81" customFormat="1" ht="12.75" customHeight="1">
      <c r="B71" s="527"/>
      <c r="C71" s="527"/>
      <c r="D71" s="527"/>
      <c r="E71" s="527"/>
      <c r="F71" s="527"/>
      <c r="G71" s="527"/>
      <c r="H71" s="527"/>
      <c r="I71" s="528"/>
      <c r="J71" s="528"/>
      <c r="K71" s="528"/>
      <c r="L71" s="528"/>
    </row>
    <row r="72" spans="2:15" s="81" customFormat="1" ht="18.75" customHeight="1">
      <c r="B72" s="80" t="s">
        <v>87</v>
      </c>
      <c r="C72" s="80"/>
      <c r="D72" s="527"/>
      <c r="E72" s="527"/>
      <c r="F72" s="527"/>
      <c r="G72" s="527"/>
      <c r="H72" s="527"/>
      <c r="I72" s="528"/>
      <c r="J72" s="528"/>
      <c r="K72" s="528"/>
      <c r="L72" s="528"/>
    </row>
    <row r="73" spans="2:15" s="81" customFormat="1" ht="16.5" customHeight="1">
      <c r="B73" s="352" t="s">
        <v>80</v>
      </c>
      <c r="C73" s="352"/>
      <c r="D73" s="352"/>
      <c r="E73" s="352"/>
      <c r="F73" s="352"/>
      <c r="G73" s="352"/>
      <c r="H73" s="352"/>
      <c r="I73" s="351"/>
      <c r="J73" s="351"/>
      <c r="K73" s="351"/>
      <c r="L73" s="636" t="s">
        <v>60</v>
      </c>
      <c r="M73" s="2"/>
      <c r="N73" s="2"/>
      <c r="O73" s="2"/>
    </row>
    <row r="74" spans="2:15" ht="27.75" customHeight="1">
      <c r="B74" s="1003" t="s">
        <v>81</v>
      </c>
      <c r="C74" s="1004"/>
      <c r="D74" s="1004"/>
      <c r="E74" s="1004"/>
      <c r="F74" s="1004"/>
      <c r="G74" s="1004"/>
      <c r="H74" s="1206"/>
      <c r="I74" s="499" t="s">
        <v>82</v>
      </c>
      <c r="J74" s="630" t="s">
        <v>590</v>
      </c>
      <c r="K74" s="1207" t="s">
        <v>593</v>
      </c>
      <c r="L74" s="687"/>
      <c r="M74" s="1208"/>
      <c r="N74" s="81"/>
    </row>
    <row r="75" spans="2:15" ht="12.75" customHeight="1">
      <c r="B75" s="1203" t="s">
        <v>88</v>
      </c>
      <c r="C75" s="1204"/>
      <c r="D75" s="1204"/>
      <c r="E75" s="1204"/>
      <c r="F75" s="1204"/>
      <c r="G75" s="1204"/>
      <c r="H75" s="1205"/>
      <c r="I75" s="529"/>
      <c r="J75" s="629"/>
      <c r="K75" s="631"/>
      <c r="L75" s="634"/>
      <c r="M75" s="637"/>
      <c r="N75" s="81"/>
    </row>
    <row r="76" spans="2:15" ht="12.75" customHeight="1">
      <c r="B76" s="666"/>
      <c r="C76" s="1200"/>
      <c r="D76" s="1201"/>
      <c r="E76" s="1201"/>
      <c r="F76" s="1201"/>
      <c r="G76" s="1201"/>
      <c r="H76" s="1202"/>
      <c r="I76" s="524"/>
      <c r="J76" s="669" t="str">
        <f>IF(OR(B76="　",B76=""),"",VLOOKUP(B76,'様式1-4（要望事業一覧）'!$B$5:$C$24,2,FALSE))</f>
        <v/>
      </c>
      <c r="K76" s="655"/>
      <c r="L76" s="635"/>
      <c r="M76" s="656"/>
      <c r="N76" s="81"/>
    </row>
    <row r="77" spans="2:15" ht="12.75" customHeight="1">
      <c r="B77" s="667" t="s">
        <v>657</v>
      </c>
      <c r="C77" s="1184"/>
      <c r="D77" s="1185"/>
      <c r="E77" s="1185"/>
      <c r="F77" s="1185"/>
      <c r="G77" s="1185"/>
      <c r="H77" s="1186"/>
      <c r="I77" s="525"/>
      <c r="J77" s="669" t="str">
        <f>IF(OR(B77="　",B77=""),"",VLOOKUP(B77,'様式1-4（要望事業一覧）'!$B$5:$C$24,2,FALSE))</f>
        <v/>
      </c>
      <c r="K77" s="657"/>
      <c r="L77" s="658">
        <f>ROUNDDOWN(SUM(I76:I85)/1000,0)</f>
        <v>0</v>
      </c>
      <c r="M77" s="656"/>
      <c r="N77" s="81"/>
    </row>
    <row r="78" spans="2:15" ht="12.75" customHeight="1">
      <c r="B78" s="667" t="s">
        <v>657</v>
      </c>
      <c r="C78" s="1184"/>
      <c r="D78" s="1185"/>
      <c r="E78" s="1185"/>
      <c r="F78" s="1185"/>
      <c r="G78" s="1185"/>
      <c r="H78" s="1186"/>
      <c r="I78" s="525"/>
      <c r="J78" s="669" t="str">
        <f>IF(OR(B78="　",B78=""),"",VLOOKUP(B78,'様式1-4（要望事業一覧）'!$B$5:$C$24,2,FALSE))</f>
        <v/>
      </c>
      <c r="K78" s="657" t="s">
        <v>591</v>
      </c>
      <c r="L78" s="658">
        <f>ROUNDDOWN(SUMIF(J76:J85,"=○",I76:I85)/1000,0)</f>
        <v>0</v>
      </c>
      <c r="M78" s="656" t="s">
        <v>592</v>
      </c>
      <c r="N78" s="81"/>
    </row>
    <row r="79" spans="2:15" s="81" customFormat="1" ht="12.75" customHeight="1">
      <c r="B79" s="667" t="s">
        <v>657</v>
      </c>
      <c r="C79" s="1184"/>
      <c r="D79" s="1185"/>
      <c r="E79" s="1185"/>
      <c r="F79" s="1185"/>
      <c r="G79" s="1185"/>
      <c r="H79" s="1186"/>
      <c r="I79" s="525"/>
      <c r="J79" s="669" t="str">
        <f>IF(OR(B79="　",B79=""),"",VLOOKUP(B79,'様式1-4（要望事業一覧）'!$B$5:$C$24,2,FALSE))</f>
        <v/>
      </c>
      <c r="K79" s="663"/>
      <c r="L79" s="655"/>
      <c r="M79" s="656"/>
      <c r="O79" s="152"/>
    </row>
    <row r="80" spans="2:15" s="81" customFormat="1" ht="12.75" customHeight="1">
      <c r="B80" s="667" t="s">
        <v>657</v>
      </c>
      <c r="C80" s="1184"/>
      <c r="D80" s="1185"/>
      <c r="E80" s="1185"/>
      <c r="F80" s="1185"/>
      <c r="G80" s="1185"/>
      <c r="H80" s="1186"/>
      <c r="I80" s="525"/>
      <c r="J80" s="669" t="str">
        <f>IF(OR(B80="　",B80=""),"",VLOOKUP(B80,'様式1-4（要望事業一覧）'!$B$5:$C$24,2,FALSE))</f>
        <v/>
      </c>
      <c r="K80" s="663"/>
      <c r="L80" s="655"/>
      <c r="M80" s="656"/>
      <c r="O80" s="152"/>
    </row>
    <row r="81" spans="2:15" s="81" customFormat="1" ht="12.75" customHeight="1">
      <c r="B81" s="667" t="s">
        <v>657</v>
      </c>
      <c r="C81" s="1184"/>
      <c r="D81" s="1185"/>
      <c r="E81" s="1185"/>
      <c r="F81" s="1185"/>
      <c r="G81" s="1185"/>
      <c r="H81" s="1186"/>
      <c r="I81" s="525"/>
      <c r="J81" s="669" t="str">
        <f>IF(OR(B81="　",B81=""),"",VLOOKUP(B81,'様式1-4（要望事業一覧）'!$B$5:$C$24,2,FALSE))</f>
        <v/>
      </c>
      <c r="K81" s="663"/>
      <c r="L81" s="655"/>
      <c r="M81" s="656"/>
      <c r="O81" s="152"/>
    </row>
    <row r="82" spans="2:15" s="81" customFormat="1" ht="12.75" customHeight="1">
      <c r="B82" s="667" t="s">
        <v>657</v>
      </c>
      <c r="C82" s="1184"/>
      <c r="D82" s="1185"/>
      <c r="E82" s="1185"/>
      <c r="F82" s="1185"/>
      <c r="G82" s="1185"/>
      <c r="H82" s="1186"/>
      <c r="I82" s="525"/>
      <c r="J82" s="669" t="str">
        <f>IF(OR(B82="　",B82=""),"",VLOOKUP(B82,'様式1-4（要望事業一覧）'!$B$5:$C$24,2,FALSE))</f>
        <v/>
      </c>
      <c r="K82" s="663"/>
      <c r="L82" s="655"/>
      <c r="M82" s="656"/>
      <c r="O82" s="152"/>
    </row>
    <row r="83" spans="2:15" s="81" customFormat="1" ht="12.75" customHeight="1">
      <c r="B83" s="667" t="s">
        <v>657</v>
      </c>
      <c r="C83" s="1184"/>
      <c r="D83" s="1185"/>
      <c r="E83" s="1185"/>
      <c r="F83" s="1185"/>
      <c r="G83" s="1185"/>
      <c r="H83" s="1186"/>
      <c r="I83" s="525"/>
      <c r="J83" s="669" t="str">
        <f>IF(OR(B83="　",B83=""),"",VLOOKUP(B83,'様式1-4（要望事業一覧）'!$B$5:$C$24,2,FALSE))</f>
        <v/>
      </c>
      <c r="K83" s="663"/>
      <c r="L83" s="655"/>
      <c r="M83" s="656"/>
      <c r="O83" s="152"/>
    </row>
    <row r="84" spans="2:15" s="81" customFormat="1" ht="12.75" customHeight="1">
      <c r="B84" s="667" t="s">
        <v>657</v>
      </c>
      <c r="C84" s="1184"/>
      <c r="D84" s="1185"/>
      <c r="E84" s="1185"/>
      <c r="F84" s="1185"/>
      <c r="G84" s="1185"/>
      <c r="H84" s="1186"/>
      <c r="I84" s="525"/>
      <c r="J84" s="669" t="str">
        <f>IF(OR(B84="　",B84=""),"",VLOOKUP(B84,'様式1-4（要望事業一覧）'!$B$5:$C$24,2,FALSE))</f>
        <v/>
      </c>
      <c r="K84" s="663"/>
      <c r="L84" s="655"/>
      <c r="M84" s="656"/>
      <c r="O84" s="152"/>
    </row>
    <row r="85" spans="2:15" ht="12.75" customHeight="1">
      <c r="B85" s="667" t="s">
        <v>657</v>
      </c>
      <c r="C85" s="1187"/>
      <c r="D85" s="1188"/>
      <c r="E85" s="1188"/>
      <c r="F85" s="1188"/>
      <c r="G85" s="1188"/>
      <c r="H85" s="1189"/>
      <c r="I85" s="526"/>
      <c r="J85" s="669" t="str">
        <f>IF(OR(B85="　",B85=""),"",VLOOKUP(B85,'様式1-4（要望事業一覧）'!$B$5:$C$24,2,FALSE))</f>
        <v/>
      </c>
      <c r="K85" s="655"/>
      <c r="L85" s="658"/>
      <c r="M85" s="656"/>
      <c r="N85" s="81"/>
    </row>
    <row r="86" spans="2:15" ht="12.75" customHeight="1">
      <c r="B86" s="1203" t="s">
        <v>83</v>
      </c>
      <c r="C86" s="1204"/>
      <c r="D86" s="1204"/>
      <c r="E86" s="1204"/>
      <c r="F86" s="1204"/>
      <c r="G86" s="1204"/>
      <c r="H86" s="1205"/>
      <c r="I86" s="529"/>
      <c r="J86" s="629"/>
      <c r="K86" s="631"/>
      <c r="L86" s="634"/>
      <c r="M86" s="637"/>
    </row>
    <row r="87" spans="2:15" ht="12.75" customHeight="1">
      <c r="B87" s="666"/>
      <c r="C87" s="1200"/>
      <c r="D87" s="1201"/>
      <c r="E87" s="1201"/>
      <c r="F87" s="1201"/>
      <c r="G87" s="1201"/>
      <c r="H87" s="1202"/>
      <c r="I87" s="524"/>
      <c r="J87" s="669" t="str">
        <f>IF(OR(B87="　",B87=""),"",VLOOKUP(B87,'様式1-4（要望事業一覧）'!$B$5:$C$24,2,FALSE))</f>
        <v/>
      </c>
      <c r="K87" s="655"/>
      <c r="L87" s="635"/>
      <c r="M87" s="656"/>
    </row>
    <row r="88" spans="2:15" s="81" customFormat="1" ht="12.75" customHeight="1">
      <c r="B88" s="667" t="s">
        <v>657</v>
      </c>
      <c r="C88" s="1184"/>
      <c r="D88" s="1185"/>
      <c r="E88" s="1185"/>
      <c r="F88" s="1185"/>
      <c r="G88" s="1185"/>
      <c r="H88" s="1186"/>
      <c r="I88" s="525"/>
      <c r="J88" s="669" t="str">
        <f>IF(OR(B88="　",B88=""),"",VLOOKUP(B88,'様式1-4（要望事業一覧）'!$B$5:$C$24,2,FALSE))</f>
        <v/>
      </c>
      <c r="K88" s="657"/>
      <c r="L88" s="658">
        <f>ROUNDDOWN(SUM(I87:I96)/1000,0)</f>
        <v>0</v>
      </c>
      <c r="M88" s="656"/>
      <c r="O88" s="152"/>
    </row>
    <row r="89" spans="2:15" s="81" customFormat="1" ht="12.75" customHeight="1">
      <c r="B89" s="667" t="s">
        <v>657</v>
      </c>
      <c r="C89" s="1184"/>
      <c r="D89" s="1185"/>
      <c r="E89" s="1185"/>
      <c r="F89" s="1185"/>
      <c r="G89" s="1185"/>
      <c r="H89" s="1186"/>
      <c r="I89" s="525"/>
      <c r="J89" s="669" t="str">
        <f>IF(OR(B89="　",B89=""),"",VLOOKUP(B89,'様式1-4（要望事業一覧）'!$B$5:$C$24,2,FALSE))</f>
        <v/>
      </c>
      <c r="K89" s="657" t="s">
        <v>591</v>
      </c>
      <c r="L89" s="658">
        <f>ROUNDDOWN(SUMIF(J87:J96,"=○",I87:I96)/1000,0)</f>
        <v>0</v>
      </c>
      <c r="M89" s="656" t="s">
        <v>592</v>
      </c>
      <c r="O89" s="152"/>
    </row>
    <row r="90" spans="2:15" s="81" customFormat="1" ht="12.75" customHeight="1">
      <c r="B90" s="667" t="s">
        <v>657</v>
      </c>
      <c r="C90" s="1184"/>
      <c r="D90" s="1185"/>
      <c r="E90" s="1185"/>
      <c r="F90" s="1185"/>
      <c r="G90" s="1185"/>
      <c r="H90" s="1186"/>
      <c r="I90" s="525"/>
      <c r="J90" s="669" t="str">
        <f>IF(OR(B90="　",B90=""),"",VLOOKUP(B90,'様式1-4（要望事業一覧）'!$B$5:$C$24,2,FALSE))</f>
        <v/>
      </c>
      <c r="K90" s="663"/>
      <c r="L90" s="655"/>
      <c r="M90" s="656"/>
      <c r="O90" s="152"/>
    </row>
    <row r="91" spans="2:15" s="81" customFormat="1" ht="12.75" customHeight="1">
      <c r="B91" s="667" t="s">
        <v>657</v>
      </c>
      <c r="C91" s="1184"/>
      <c r="D91" s="1185"/>
      <c r="E91" s="1185"/>
      <c r="F91" s="1185"/>
      <c r="G91" s="1185"/>
      <c r="H91" s="1186"/>
      <c r="I91" s="525"/>
      <c r="J91" s="669" t="str">
        <f>IF(OR(B91="　",B91=""),"",VLOOKUP(B91,'様式1-4（要望事業一覧）'!$B$5:$C$24,2,FALSE))</f>
        <v/>
      </c>
      <c r="K91" s="663"/>
      <c r="L91" s="655"/>
      <c r="M91" s="656"/>
      <c r="O91" s="152"/>
    </row>
    <row r="92" spans="2:15" s="81" customFormat="1" ht="12.75" customHeight="1">
      <c r="B92" s="667" t="s">
        <v>657</v>
      </c>
      <c r="C92" s="1184"/>
      <c r="D92" s="1185"/>
      <c r="E92" s="1185"/>
      <c r="F92" s="1185"/>
      <c r="G92" s="1185"/>
      <c r="H92" s="1186"/>
      <c r="I92" s="525"/>
      <c r="J92" s="669" t="str">
        <f>IF(OR(B92="　",B92=""),"",VLOOKUP(B92,'様式1-4（要望事業一覧）'!$B$5:$C$24,2,FALSE))</f>
        <v/>
      </c>
      <c r="K92" s="663"/>
      <c r="L92" s="655"/>
      <c r="M92" s="656"/>
      <c r="O92" s="152"/>
    </row>
    <row r="93" spans="2:15" s="81" customFormat="1" ht="12.75" customHeight="1">
      <c r="B93" s="667" t="s">
        <v>657</v>
      </c>
      <c r="C93" s="1184"/>
      <c r="D93" s="1185"/>
      <c r="E93" s="1185"/>
      <c r="F93" s="1185"/>
      <c r="G93" s="1185"/>
      <c r="H93" s="1186"/>
      <c r="I93" s="525"/>
      <c r="J93" s="669" t="str">
        <f>IF(OR(B93="　",B93=""),"",VLOOKUP(B93,'様式1-4（要望事業一覧）'!$B$5:$C$24,2,FALSE))</f>
        <v/>
      </c>
      <c r="K93" s="663"/>
      <c r="L93" s="655"/>
      <c r="M93" s="656"/>
      <c r="O93" s="152"/>
    </row>
    <row r="94" spans="2:15" s="81" customFormat="1" ht="12.75" customHeight="1">
      <c r="B94" s="667" t="s">
        <v>657</v>
      </c>
      <c r="C94" s="1184"/>
      <c r="D94" s="1185"/>
      <c r="E94" s="1185"/>
      <c r="F94" s="1185"/>
      <c r="G94" s="1185"/>
      <c r="H94" s="1186"/>
      <c r="I94" s="525"/>
      <c r="J94" s="669" t="str">
        <f>IF(OR(B94="　",B94=""),"",VLOOKUP(B94,'様式1-4（要望事業一覧）'!$B$5:$C$24,2,FALSE))</f>
        <v/>
      </c>
      <c r="K94" s="663"/>
      <c r="L94" s="655"/>
      <c r="M94" s="656"/>
      <c r="O94" s="152"/>
    </row>
    <row r="95" spans="2:15" s="81" customFormat="1" ht="12.75" customHeight="1">
      <c r="B95" s="667" t="s">
        <v>657</v>
      </c>
      <c r="C95" s="1184"/>
      <c r="D95" s="1185"/>
      <c r="E95" s="1185"/>
      <c r="F95" s="1185"/>
      <c r="G95" s="1185"/>
      <c r="H95" s="1186"/>
      <c r="I95" s="525"/>
      <c r="J95" s="669" t="str">
        <f>IF(OR(B95="　",B95=""),"",VLOOKUP(B95,'様式1-4（要望事業一覧）'!$B$5:$C$24,2,FALSE))</f>
        <v/>
      </c>
      <c r="K95" s="663"/>
      <c r="L95" s="655"/>
      <c r="M95" s="656"/>
      <c r="O95" s="152"/>
    </row>
    <row r="96" spans="2:15" s="81" customFormat="1" ht="12.75" customHeight="1">
      <c r="B96" s="667" t="s">
        <v>657</v>
      </c>
      <c r="C96" s="1187"/>
      <c r="D96" s="1188"/>
      <c r="E96" s="1188"/>
      <c r="F96" s="1188"/>
      <c r="G96" s="1188"/>
      <c r="H96" s="1189"/>
      <c r="I96" s="526"/>
      <c r="J96" s="669" t="str">
        <f>IF(OR(B96="　",B96=""),"",VLOOKUP(B96,'様式1-4（要望事業一覧）'!$B$5:$C$24,2,FALSE))</f>
        <v/>
      </c>
      <c r="K96" s="655"/>
      <c r="L96" s="658"/>
      <c r="M96" s="656"/>
      <c r="O96" s="152"/>
    </row>
    <row r="97" spans="2:15" s="81" customFormat="1" ht="12.75" customHeight="1">
      <c r="B97" s="1203" t="s">
        <v>84</v>
      </c>
      <c r="C97" s="1204"/>
      <c r="D97" s="1204"/>
      <c r="E97" s="1204"/>
      <c r="F97" s="1204"/>
      <c r="G97" s="1204"/>
      <c r="H97" s="1205"/>
      <c r="I97" s="530"/>
      <c r="J97" s="154"/>
      <c r="K97" s="631"/>
      <c r="L97" s="634"/>
      <c r="M97" s="637"/>
      <c r="O97" s="152"/>
    </row>
    <row r="98" spans="2:15" s="81" customFormat="1" ht="12.75" customHeight="1">
      <c r="B98" s="666"/>
      <c r="C98" s="1200"/>
      <c r="D98" s="1201"/>
      <c r="E98" s="1201"/>
      <c r="F98" s="1201"/>
      <c r="G98" s="1201"/>
      <c r="H98" s="1202"/>
      <c r="I98" s="524"/>
      <c r="J98" s="669" t="str">
        <f>IF(OR(B98="　",B98=""),"",VLOOKUP(B98,'様式1-4（要望事業一覧）'!$B$5:$C$24,2,FALSE))</f>
        <v/>
      </c>
      <c r="K98" s="655"/>
      <c r="L98" s="635"/>
      <c r="M98" s="656"/>
      <c r="O98" s="152"/>
    </row>
    <row r="99" spans="2:15" s="81" customFormat="1" ht="12.75" customHeight="1">
      <c r="B99" s="667" t="s">
        <v>657</v>
      </c>
      <c r="C99" s="1184"/>
      <c r="D99" s="1185"/>
      <c r="E99" s="1185"/>
      <c r="F99" s="1185"/>
      <c r="G99" s="1185"/>
      <c r="H99" s="1186"/>
      <c r="I99" s="525"/>
      <c r="J99" s="669" t="str">
        <f>IF(OR(B99="　",B99=""),"",VLOOKUP(B99,'様式1-4（要望事業一覧）'!$B$5:$C$24,2,FALSE))</f>
        <v/>
      </c>
      <c r="K99" s="657"/>
      <c r="L99" s="658">
        <f>ROUNDDOWN(SUM(I98:I107)/1000,0)</f>
        <v>0</v>
      </c>
      <c r="M99" s="656"/>
      <c r="O99" s="152"/>
    </row>
    <row r="100" spans="2:15" s="81" customFormat="1" ht="12.75" customHeight="1">
      <c r="B100" s="667" t="s">
        <v>657</v>
      </c>
      <c r="C100" s="1184"/>
      <c r="D100" s="1185"/>
      <c r="E100" s="1185"/>
      <c r="F100" s="1185"/>
      <c r="G100" s="1185"/>
      <c r="H100" s="1186"/>
      <c r="I100" s="525"/>
      <c r="J100" s="669" t="str">
        <f>IF(OR(B100="　",B100=""),"",VLOOKUP(B100,'様式1-4（要望事業一覧）'!$B$5:$C$24,2,FALSE))</f>
        <v/>
      </c>
      <c r="K100" s="657" t="s">
        <v>591</v>
      </c>
      <c r="L100" s="658">
        <f>ROUNDDOWN(SUMIF(J98:J107,"=○",I98:I107)/1000,0)</f>
        <v>0</v>
      </c>
      <c r="M100" s="656" t="s">
        <v>592</v>
      </c>
      <c r="O100" s="152"/>
    </row>
    <row r="101" spans="2:15" s="81" customFormat="1" ht="12.75" customHeight="1">
      <c r="B101" s="667" t="s">
        <v>657</v>
      </c>
      <c r="C101" s="1184"/>
      <c r="D101" s="1185"/>
      <c r="E101" s="1185"/>
      <c r="F101" s="1185"/>
      <c r="G101" s="1185"/>
      <c r="H101" s="1186"/>
      <c r="I101" s="525"/>
      <c r="J101" s="669" t="str">
        <f>IF(OR(B101="　",B101=""),"",VLOOKUP(B101,'様式1-4（要望事業一覧）'!$B$5:$C$24,2,FALSE))</f>
        <v/>
      </c>
      <c r="K101" s="663"/>
      <c r="L101" s="655"/>
      <c r="M101" s="656"/>
      <c r="O101" s="152"/>
    </row>
    <row r="102" spans="2:15" s="81" customFormat="1" ht="12.75" customHeight="1">
      <c r="B102" s="667" t="s">
        <v>657</v>
      </c>
      <c r="C102" s="1184"/>
      <c r="D102" s="1185"/>
      <c r="E102" s="1185"/>
      <c r="F102" s="1185"/>
      <c r="G102" s="1185"/>
      <c r="H102" s="1186"/>
      <c r="I102" s="525"/>
      <c r="J102" s="669" t="str">
        <f>IF(OR(B102="　",B102=""),"",VLOOKUP(B102,'様式1-4（要望事業一覧）'!$B$5:$C$24,2,FALSE))</f>
        <v/>
      </c>
      <c r="K102" s="663"/>
      <c r="L102" s="655"/>
      <c r="M102" s="656"/>
      <c r="O102" s="152"/>
    </row>
    <row r="103" spans="2:15" s="81" customFormat="1" ht="12.75" customHeight="1">
      <c r="B103" s="667" t="s">
        <v>657</v>
      </c>
      <c r="C103" s="1184"/>
      <c r="D103" s="1185"/>
      <c r="E103" s="1185"/>
      <c r="F103" s="1185"/>
      <c r="G103" s="1185"/>
      <c r="H103" s="1186"/>
      <c r="I103" s="525"/>
      <c r="J103" s="669" t="str">
        <f>IF(OR(B103="　",B103=""),"",VLOOKUP(B103,'様式1-4（要望事業一覧）'!$B$5:$C$24,2,FALSE))</f>
        <v/>
      </c>
      <c r="K103" s="663"/>
      <c r="L103" s="655"/>
      <c r="M103" s="656"/>
      <c r="O103" s="152"/>
    </row>
    <row r="104" spans="2:15" s="81" customFormat="1" ht="12.75" customHeight="1">
      <c r="B104" s="667" t="s">
        <v>657</v>
      </c>
      <c r="C104" s="1184"/>
      <c r="D104" s="1185"/>
      <c r="E104" s="1185"/>
      <c r="F104" s="1185"/>
      <c r="G104" s="1185"/>
      <c r="H104" s="1186"/>
      <c r="I104" s="525"/>
      <c r="J104" s="669" t="str">
        <f>IF(OR(B104="　",B104=""),"",VLOOKUP(B104,'様式1-4（要望事業一覧）'!$B$5:$C$24,2,FALSE))</f>
        <v/>
      </c>
      <c r="K104" s="663"/>
      <c r="L104" s="655"/>
      <c r="M104" s="656"/>
      <c r="O104" s="152"/>
    </row>
    <row r="105" spans="2:15" s="81" customFormat="1" ht="12.75" customHeight="1">
      <c r="B105" s="667" t="s">
        <v>657</v>
      </c>
      <c r="C105" s="1184"/>
      <c r="D105" s="1185"/>
      <c r="E105" s="1185"/>
      <c r="F105" s="1185"/>
      <c r="G105" s="1185"/>
      <c r="H105" s="1186"/>
      <c r="I105" s="525"/>
      <c r="J105" s="669" t="str">
        <f>IF(OR(B105="　",B105=""),"",VLOOKUP(B105,'様式1-4（要望事業一覧）'!$B$5:$C$24,2,FALSE))</f>
        <v/>
      </c>
      <c r="K105" s="663"/>
      <c r="L105" s="655"/>
      <c r="M105" s="656"/>
      <c r="O105" s="152"/>
    </row>
    <row r="106" spans="2:15" s="81" customFormat="1" ht="12.75" customHeight="1">
      <c r="B106" s="667" t="s">
        <v>657</v>
      </c>
      <c r="C106" s="1184"/>
      <c r="D106" s="1185"/>
      <c r="E106" s="1185"/>
      <c r="F106" s="1185"/>
      <c r="G106" s="1185"/>
      <c r="H106" s="1186"/>
      <c r="I106" s="525"/>
      <c r="J106" s="669" t="str">
        <f>IF(OR(B106="　",B106=""),"",VLOOKUP(B106,'様式1-4（要望事業一覧）'!$B$5:$C$24,2,FALSE))</f>
        <v/>
      </c>
      <c r="K106" s="663"/>
      <c r="L106" s="655"/>
      <c r="M106" s="656"/>
      <c r="O106" s="152"/>
    </row>
    <row r="107" spans="2:15" s="81" customFormat="1" ht="12.75" customHeight="1">
      <c r="B107" s="667" t="s">
        <v>657</v>
      </c>
      <c r="C107" s="1187"/>
      <c r="D107" s="1188"/>
      <c r="E107" s="1188"/>
      <c r="F107" s="1188"/>
      <c r="G107" s="1188"/>
      <c r="H107" s="1189"/>
      <c r="I107" s="526"/>
      <c r="J107" s="669" t="str">
        <f>IF(OR(B107="　",B107=""),"",VLOOKUP(B107,'様式1-4（要望事業一覧）'!$B$5:$C$24,2,FALSE))</f>
        <v/>
      </c>
      <c r="K107" s="655"/>
      <c r="L107" s="658"/>
      <c r="M107" s="656"/>
      <c r="O107" s="152"/>
    </row>
    <row r="108" spans="2:15" s="81" customFormat="1" ht="12.75" customHeight="1">
      <c r="B108" s="1203" t="s">
        <v>85</v>
      </c>
      <c r="C108" s="1204"/>
      <c r="D108" s="1204"/>
      <c r="E108" s="1204"/>
      <c r="F108" s="1204"/>
      <c r="G108" s="1204"/>
      <c r="H108" s="1205"/>
      <c r="I108" s="529"/>
      <c r="J108" s="629"/>
      <c r="K108" s="631"/>
      <c r="L108" s="634"/>
      <c r="M108" s="637"/>
      <c r="O108" s="152"/>
    </row>
    <row r="109" spans="2:15" s="81" customFormat="1" ht="12.75" customHeight="1">
      <c r="B109" s="666"/>
      <c r="C109" s="1200"/>
      <c r="D109" s="1201"/>
      <c r="E109" s="1201"/>
      <c r="F109" s="1201"/>
      <c r="G109" s="1201"/>
      <c r="H109" s="1202"/>
      <c r="I109" s="524"/>
      <c r="J109" s="669" t="str">
        <f>IF(OR(B109="　",B109=""),"",VLOOKUP(B109,'様式1-4（要望事業一覧）'!$B$5:$C$24,2,FALSE))</f>
        <v/>
      </c>
      <c r="K109" s="655"/>
      <c r="L109" s="635"/>
      <c r="M109" s="656"/>
      <c r="O109" s="152"/>
    </row>
    <row r="110" spans="2:15" s="81" customFormat="1" ht="12.75" customHeight="1">
      <c r="B110" s="667" t="s">
        <v>657</v>
      </c>
      <c r="C110" s="1184"/>
      <c r="D110" s="1185"/>
      <c r="E110" s="1185"/>
      <c r="F110" s="1185"/>
      <c r="G110" s="1185"/>
      <c r="H110" s="1186"/>
      <c r="I110" s="525"/>
      <c r="J110" s="669" t="str">
        <f>IF(OR(B110="　",B110=""),"",VLOOKUP(B110,'様式1-4（要望事業一覧）'!$B$5:$C$24,2,FALSE))</f>
        <v/>
      </c>
      <c r="K110" s="657"/>
      <c r="L110" s="658">
        <f>ROUNDDOWN(SUM(I109:I118)/1000,0)</f>
        <v>0</v>
      </c>
      <c r="M110" s="656"/>
      <c r="O110" s="152"/>
    </row>
    <row r="111" spans="2:15" s="81" customFormat="1" ht="12.75" customHeight="1">
      <c r="B111" s="667" t="s">
        <v>657</v>
      </c>
      <c r="C111" s="1184"/>
      <c r="D111" s="1185"/>
      <c r="E111" s="1185"/>
      <c r="F111" s="1185"/>
      <c r="G111" s="1185"/>
      <c r="H111" s="1186"/>
      <c r="I111" s="525"/>
      <c r="J111" s="669" t="str">
        <f>IF(OR(B111="　",B111=""),"",VLOOKUP(B111,'様式1-4（要望事業一覧）'!$B$5:$C$24,2,FALSE))</f>
        <v/>
      </c>
      <c r="K111" s="657" t="s">
        <v>591</v>
      </c>
      <c r="L111" s="658">
        <f>ROUNDDOWN(SUMIF(J109:J118,"=○",I109:I118)/1000,0)</f>
        <v>0</v>
      </c>
      <c r="M111" s="656" t="s">
        <v>592</v>
      </c>
      <c r="O111" s="152"/>
    </row>
    <row r="112" spans="2:15" s="81" customFormat="1" ht="12.75" customHeight="1">
      <c r="B112" s="667" t="s">
        <v>657</v>
      </c>
      <c r="C112" s="1184"/>
      <c r="D112" s="1185"/>
      <c r="E112" s="1185"/>
      <c r="F112" s="1185"/>
      <c r="G112" s="1185"/>
      <c r="H112" s="1186"/>
      <c r="I112" s="525"/>
      <c r="J112" s="669" t="str">
        <f>IF(OR(B112="　",B112=""),"",VLOOKUP(B112,'様式1-4（要望事業一覧）'!$B$5:$C$24,2,FALSE))</f>
        <v/>
      </c>
      <c r="K112" s="663"/>
      <c r="L112" s="655"/>
      <c r="M112" s="656"/>
      <c r="O112" s="152"/>
    </row>
    <row r="113" spans="2:15" s="81" customFormat="1" ht="12.75" customHeight="1">
      <c r="B113" s="667" t="s">
        <v>657</v>
      </c>
      <c r="C113" s="1184"/>
      <c r="D113" s="1185"/>
      <c r="E113" s="1185"/>
      <c r="F113" s="1185"/>
      <c r="G113" s="1185"/>
      <c r="H113" s="1186"/>
      <c r="I113" s="525"/>
      <c r="J113" s="669" t="str">
        <f>IF(OR(B113="　",B113=""),"",VLOOKUP(B113,'様式1-4（要望事業一覧）'!$B$5:$C$24,2,FALSE))</f>
        <v/>
      </c>
      <c r="K113" s="663"/>
      <c r="L113" s="655"/>
      <c r="M113" s="656"/>
      <c r="O113" s="152"/>
    </row>
    <row r="114" spans="2:15" s="81" customFormat="1" ht="12.75" customHeight="1">
      <c r="B114" s="667" t="s">
        <v>657</v>
      </c>
      <c r="C114" s="1184"/>
      <c r="D114" s="1185"/>
      <c r="E114" s="1185"/>
      <c r="F114" s="1185"/>
      <c r="G114" s="1185"/>
      <c r="H114" s="1186"/>
      <c r="I114" s="525"/>
      <c r="J114" s="669" t="str">
        <f>IF(OR(B114="　",B114=""),"",VLOOKUP(B114,'様式1-4（要望事業一覧）'!$B$5:$C$24,2,FALSE))</f>
        <v/>
      </c>
      <c r="K114" s="663"/>
      <c r="L114" s="655"/>
      <c r="M114" s="656"/>
      <c r="O114" s="152"/>
    </row>
    <row r="115" spans="2:15" s="81" customFormat="1" ht="12.75" customHeight="1">
      <c r="B115" s="667" t="s">
        <v>657</v>
      </c>
      <c r="C115" s="1184"/>
      <c r="D115" s="1185"/>
      <c r="E115" s="1185"/>
      <c r="F115" s="1185"/>
      <c r="G115" s="1185"/>
      <c r="H115" s="1186"/>
      <c r="I115" s="525"/>
      <c r="J115" s="669" t="str">
        <f>IF(OR(B115="　",B115=""),"",VLOOKUP(B115,'様式1-4（要望事業一覧）'!$B$5:$C$24,2,FALSE))</f>
        <v/>
      </c>
      <c r="K115" s="663"/>
      <c r="L115" s="655"/>
      <c r="M115" s="656"/>
      <c r="O115" s="152"/>
    </row>
    <row r="116" spans="2:15" s="81" customFormat="1" ht="12.75" customHeight="1">
      <c r="B116" s="667" t="s">
        <v>657</v>
      </c>
      <c r="C116" s="1184"/>
      <c r="D116" s="1185"/>
      <c r="E116" s="1185"/>
      <c r="F116" s="1185"/>
      <c r="G116" s="1185"/>
      <c r="H116" s="1186"/>
      <c r="I116" s="525"/>
      <c r="J116" s="669" t="str">
        <f>IF(OR(B116="　",B116=""),"",VLOOKUP(B116,'様式1-4（要望事業一覧）'!$B$5:$C$24,2,FALSE))</f>
        <v/>
      </c>
      <c r="K116" s="663"/>
      <c r="L116" s="655"/>
      <c r="M116" s="656"/>
      <c r="O116" s="152"/>
    </row>
    <row r="117" spans="2:15" s="81" customFormat="1" ht="12.75" customHeight="1">
      <c r="B117" s="667" t="s">
        <v>657</v>
      </c>
      <c r="C117" s="1184"/>
      <c r="D117" s="1185"/>
      <c r="E117" s="1185"/>
      <c r="F117" s="1185"/>
      <c r="G117" s="1185"/>
      <c r="H117" s="1186"/>
      <c r="I117" s="525"/>
      <c r="J117" s="669" t="str">
        <f>IF(OR(B117="　",B117=""),"",VLOOKUP(B117,'様式1-4（要望事業一覧）'!$B$5:$C$24,2,FALSE))</f>
        <v/>
      </c>
      <c r="K117" s="663"/>
      <c r="L117" s="655"/>
      <c r="M117" s="656"/>
      <c r="O117" s="152"/>
    </row>
    <row r="118" spans="2:15" s="81" customFormat="1" ht="12.75" customHeight="1" thickBot="1">
      <c r="B118" s="667" t="s">
        <v>657</v>
      </c>
      <c r="C118" s="1187"/>
      <c r="D118" s="1188"/>
      <c r="E118" s="1188"/>
      <c r="F118" s="1188"/>
      <c r="G118" s="1188"/>
      <c r="H118" s="1189"/>
      <c r="I118" s="602"/>
      <c r="J118" s="669" t="str">
        <f>IF(OR(B118="　",B118=""),"",VLOOKUP(B118,'様式1-4（要望事業一覧）'!$B$5:$C$24,2,FALSE))</f>
        <v/>
      </c>
      <c r="K118" s="659"/>
      <c r="L118" s="638"/>
      <c r="M118" s="660"/>
      <c r="O118" s="153"/>
    </row>
    <row r="119" spans="2:15" ht="15.75" customHeight="1" thickTop="1">
      <c r="B119" s="1190" t="s">
        <v>89</v>
      </c>
      <c r="C119" s="1191"/>
      <c r="D119" s="1191"/>
      <c r="E119" s="1191"/>
      <c r="F119" s="1191"/>
      <c r="G119" s="1191"/>
      <c r="H119" s="1191"/>
      <c r="I119" s="1191"/>
      <c r="J119" s="1192"/>
      <c r="K119" s="639"/>
      <c r="L119" s="640">
        <f>SUM(L77,L88,L99,L110)</f>
        <v>0</v>
      </c>
      <c r="M119" s="641"/>
    </row>
    <row r="120" spans="2:15" ht="15.75" customHeight="1">
      <c r="B120" s="1193"/>
      <c r="C120" s="1194"/>
      <c r="D120" s="1194"/>
      <c r="E120" s="1194"/>
      <c r="F120" s="1194"/>
      <c r="G120" s="1194"/>
      <c r="H120" s="1194"/>
      <c r="I120" s="1194"/>
      <c r="J120" s="1195"/>
      <c r="K120" s="643" t="s">
        <v>591</v>
      </c>
      <c r="L120" s="642">
        <f>SUM(L78,L89,L100,L111)</f>
        <v>0</v>
      </c>
      <c r="M120" s="644" t="s">
        <v>592</v>
      </c>
    </row>
    <row r="121" spans="2:15" ht="19.5" customHeight="1" thickBot="1">
      <c r="B121" s="531" t="s">
        <v>70</v>
      </c>
      <c r="C121" s="531"/>
      <c r="D121" s="131"/>
      <c r="E121" s="131"/>
      <c r="F121" s="131"/>
      <c r="G121" s="131"/>
      <c r="H121" s="131"/>
      <c r="I121" s="131"/>
      <c r="J121" s="131"/>
      <c r="K121" s="131"/>
      <c r="L121" s="131"/>
    </row>
    <row r="122" spans="2:15" ht="22.5" customHeight="1">
      <c r="B122" s="131" t="s">
        <v>71</v>
      </c>
      <c r="C122" s="131"/>
      <c r="D122" s="131"/>
      <c r="E122" s="532" t="s">
        <v>72</v>
      </c>
      <c r="F122" s="131"/>
      <c r="G122" s="1196" t="s">
        <v>570</v>
      </c>
      <c r="H122" s="1197"/>
      <c r="I122" s="1197"/>
      <c r="J122" s="1198"/>
      <c r="K122" s="1199"/>
      <c r="L122" s="1175">
        <f>SUM(L69,L119)</f>
        <v>0</v>
      </c>
      <c r="M122" s="1176"/>
    </row>
    <row r="123" spans="2:15" ht="22.5" customHeight="1">
      <c r="B123" s="1003" t="s">
        <v>73</v>
      </c>
      <c r="C123" s="1004"/>
      <c r="D123" s="1005"/>
      <c r="E123" s="645" t="s">
        <v>594</v>
      </c>
      <c r="F123" s="527"/>
      <c r="G123" s="1162"/>
      <c r="H123" s="1163"/>
      <c r="I123" s="1163"/>
      <c r="J123" s="1164"/>
      <c r="K123" s="1165"/>
      <c r="L123" s="1177">
        <f>SUM(L70,L120)</f>
        <v>0</v>
      </c>
      <c r="M123" s="1178"/>
    </row>
    <row r="124" spans="2:15" ht="22.5" customHeight="1">
      <c r="B124" s="1159" t="s">
        <v>90</v>
      </c>
      <c r="C124" s="1160"/>
      <c r="D124" s="1161"/>
      <c r="E124" s="646"/>
      <c r="F124" s="131"/>
      <c r="G124" s="1179" t="s">
        <v>409</v>
      </c>
      <c r="H124" s="1180"/>
      <c r="I124" s="1180"/>
      <c r="J124" s="1181"/>
      <c r="K124" s="1182"/>
      <c r="L124" s="1169">
        <f>IF(共通入力シート!$B$18="課税事業者",ROUNDDOWN((L122-E132)*10/110,0),0)</f>
        <v>0</v>
      </c>
      <c r="M124" s="1170"/>
    </row>
    <row r="125" spans="2:15" ht="22.5" customHeight="1">
      <c r="B125" s="1148"/>
      <c r="C125" s="1149"/>
      <c r="D125" s="1150"/>
      <c r="E125" s="647"/>
      <c r="F125" s="131"/>
      <c r="G125" s="1183"/>
      <c r="H125" s="1181"/>
      <c r="I125" s="1181"/>
      <c r="J125" s="1181"/>
      <c r="K125" s="1182"/>
      <c r="L125" s="1177">
        <f>IF(共通入力シート!$B$18="課税事業者",ROUNDDOWN((L123-E133)*10/110,0),0)</f>
        <v>0</v>
      </c>
      <c r="M125" s="1178"/>
    </row>
    <row r="126" spans="2:15" ht="22.5" customHeight="1">
      <c r="B126" s="1159" t="s">
        <v>91</v>
      </c>
      <c r="C126" s="1160"/>
      <c r="D126" s="1161"/>
      <c r="E126" s="646"/>
      <c r="F126" s="131"/>
      <c r="G126" s="1162" t="s">
        <v>410</v>
      </c>
      <c r="H126" s="1163"/>
      <c r="I126" s="1163"/>
      <c r="J126" s="1164"/>
      <c r="K126" s="1165"/>
      <c r="L126" s="1169">
        <f>L122-L124</f>
        <v>0</v>
      </c>
      <c r="M126" s="1170"/>
    </row>
    <row r="127" spans="2:15" ht="22.5" customHeight="1" thickBot="1">
      <c r="B127" s="1148"/>
      <c r="C127" s="1149"/>
      <c r="D127" s="1150"/>
      <c r="E127" s="647"/>
      <c r="F127" s="131"/>
      <c r="G127" s="1166"/>
      <c r="H127" s="1167"/>
      <c r="I127" s="1167"/>
      <c r="J127" s="1167"/>
      <c r="K127" s="1168"/>
      <c r="L127" s="1171">
        <f>L123-L125</f>
        <v>0</v>
      </c>
      <c r="M127" s="1172"/>
    </row>
    <row r="128" spans="2:15" ht="22.5" customHeight="1">
      <c r="B128" s="1159" t="s">
        <v>42</v>
      </c>
      <c r="C128" s="1160"/>
      <c r="D128" s="1161"/>
      <c r="E128" s="646"/>
      <c r="F128" s="131"/>
      <c r="G128" s="1173" t="s">
        <v>663</v>
      </c>
      <c r="H128" s="1173"/>
      <c r="I128" s="1173"/>
      <c r="J128" s="1173"/>
      <c r="K128" s="1173"/>
      <c r="L128" s="1174"/>
    </row>
    <row r="129" spans="2:12" ht="22.5" customHeight="1" thickBot="1">
      <c r="B129" s="1148"/>
      <c r="C129" s="1149"/>
      <c r="D129" s="1150"/>
      <c r="E129" s="647"/>
      <c r="F129" s="131"/>
      <c r="G129" s="649"/>
      <c r="H129" s="649"/>
      <c r="I129" s="650"/>
      <c r="J129" s="650"/>
      <c r="K129" s="650"/>
      <c r="L129" s="650"/>
    </row>
    <row r="130" spans="2:12" ht="22.5" customHeight="1" thickBot="1">
      <c r="B130" s="1137" t="s">
        <v>92</v>
      </c>
      <c r="C130" s="1138"/>
      <c r="D130" s="1139"/>
      <c r="E130" s="646"/>
      <c r="F130" s="131"/>
      <c r="G130" s="533" t="s">
        <v>93</v>
      </c>
      <c r="H130" s="1143" t="str">
        <f>IF(共通入力シート!$B$2="","",共通入力シート!$B$2)</f>
        <v/>
      </c>
      <c r="I130" s="1143"/>
      <c r="J130" s="1143"/>
      <c r="K130" s="1143"/>
      <c r="L130" s="1144"/>
    </row>
    <row r="131" spans="2:12" ht="22.5" customHeight="1" thickBot="1">
      <c r="B131" s="1140"/>
      <c r="C131" s="1141"/>
      <c r="D131" s="1142"/>
      <c r="E131" s="648"/>
      <c r="F131" s="131"/>
      <c r="G131" s="649"/>
      <c r="H131" s="649"/>
      <c r="I131" s="650"/>
      <c r="J131" s="650"/>
      <c r="K131" s="650"/>
      <c r="L131" s="650"/>
    </row>
    <row r="132" spans="2:12" ht="22.5" customHeight="1" thickTop="1">
      <c r="B132" s="1145" t="s">
        <v>75</v>
      </c>
      <c r="C132" s="1146"/>
      <c r="D132" s="1147"/>
      <c r="E132" s="653">
        <f>SUM(E124,E126,E128,E130)</f>
        <v>0</v>
      </c>
      <c r="F132" s="131"/>
      <c r="G132" s="1151" t="s">
        <v>595</v>
      </c>
      <c r="H132" s="1153">
        <f>L126</f>
        <v>0</v>
      </c>
      <c r="I132" s="1154"/>
      <c r="J132" s="1155"/>
      <c r="K132" s="1155"/>
      <c r="L132" s="651" t="s">
        <v>94</v>
      </c>
    </row>
    <row r="133" spans="2:12" ht="22.5" customHeight="1" thickBot="1">
      <c r="B133" s="1148"/>
      <c r="C133" s="1149"/>
      <c r="D133" s="1150"/>
      <c r="E133" s="654">
        <f>SUM(E125,E127,E129,E131)</f>
        <v>0</v>
      </c>
      <c r="F133" s="131"/>
      <c r="G133" s="1152"/>
      <c r="H133" s="1156">
        <f>L127</f>
        <v>0</v>
      </c>
      <c r="I133" s="1157"/>
      <c r="J133" s="1158"/>
      <c r="K133" s="1158"/>
      <c r="L133" s="652" t="s">
        <v>94</v>
      </c>
    </row>
    <row r="134" spans="2:12">
      <c r="B134" s="534" t="s">
        <v>95</v>
      </c>
      <c r="C134" s="534"/>
      <c r="D134" s="527"/>
      <c r="E134" s="527"/>
      <c r="F134" s="527"/>
      <c r="G134" s="527"/>
      <c r="H134" s="527"/>
      <c r="I134" s="528"/>
      <c r="J134" s="528"/>
      <c r="K134" s="528"/>
      <c r="L134" s="528"/>
    </row>
  </sheetData>
  <sheetProtection algorithmName="SHA-512" hashValue="SxwjauH+gQztLmhJHQcD+IHxnKl/8wO7V0+iOCfZg00pPehJzHYzs6Tgj2ILOVY/RhpdglrpBT1c0uyE/4zNmA==" saltValue="D5D1ouZtaqGItfFCtjBNbA==" spinCount="100000" sheet="1" formatCells="0" formatRows="0" insertRows="0"/>
  <mergeCells count="133">
    <mergeCell ref="C10:H10"/>
    <mergeCell ref="C11:H11"/>
    <mergeCell ref="C12:H12"/>
    <mergeCell ref="C13:H13"/>
    <mergeCell ref="C14:H14"/>
    <mergeCell ref="C15:H15"/>
    <mergeCell ref="B5:H5"/>
    <mergeCell ref="K5:M5"/>
    <mergeCell ref="B6:H6"/>
    <mergeCell ref="C7:H7"/>
    <mergeCell ref="C8:H8"/>
    <mergeCell ref="C9:H9"/>
    <mergeCell ref="C22:H22"/>
    <mergeCell ref="C23:H23"/>
    <mergeCell ref="C24:H24"/>
    <mergeCell ref="C25:H25"/>
    <mergeCell ref="C26:H26"/>
    <mergeCell ref="B27:H27"/>
    <mergeCell ref="C16:H16"/>
    <mergeCell ref="C17:H17"/>
    <mergeCell ref="C18:H18"/>
    <mergeCell ref="C19:H19"/>
    <mergeCell ref="C20:H20"/>
    <mergeCell ref="C21:H21"/>
    <mergeCell ref="C34:H34"/>
    <mergeCell ref="C35:H35"/>
    <mergeCell ref="C36:H36"/>
    <mergeCell ref="C37:H37"/>
    <mergeCell ref="C38:H38"/>
    <mergeCell ref="C39:H39"/>
    <mergeCell ref="C28:H28"/>
    <mergeCell ref="C29:H29"/>
    <mergeCell ref="C30:H30"/>
    <mergeCell ref="C31:H31"/>
    <mergeCell ref="C32:H32"/>
    <mergeCell ref="C33:H33"/>
    <mergeCell ref="C46:H46"/>
    <mergeCell ref="C47:H47"/>
    <mergeCell ref="B48:H48"/>
    <mergeCell ref="C49:H49"/>
    <mergeCell ref="C50:H50"/>
    <mergeCell ref="C51:H51"/>
    <mergeCell ref="C40:H40"/>
    <mergeCell ref="C41:H41"/>
    <mergeCell ref="C42:H42"/>
    <mergeCell ref="C43:H43"/>
    <mergeCell ref="C44:H44"/>
    <mergeCell ref="C45:H45"/>
    <mergeCell ref="C58:H58"/>
    <mergeCell ref="C59:H59"/>
    <mergeCell ref="C60:H60"/>
    <mergeCell ref="C61:H61"/>
    <mergeCell ref="C62:H62"/>
    <mergeCell ref="C63:H63"/>
    <mergeCell ref="C52:H52"/>
    <mergeCell ref="C53:H53"/>
    <mergeCell ref="C54:H54"/>
    <mergeCell ref="C55:H55"/>
    <mergeCell ref="C56:H56"/>
    <mergeCell ref="C57:H57"/>
    <mergeCell ref="B74:H74"/>
    <mergeCell ref="K74:M74"/>
    <mergeCell ref="B75:H75"/>
    <mergeCell ref="C76:H76"/>
    <mergeCell ref="C77:H77"/>
    <mergeCell ref="C78:H78"/>
    <mergeCell ref="C64:H64"/>
    <mergeCell ref="C65:H65"/>
    <mergeCell ref="C66:H66"/>
    <mergeCell ref="C67:H67"/>
    <mergeCell ref="C68:H68"/>
    <mergeCell ref="B69:J70"/>
    <mergeCell ref="C85:H85"/>
    <mergeCell ref="B86:H86"/>
    <mergeCell ref="C87:H87"/>
    <mergeCell ref="C88:H88"/>
    <mergeCell ref="C89:H89"/>
    <mergeCell ref="C90:H90"/>
    <mergeCell ref="C79:H79"/>
    <mergeCell ref="C80:H80"/>
    <mergeCell ref="C81:H81"/>
    <mergeCell ref="C82:H82"/>
    <mergeCell ref="C83:H83"/>
    <mergeCell ref="C84:H84"/>
    <mergeCell ref="B97:H97"/>
    <mergeCell ref="C98:H98"/>
    <mergeCell ref="C99:H99"/>
    <mergeCell ref="C100:H100"/>
    <mergeCell ref="C101:H101"/>
    <mergeCell ref="C102:H102"/>
    <mergeCell ref="C91:H91"/>
    <mergeCell ref="C92:H92"/>
    <mergeCell ref="C93:H93"/>
    <mergeCell ref="C94:H94"/>
    <mergeCell ref="C95:H95"/>
    <mergeCell ref="C96:H96"/>
    <mergeCell ref="C109:H109"/>
    <mergeCell ref="C110:H110"/>
    <mergeCell ref="C111:H111"/>
    <mergeCell ref="C112:H112"/>
    <mergeCell ref="C113:H113"/>
    <mergeCell ref="C114:H114"/>
    <mergeCell ref="C103:H103"/>
    <mergeCell ref="C104:H104"/>
    <mergeCell ref="C105:H105"/>
    <mergeCell ref="C106:H106"/>
    <mergeCell ref="C107:H107"/>
    <mergeCell ref="B108:H108"/>
    <mergeCell ref="L122:M122"/>
    <mergeCell ref="B123:D123"/>
    <mergeCell ref="L123:M123"/>
    <mergeCell ref="B124:D125"/>
    <mergeCell ref="G124:K125"/>
    <mergeCell ref="L124:M124"/>
    <mergeCell ref="L125:M125"/>
    <mergeCell ref="C115:H115"/>
    <mergeCell ref="C116:H116"/>
    <mergeCell ref="C117:H117"/>
    <mergeCell ref="C118:H118"/>
    <mergeCell ref="B119:J120"/>
    <mergeCell ref="G122:K123"/>
    <mergeCell ref="B130:D131"/>
    <mergeCell ref="H130:L130"/>
    <mergeCell ref="B132:D133"/>
    <mergeCell ref="G132:G133"/>
    <mergeCell ref="H132:K132"/>
    <mergeCell ref="H133:K133"/>
    <mergeCell ref="B126:D127"/>
    <mergeCell ref="G126:K127"/>
    <mergeCell ref="L126:M126"/>
    <mergeCell ref="L127:M127"/>
    <mergeCell ref="B128:D129"/>
    <mergeCell ref="G128:L128"/>
  </mergeCells>
  <phoneticPr fontId="1"/>
  <dataValidations count="1">
    <dataValidation type="list" allowBlank="1" showInputMessage="1" showErrorMessage="1" sqref="B7:B26 B28:B47 B49:B68 B76:B85 B87:B96 B98:B107 B109:B118" xr:uid="{47AF4236-4EFA-4A36-A8A4-19F8766033E9}">
      <formula1>"　,公-1,公-2,公-3,公-4,公-5,公-6,公-7,公-8,公-9,公-10,公-11,公-12,公-13,公-14,公-15,公-16,公-17,公-18,公-19,公-20"</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oddHeader>&amp;R&amp;"ＭＳ Ｐゴシック,標準"（様式１ー４ー②）</oddHeader>
  </headerFooter>
  <rowBreaks count="1" manualBreakCount="1">
    <brk id="71" max="12"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5CBB0-DC9B-4E08-97E9-A937F3704C04}">
  <sheetPr codeName="Sheet13">
    <tabColor theme="9" tint="0.39997558519241921"/>
  </sheetPr>
  <dimension ref="A1:U2320"/>
  <sheetViews>
    <sheetView view="pageBreakPreview" zoomScaleNormal="100" zoomScaleSheetLayoutView="100" workbookViewId="0">
      <selection activeCell="C1" sqref="C1"/>
    </sheetView>
  </sheetViews>
  <sheetFormatPr defaultColWidth="8.25" defaultRowHeight="16.5"/>
  <cols>
    <col min="1" max="1" width="0.875" style="329" customWidth="1"/>
    <col min="2" max="2" width="4.625" style="219" customWidth="1"/>
    <col min="3" max="3" width="3.75" style="219" customWidth="1"/>
    <col min="4" max="5" width="8.125" style="219" customWidth="1"/>
    <col min="6" max="6" width="9.125" style="219" customWidth="1"/>
    <col min="7" max="7" width="8.125" style="219" customWidth="1"/>
    <col min="8" max="8" width="6.875" style="219" customWidth="1"/>
    <col min="9" max="10" width="4.5" style="219" customWidth="1"/>
    <col min="11" max="12" width="8.125" style="219" customWidth="1"/>
    <col min="13" max="13" width="6.5" style="219" customWidth="1"/>
    <col min="14" max="14" width="9.125" style="219" customWidth="1"/>
    <col min="15" max="15" width="8.125" style="219" customWidth="1"/>
    <col min="16" max="16" width="0.875" style="329" customWidth="1"/>
    <col min="17" max="17" width="4.5" style="329" customWidth="1"/>
    <col min="18" max="19" width="8.25" style="220"/>
    <col min="20" max="20" width="15.5" style="220" customWidth="1"/>
    <col min="21" max="21" width="8.25" style="220"/>
    <col min="22" max="16384" width="8.25" style="329"/>
  </cols>
  <sheetData>
    <row r="1" spans="2:21" ht="15.6" customHeight="1">
      <c r="B1" s="131" t="s">
        <v>425</v>
      </c>
      <c r="C1" s="218"/>
      <c r="D1" s="218"/>
      <c r="E1" s="218"/>
      <c r="F1" s="218"/>
      <c r="G1" s="218"/>
      <c r="H1" s="218"/>
      <c r="I1" s="218"/>
      <c r="J1" s="218"/>
      <c r="K1" s="218"/>
      <c r="L1" s="218"/>
      <c r="M1" s="218"/>
      <c r="N1" s="218"/>
      <c r="O1" s="218"/>
      <c r="R1" s="329"/>
      <c r="S1" s="329"/>
      <c r="T1" s="329"/>
      <c r="U1" s="329"/>
    </row>
    <row r="2" spans="2:21" ht="15.6" customHeight="1">
      <c r="B2" s="218" t="s">
        <v>509</v>
      </c>
      <c r="C2" s="218"/>
      <c r="D2" s="218"/>
      <c r="E2" s="218"/>
      <c r="F2" s="218"/>
      <c r="G2" s="218"/>
      <c r="H2" s="218"/>
      <c r="I2" s="218"/>
      <c r="J2" s="218"/>
      <c r="K2" s="218"/>
      <c r="L2" s="218"/>
      <c r="M2" s="218"/>
      <c r="N2" s="218"/>
      <c r="O2" s="218"/>
      <c r="R2" s="329"/>
      <c r="S2" s="329"/>
      <c r="T2" s="329"/>
      <c r="U2" s="329"/>
    </row>
    <row r="3" spans="2:21" ht="18" customHeight="1" thickBot="1">
      <c r="B3" s="1120" t="s">
        <v>508</v>
      </c>
      <c r="C3" s="1120"/>
      <c r="D3" s="1120"/>
      <c r="E3" s="1120"/>
      <c r="F3" s="1120"/>
      <c r="G3" s="1120"/>
      <c r="H3" s="1120"/>
      <c r="I3" s="1120"/>
      <c r="J3" s="1120"/>
      <c r="K3" s="1120"/>
      <c r="L3" s="1120"/>
      <c r="M3" s="1120"/>
      <c r="N3" s="1120"/>
      <c r="O3" s="1120"/>
      <c r="R3" s="329"/>
      <c r="S3" s="329"/>
      <c r="T3" s="329"/>
      <c r="U3" s="329"/>
    </row>
    <row r="4" spans="2:21" ht="15" customHeight="1">
      <c r="B4" s="1121" t="s">
        <v>43</v>
      </c>
      <c r="C4" s="1122"/>
      <c r="D4" s="1125" t="s">
        <v>447</v>
      </c>
      <c r="E4" s="1126"/>
      <c r="F4" s="1129" t="s">
        <v>657</v>
      </c>
      <c r="G4" s="1130"/>
      <c r="H4" s="1131"/>
      <c r="I4" s="1131"/>
      <c r="J4" s="1131"/>
      <c r="K4" s="1131"/>
      <c r="L4" s="1131"/>
      <c r="M4" s="1131"/>
      <c r="N4" s="1131"/>
      <c r="O4" s="1132"/>
      <c r="Q4" s="618" t="s">
        <v>667</v>
      </c>
      <c r="R4" s="329"/>
      <c r="S4" s="329"/>
      <c r="T4" s="329"/>
      <c r="U4" s="329"/>
    </row>
    <row r="5" spans="2:21" ht="15" customHeight="1" thickBot="1">
      <c r="B5" s="1123"/>
      <c r="C5" s="1124"/>
      <c r="D5" s="1127"/>
      <c r="E5" s="1128"/>
      <c r="F5" s="1133"/>
      <c r="G5" s="1134"/>
      <c r="H5" s="1135"/>
      <c r="I5" s="1135"/>
      <c r="J5" s="1135"/>
      <c r="K5" s="1135"/>
      <c r="L5" s="1135"/>
      <c r="M5" s="1135"/>
      <c r="N5" s="1135"/>
      <c r="O5" s="1136"/>
      <c r="Q5" s="617" t="s">
        <v>668</v>
      </c>
      <c r="R5" s="329"/>
      <c r="S5" s="329"/>
      <c r="T5" s="329"/>
      <c r="U5" s="329"/>
    </row>
    <row r="6" spans="2:21" ht="16.5" customHeight="1">
      <c r="B6" s="330" t="s">
        <v>142</v>
      </c>
      <c r="C6" s="331"/>
      <c r="D6" s="331"/>
      <c r="E6" s="332"/>
      <c r="F6" s="331"/>
      <c r="G6" s="331"/>
      <c r="H6" s="333"/>
      <c r="I6" s="333"/>
      <c r="J6" s="333"/>
      <c r="K6" s="333"/>
      <c r="L6" s="333"/>
      <c r="M6" s="333"/>
      <c r="N6" s="333"/>
      <c r="O6" s="334"/>
      <c r="R6" s="329"/>
      <c r="S6" s="329"/>
      <c r="T6" s="329"/>
      <c r="U6" s="329"/>
    </row>
    <row r="7" spans="2:21" ht="18.75" customHeight="1">
      <c r="B7" s="1109"/>
      <c r="C7" s="1110"/>
      <c r="D7" s="1110"/>
      <c r="E7" s="1110"/>
      <c r="F7" s="1110"/>
      <c r="G7" s="1110"/>
      <c r="H7" s="1110"/>
      <c r="I7" s="1110"/>
      <c r="J7" s="1110"/>
      <c r="K7" s="1110"/>
      <c r="L7" s="1213" t="s">
        <v>48</v>
      </c>
      <c r="M7" s="1215"/>
      <c r="N7" s="1215"/>
      <c r="O7" s="1216"/>
      <c r="Q7" s="569" t="str">
        <f>IF(M7="", "←選択してください。", "")</f>
        <v>←選択してください。</v>
      </c>
      <c r="R7" s="329"/>
      <c r="S7" s="329"/>
      <c r="T7" s="329"/>
      <c r="U7" s="329"/>
    </row>
    <row r="8" spans="2:21" ht="17.25" customHeight="1">
      <c r="B8" s="1111"/>
      <c r="C8" s="1112"/>
      <c r="D8" s="1112"/>
      <c r="E8" s="1112"/>
      <c r="F8" s="1112"/>
      <c r="G8" s="1112"/>
      <c r="H8" s="1112"/>
      <c r="I8" s="1112"/>
      <c r="J8" s="1112"/>
      <c r="K8" s="1112"/>
      <c r="L8" s="1214"/>
      <c r="M8" s="1217"/>
      <c r="N8" s="1217"/>
      <c r="O8" s="1218"/>
      <c r="Q8" s="336"/>
      <c r="R8" s="329"/>
      <c r="S8" s="329"/>
      <c r="T8" s="329"/>
      <c r="U8" s="329"/>
    </row>
    <row r="9" spans="2:21" ht="4.5" customHeight="1">
      <c r="B9" s="338"/>
      <c r="C9" s="338"/>
      <c r="D9" s="338"/>
      <c r="E9" s="338"/>
      <c r="F9" s="338"/>
      <c r="G9" s="338"/>
      <c r="H9" s="338"/>
      <c r="I9" s="338"/>
      <c r="J9" s="338"/>
      <c r="K9" s="338"/>
      <c r="L9" s="338"/>
      <c r="M9" s="338"/>
      <c r="N9" s="338"/>
      <c r="O9" s="611"/>
      <c r="R9" s="329"/>
      <c r="S9" s="329"/>
      <c r="T9" s="329"/>
      <c r="U9" s="329"/>
    </row>
    <row r="10" spans="2:21" ht="21.75" customHeight="1">
      <c r="B10" s="340" t="s">
        <v>143</v>
      </c>
      <c r="C10" s="341"/>
      <c r="D10" s="341"/>
      <c r="E10" s="341"/>
      <c r="F10" s="1117" t="s">
        <v>50</v>
      </c>
      <c r="G10" s="1118"/>
      <c r="H10" s="342"/>
      <c r="I10" s="919"/>
      <c r="J10" s="920"/>
      <c r="K10" s="920"/>
      <c r="L10" s="1219"/>
      <c r="M10" s="1219"/>
      <c r="N10" s="1219"/>
      <c r="O10" s="1220"/>
      <c r="Q10" s="336" t="str">
        <f>IF(OR(F4="人材養成事業",F4= "普及啓発事業"), "←斜線部は記入する必要はありません。", "")</f>
        <v/>
      </c>
      <c r="R10" s="329"/>
      <c r="S10" s="329"/>
      <c r="T10" s="329"/>
      <c r="U10" s="329"/>
    </row>
    <row r="11" spans="2:21" ht="9" customHeight="1">
      <c r="B11" s="131"/>
      <c r="C11" s="131"/>
      <c r="D11" s="131"/>
      <c r="E11" s="131"/>
      <c r="F11" s="338"/>
      <c r="G11" s="338"/>
      <c r="H11" s="587"/>
      <c r="I11" s="338"/>
      <c r="J11" s="338"/>
      <c r="K11" s="338"/>
      <c r="L11" s="588"/>
      <c r="M11" s="338"/>
      <c r="N11" s="338"/>
      <c r="O11" s="589"/>
      <c r="Q11" s="336"/>
      <c r="R11" s="329"/>
      <c r="S11" s="329"/>
      <c r="T11" s="329"/>
      <c r="U11" s="329"/>
    </row>
    <row r="12" spans="2:21" hidden="1">
      <c r="B12" s="131"/>
      <c r="C12" s="131"/>
      <c r="D12" s="131"/>
      <c r="E12" s="131"/>
      <c r="F12" s="338"/>
      <c r="G12" s="338"/>
      <c r="H12" s="587"/>
      <c r="I12" s="338"/>
      <c r="J12" s="338"/>
      <c r="K12" s="338"/>
      <c r="L12" s="588"/>
      <c r="M12" s="338"/>
      <c r="N12" s="338"/>
      <c r="O12" s="589"/>
      <c r="Q12" s="336"/>
      <c r="R12" s="329"/>
      <c r="S12" s="329"/>
      <c r="T12" s="329"/>
      <c r="U12" s="329"/>
    </row>
    <row r="13" spans="2:21" hidden="1">
      <c r="B13" s="131"/>
      <c r="C13" s="131"/>
      <c r="D13" s="338"/>
      <c r="E13" s="338"/>
      <c r="F13" s="338"/>
      <c r="G13" s="338"/>
      <c r="H13" s="338"/>
      <c r="I13" s="338"/>
      <c r="J13" s="338"/>
      <c r="K13" s="338"/>
      <c r="L13" s="338"/>
      <c r="M13" s="338"/>
      <c r="N13" s="338"/>
      <c r="O13" s="338"/>
      <c r="Q13" s="336"/>
      <c r="R13" s="329"/>
      <c r="S13" s="329"/>
      <c r="T13" s="329"/>
      <c r="U13" s="329"/>
    </row>
    <row r="14" spans="2:21" s="102" customFormat="1" ht="18" customHeight="1">
      <c r="B14" s="1020" t="s">
        <v>344</v>
      </c>
      <c r="C14" s="1066"/>
      <c r="D14" s="925" t="s">
        <v>413</v>
      </c>
      <c r="E14" s="926"/>
      <c r="F14" s="926"/>
      <c r="G14" s="926"/>
      <c r="H14" s="926"/>
      <c r="I14" s="926"/>
      <c r="J14" s="926"/>
      <c r="K14" s="926"/>
      <c r="L14" s="926"/>
      <c r="M14" s="926"/>
      <c r="N14" s="926"/>
      <c r="O14" s="927"/>
      <c r="Q14" s="345"/>
    </row>
    <row r="15" spans="2:21" s="102" customFormat="1" ht="19.350000000000001" customHeight="1">
      <c r="B15" s="1067"/>
      <c r="C15" s="1068"/>
      <c r="D15" s="1071"/>
      <c r="E15" s="1072"/>
      <c r="F15" s="1072"/>
      <c r="G15" s="1072"/>
      <c r="H15" s="1072"/>
      <c r="I15" s="1072"/>
      <c r="J15" s="1072"/>
      <c r="K15" s="1072"/>
      <c r="L15" s="1072"/>
      <c r="M15" s="1072"/>
      <c r="N15" s="1072"/>
      <c r="O15" s="1073"/>
    </row>
    <row r="16" spans="2:21" s="102" customFormat="1" ht="19.350000000000001" customHeight="1">
      <c r="B16" s="1067"/>
      <c r="C16" s="1068"/>
      <c r="D16" s="1071"/>
      <c r="E16" s="1072"/>
      <c r="F16" s="1072"/>
      <c r="G16" s="1072"/>
      <c r="H16" s="1072"/>
      <c r="I16" s="1072"/>
      <c r="J16" s="1072"/>
      <c r="K16" s="1072"/>
      <c r="L16" s="1072"/>
      <c r="M16" s="1072"/>
      <c r="N16" s="1072"/>
      <c r="O16" s="1073"/>
    </row>
    <row r="17" spans="2:15" s="102" customFormat="1" ht="19.350000000000001" customHeight="1">
      <c r="B17" s="1067"/>
      <c r="C17" s="1068"/>
      <c r="D17" s="1071"/>
      <c r="E17" s="1072"/>
      <c r="F17" s="1072"/>
      <c r="G17" s="1072"/>
      <c r="H17" s="1072"/>
      <c r="I17" s="1072"/>
      <c r="J17" s="1072"/>
      <c r="K17" s="1072"/>
      <c r="L17" s="1072"/>
      <c r="M17" s="1072"/>
      <c r="N17" s="1072"/>
      <c r="O17" s="1073"/>
    </row>
    <row r="18" spans="2:15" s="102" customFormat="1" ht="19.350000000000001" customHeight="1">
      <c r="B18" s="1067"/>
      <c r="C18" s="1068"/>
      <c r="D18" s="1071"/>
      <c r="E18" s="1072"/>
      <c r="F18" s="1072"/>
      <c r="G18" s="1072"/>
      <c r="H18" s="1072"/>
      <c r="I18" s="1072"/>
      <c r="J18" s="1072"/>
      <c r="K18" s="1072"/>
      <c r="L18" s="1072"/>
      <c r="M18" s="1072"/>
      <c r="N18" s="1072"/>
      <c r="O18" s="1073"/>
    </row>
    <row r="19" spans="2:15" s="102" customFormat="1" ht="19.350000000000001" customHeight="1">
      <c r="B19" s="1067"/>
      <c r="C19" s="1068"/>
      <c r="D19" s="1071"/>
      <c r="E19" s="1072"/>
      <c r="F19" s="1072"/>
      <c r="G19" s="1072"/>
      <c r="H19" s="1072"/>
      <c r="I19" s="1072"/>
      <c r="J19" s="1072"/>
      <c r="K19" s="1072"/>
      <c r="L19" s="1072"/>
      <c r="M19" s="1072"/>
      <c r="N19" s="1072"/>
      <c r="O19" s="1073"/>
    </row>
    <row r="20" spans="2:15" s="102" customFormat="1" ht="19.350000000000001" customHeight="1">
      <c r="B20" s="1067"/>
      <c r="C20" s="1068"/>
      <c r="D20" s="1071"/>
      <c r="E20" s="1072"/>
      <c r="F20" s="1072"/>
      <c r="G20" s="1072"/>
      <c r="H20" s="1072"/>
      <c r="I20" s="1072"/>
      <c r="J20" s="1072"/>
      <c r="K20" s="1072"/>
      <c r="L20" s="1072"/>
      <c r="M20" s="1072"/>
      <c r="N20" s="1072"/>
      <c r="O20" s="1073"/>
    </row>
    <row r="21" spans="2:15" s="102" customFormat="1" ht="19.350000000000001" customHeight="1">
      <c r="B21" s="1067"/>
      <c r="C21" s="1068"/>
      <c r="D21" s="1071"/>
      <c r="E21" s="1072"/>
      <c r="F21" s="1072"/>
      <c r="G21" s="1072"/>
      <c r="H21" s="1072"/>
      <c r="I21" s="1072"/>
      <c r="J21" s="1072"/>
      <c r="K21" s="1072"/>
      <c r="L21" s="1072"/>
      <c r="M21" s="1072"/>
      <c r="N21" s="1072"/>
      <c r="O21" s="1073"/>
    </row>
    <row r="22" spans="2:15" s="102" customFormat="1" ht="19.350000000000001" customHeight="1">
      <c r="B22" s="1067"/>
      <c r="C22" s="1068"/>
      <c r="D22" s="1071"/>
      <c r="E22" s="1072"/>
      <c r="F22" s="1072"/>
      <c r="G22" s="1072"/>
      <c r="H22" s="1072"/>
      <c r="I22" s="1072"/>
      <c r="J22" s="1072"/>
      <c r="K22" s="1072"/>
      <c r="L22" s="1072"/>
      <c r="M22" s="1072"/>
      <c r="N22" s="1072"/>
      <c r="O22" s="1073"/>
    </row>
    <row r="23" spans="2:15" s="102" customFormat="1" ht="19.350000000000001" customHeight="1">
      <c r="B23" s="1067"/>
      <c r="C23" s="1068"/>
      <c r="D23" s="1071"/>
      <c r="E23" s="1072"/>
      <c r="F23" s="1072"/>
      <c r="G23" s="1072"/>
      <c r="H23" s="1072"/>
      <c r="I23" s="1072"/>
      <c r="J23" s="1072"/>
      <c r="K23" s="1072"/>
      <c r="L23" s="1072"/>
      <c r="M23" s="1072"/>
      <c r="N23" s="1072"/>
      <c r="O23" s="1073"/>
    </row>
    <row r="24" spans="2:15" s="102" customFormat="1" ht="19.350000000000001" customHeight="1">
      <c r="B24" s="1069"/>
      <c r="C24" s="1070"/>
      <c r="D24" s="1074"/>
      <c r="E24" s="1075"/>
      <c r="F24" s="1075"/>
      <c r="G24" s="1075"/>
      <c r="H24" s="1075"/>
      <c r="I24" s="1075"/>
      <c r="J24" s="1075"/>
      <c r="K24" s="1075"/>
      <c r="L24" s="1075"/>
      <c r="M24" s="1075"/>
      <c r="N24" s="1075"/>
      <c r="O24" s="1076"/>
    </row>
    <row r="25" spans="2:15" s="102" customFormat="1" ht="18" customHeight="1">
      <c r="B25" s="1020" t="s">
        <v>148</v>
      </c>
      <c r="C25" s="1021"/>
      <c r="D25" s="1059" t="s">
        <v>427</v>
      </c>
      <c r="E25" s="1026"/>
      <c r="F25" s="1026"/>
      <c r="G25" s="1026"/>
      <c r="H25" s="1026"/>
      <c r="I25" s="1026"/>
      <c r="J25" s="1026"/>
      <c r="K25" s="1026"/>
      <c r="L25" s="1026"/>
      <c r="M25" s="1026"/>
      <c r="N25" s="1026"/>
      <c r="O25" s="1027"/>
    </row>
    <row r="26" spans="2:15" s="102" customFormat="1" ht="18" customHeight="1">
      <c r="B26" s="1022"/>
      <c r="C26" s="1023"/>
      <c r="D26" s="1028"/>
      <c r="E26" s="1077"/>
      <c r="F26" s="1077"/>
      <c r="G26" s="1077"/>
      <c r="H26" s="1077"/>
      <c r="I26" s="1077"/>
      <c r="J26" s="1077"/>
      <c r="K26" s="1077"/>
      <c r="L26" s="1077"/>
      <c r="M26" s="1077"/>
      <c r="N26" s="1077"/>
      <c r="O26" s="1078"/>
    </row>
    <row r="27" spans="2:15" s="102" customFormat="1" ht="18" customHeight="1">
      <c r="B27" s="1022"/>
      <c r="C27" s="1023"/>
      <c r="D27" s="1071"/>
      <c r="E27" s="1072"/>
      <c r="F27" s="1072"/>
      <c r="G27" s="1072"/>
      <c r="H27" s="1072"/>
      <c r="I27" s="1072"/>
      <c r="J27" s="1072"/>
      <c r="K27" s="1072"/>
      <c r="L27" s="1072"/>
      <c r="M27" s="1072"/>
      <c r="N27" s="1072"/>
      <c r="O27" s="1073"/>
    </row>
    <row r="28" spans="2:15" s="102" customFormat="1" ht="18" customHeight="1">
      <c r="B28" s="1022"/>
      <c r="C28" s="1023"/>
      <c r="D28" s="1071"/>
      <c r="E28" s="1072"/>
      <c r="F28" s="1072"/>
      <c r="G28" s="1072"/>
      <c r="H28" s="1072"/>
      <c r="I28" s="1072"/>
      <c r="J28" s="1072"/>
      <c r="K28" s="1072"/>
      <c r="L28" s="1072"/>
      <c r="M28" s="1072"/>
      <c r="N28" s="1072"/>
      <c r="O28" s="1073"/>
    </row>
    <row r="29" spans="2:15" s="102" customFormat="1" ht="18" customHeight="1">
      <c r="B29" s="1022"/>
      <c r="C29" s="1023"/>
      <c r="D29" s="1071"/>
      <c r="E29" s="1072"/>
      <c r="F29" s="1072"/>
      <c r="G29" s="1072"/>
      <c r="H29" s="1072"/>
      <c r="I29" s="1072"/>
      <c r="J29" s="1072"/>
      <c r="K29" s="1072"/>
      <c r="L29" s="1072"/>
      <c r="M29" s="1072"/>
      <c r="N29" s="1072"/>
      <c r="O29" s="1073"/>
    </row>
    <row r="30" spans="2:15" s="102" customFormat="1" ht="18" customHeight="1">
      <c r="B30" s="1022"/>
      <c r="C30" s="1023"/>
      <c r="D30" s="1071"/>
      <c r="E30" s="1072"/>
      <c r="F30" s="1072"/>
      <c r="G30" s="1072"/>
      <c r="H30" s="1072"/>
      <c r="I30" s="1072"/>
      <c r="J30" s="1072"/>
      <c r="K30" s="1072"/>
      <c r="L30" s="1072"/>
      <c r="M30" s="1072"/>
      <c r="N30" s="1072"/>
      <c r="O30" s="1073"/>
    </row>
    <row r="31" spans="2:15" s="102" customFormat="1" ht="18" customHeight="1">
      <c r="B31" s="1022"/>
      <c r="C31" s="1023"/>
      <c r="D31" s="1079"/>
      <c r="E31" s="1080"/>
      <c r="F31" s="1080"/>
      <c r="G31" s="1080"/>
      <c r="H31" s="1080"/>
      <c r="I31" s="1080"/>
      <c r="J31" s="1080"/>
      <c r="K31" s="1080"/>
      <c r="L31" s="1080"/>
      <c r="M31" s="1080"/>
      <c r="N31" s="1080"/>
      <c r="O31" s="1081"/>
    </row>
    <row r="32" spans="2:15" s="102" customFormat="1" ht="18" customHeight="1">
      <c r="B32" s="1022"/>
      <c r="C32" s="1023"/>
      <c r="D32" s="1082" t="s">
        <v>428</v>
      </c>
      <c r="E32" s="1083"/>
      <c r="F32" s="1083"/>
      <c r="G32" s="1083"/>
      <c r="H32" s="1083"/>
      <c r="I32" s="1083"/>
      <c r="J32" s="1083"/>
      <c r="K32" s="1083"/>
      <c r="L32" s="1083"/>
      <c r="M32" s="1083"/>
      <c r="N32" s="1083"/>
      <c r="O32" s="1084"/>
    </row>
    <row r="33" spans="2:15" s="102" customFormat="1" ht="18" customHeight="1">
      <c r="B33" s="1022"/>
      <c r="C33" s="1023"/>
      <c r="D33" s="1028"/>
      <c r="E33" s="1085"/>
      <c r="F33" s="1085"/>
      <c r="G33" s="1085"/>
      <c r="H33" s="1085"/>
      <c r="I33" s="1085"/>
      <c r="J33" s="1085"/>
      <c r="K33" s="1085"/>
      <c r="L33" s="1085"/>
      <c r="M33" s="1085"/>
      <c r="N33" s="1085"/>
      <c r="O33" s="1086"/>
    </row>
    <row r="34" spans="2:15" s="102" customFormat="1" ht="18" customHeight="1">
      <c r="B34" s="1022"/>
      <c r="C34" s="1023"/>
      <c r="D34" s="1087"/>
      <c r="E34" s="1088"/>
      <c r="F34" s="1088"/>
      <c r="G34" s="1088"/>
      <c r="H34" s="1088"/>
      <c r="I34" s="1088"/>
      <c r="J34" s="1088"/>
      <c r="K34" s="1088"/>
      <c r="L34" s="1088"/>
      <c r="M34" s="1088"/>
      <c r="N34" s="1088"/>
      <c r="O34" s="1089"/>
    </row>
    <row r="35" spans="2:15" s="102" customFormat="1" ht="18" customHeight="1">
      <c r="B35" s="1022"/>
      <c r="C35" s="1023"/>
      <c r="D35" s="1087"/>
      <c r="E35" s="1088"/>
      <c r="F35" s="1088"/>
      <c r="G35" s="1088"/>
      <c r="H35" s="1088"/>
      <c r="I35" s="1088"/>
      <c r="J35" s="1088"/>
      <c r="K35" s="1088"/>
      <c r="L35" s="1088"/>
      <c r="M35" s="1088"/>
      <c r="N35" s="1088"/>
      <c r="O35" s="1089"/>
    </row>
    <row r="36" spans="2:15" s="102" customFormat="1" ht="18" customHeight="1">
      <c r="B36" s="1022"/>
      <c r="C36" s="1023"/>
      <c r="D36" s="1087"/>
      <c r="E36" s="1088"/>
      <c r="F36" s="1088"/>
      <c r="G36" s="1088"/>
      <c r="H36" s="1088"/>
      <c r="I36" s="1088"/>
      <c r="J36" s="1088"/>
      <c r="K36" s="1088"/>
      <c r="L36" s="1088"/>
      <c r="M36" s="1088"/>
      <c r="N36" s="1088"/>
      <c r="O36" s="1089"/>
    </row>
    <row r="37" spans="2:15" s="102" customFormat="1" ht="18" customHeight="1">
      <c r="B37" s="1022"/>
      <c r="C37" s="1023"/>
      <c r="D37" s="1087"/>
      <c r="E37" s="1088"/>
      <c r="F37" s="1088"/>
      <c r="G37" s="1088"/>
      <c r="H37" s="1088"/>
      <c r="I37" s="1088"/>
      <c r="J37" s="1088"/>
      <c r="K37" s="1088"/>
      <c r="L37" s="1088"/>
      <c r="M37" s="1088"/>
      <c r="N37" s="1088"/>
      <c r="O37" s="1089"/>
    </row>
    <row r="38" spans="2:15" s="102" customFormat="1" ht="18" customHeight="1">
      <c r="B38" s="1022"/>
      <c r="C38" s="1023"/>
      <c r="D38" s="1087"/>
      <c r="E38" s="1088"/>
      <c r="F38" s="1088"/>
      <c r="G38" s="1088"/>
      <c r="H38" s="1088"/>
      <c r="I38" s="1088"/>
      <c r="J38" s="1088"/>
      <c r="K38" s="1088"/>
      <c r="L38" s="1088"/>
      <c r="M38" s="1088"/>
      <c r="N38" s="1088"/>
      <c r="O38" s="1089"/>
    </row>
    <row r="39" spans="2:15" s="102" customFormat="1" ht="18" customHeight="1">
      <c r="B39" s="1024"/>
      <c r="C39" s="1025"/>
      <c r="D39" s="1090"/>
      <c r="E39" s="1091"/>
      <c r="F39" s="1091"/>
      <c r="G39" s="1091"/>
      <c r="H39" s="1091"/>
      <c r="I39" s="1091"/>
      <c r="J39" s="1091"/>
      <c r="K39" s="1091"/>
      <c r="L39" s="1091"/>
      <c r="M39" s="1091"/>
      <c r="N39" s="1091"/>
      <c r="O39" s="1092"/>
    </row>
    <row r="40" spans="2:15" s="102" customFormat="1" ht="18" customHeight="1">
      <c r="B40" s="1020" t="s">
        <v>140</v>
      </c>
      <c r="C40" s="1021"/>
      <c r="D40" s="1026" t="s">
        <v>347</v>
      </c>
      <c r="E40" s="1026"/>
      <c r="F40" s="1026"/>
      <c r="G40" s="1026"/>
      <c r="H40" s="1026"/>
      <c r="I40" s="1026"/>
      <c r="J40" s="1026"/>
      <c r="K40" s="1026"/>
      <c r="L40" s="1026"/>
      <c r="M40" s="1026"/>
      <c r="N40" s="1026"/>
      <c r="O40" s="1027"/>
    </row>
    <row r="41" spans="2:15" s="102" customFormat="1" ht="18" customHeight="1">
      <c r="B41" s="1022"/>
      <c r="C41" s="1023"/>
      <c r="D41" s="1028"/>
      <c r="E41" s="1029"/>
      <c r="F41" s="1029"/>
      <c r="G41" s="1029"/>
      <c r="H41" s="1029"/>
      <c r="I41" s="1029"/>
      <c r="J41" s="1029"/>
      <c r="K41" s="1029"/>
      <c r="L41" s="1029"/>
      <c r="M41" s="1029"/>
      <c r="N41" s="1029"/>
      <c r="O41" s="1030"/>
    </row>
    <row r="42" spans="2:15" s="102" customFormat="1" ht="18" customHeight="1">
      <c r="B42" s="1022"/>
      <c r="C42" s="1023"/>
      <c r="D42" s="1031"/>
      <c r="E42" s="1032"/>
      <c r="F42" s="1032"/>
      <c r="G42" s="1032"/>
      <c r="H42" s="1032"/>
      <c r="I42" s="1032"/>
      <c r="J42" s="1032"/>
      <c r="K42" s="1032"/>
      <c r="L42" s="1032"/>
      <c r="M42" s="1032"/>
      <c r="N42" s="1032"/>
      <c r="O42" s="1033"/>
    </row>
    <row r="43" spans="2:15" s="102" customFormat="1" ht="18" customHeight="1">
      <c r="B43" s="1022"/>
      <c r="C43" s="1023"/>
      <c r="D43" s="1034"/>
      <c r="E43" s="1035"/>
      <c r="F43" s="1035"/>
      <c r="G43" s="1035"/>
      <c r="H43" s="1035"/>
      <c r="I43" s="1035"/>
      <c r="J43" s="1035"/>
      <c r="K43" s="1035"/>
      <c r="L43" s="1035"/>
      <c r="M43" s="1035"/>
      <c r="N43" s="1035"/>
      <c r="O43" s="1036"/>
    </row>
    <row r="44" spans="2:15" s="102" customFormat="1" ht="17.100000000000001" customHeight="1">
      <c r="B44" s="1022"/>
      <c r="C44" s="1023"/>
      <c r="D44" s="1026" t="s">
        <v>345</v>
      </c>
      <c r="E44" s="1026"/>
      <c r="F44" s="1026"/>
      <c r="G44" s="1026"/>
      <c r="H44" s="1026"/>
      <c r="I44" s="1026"/>
      <c r="J44" s="1026"/>
      <c r="K44" s="1026"/>
      <c r="L44" s="1026"/>
      <c r="M44" s="1026"/>
      <c r="N44" s="1026"/>
      <c r="O44" s="1027"/>
    </row>
    <row r="45" spans="2:15" s="102" customFormat="1" ht="17.100000000000001" customHeight="1">
      <c r="B45" s="1022"/>
      <c r="C45" s="1023"/>
      <c r="D45" s="1037"/>
      <c r="E45" s="1038"/>
      <c r="F45" s="1038"/>
      <c r="G45" s="1038"/>
      <c r="H45" s="1038"/>
      <c r="I45" s="1038"/>
      <c r="J45" s="1038"/>
      <c r="K45" s="1038"/>
      <c r="L45" s="1038"/>
      <c r="M45" s="1038"/>
      <c r="N45" s="1038"/>
      <c r="O45" s="1039"/>
    </row>
    <row r="46" spans="2:15" s="102" customFormat="1" ht="17.100000000000001" customHeight="1">
      <c r="B46" s="1022"/>
      <c r="C46" s="1023"/>
      <c r="D46" s="1040"/>
      <c r="E46" s="1041"/>
      <c r="F46" s="1041"/>
      <c r="G46" s="1041"/>
      <c r="H46" s="1041"/>
      <c r="I46" s="1041"/>
      <c r="J46" s="1041"/>
      <c r="K46" s="1041"/>
      <c r="L46" s="1041"/>
      <c r="M46" s="1041"/>
      <c r="N46" s="1041"/>
      <c r="O46" s="1042"/>
    </row>
    <row r="47" spans="2:15" s="102" customFormat="1" ht="17.100000000000001" customHeight="1">
      <c r="B47" s="1022"/>
      <c r="C47" s="1023"/>
      <c r="D47" s="1043"/>
      <c r="E47" s="1044"/>
      <c r="F47" s="1044"/>
      <c r="G47" s="1044"/>
      <c r="H47" s="1044"/>
      <c r="I47" s="1044"/>
      <c r="J47" s="1044"/>
      <c r="K47" s="1044"/>
      <c r="L47" s="1044"/>
      <c r="M47" s="1044"/>
      <c r="N47" s="1044"/>
      <c r="O47" s="1045"/>
    </row>
    <row r="48" spans="2:15" s="102" customFormat="1" ht="17.100000000000001" customHeight="1">
      <c r="B48" s="1022"/>
      <c r="C48" s="1023"/>
      <c r="D48" s="1026" t="s">
        <v>492</v>
      </c>
      <c r="E48" s="1026"/>
      <c r="F48" s="1026"/>
      <c r="G48" s="1026"/>
      <c r="H48" s="1026"/>
      <c r="I48" s="1026"/>
      <c r="J48" s="1026"/>
      <c r="K48" s="1026"/>
      <c r="L48" s="1026"/>
      <c r="M48" s="1026"/>
      <c r="N48" s="1026"/>
      <c r="O48" s="1027"/>
    </row>
    <row r="49" spans="1:21" s="102" customFormat="1" ht="17.100000000000001" customHeight="1">
      <c r="B49" s="1022"/>
      <c r="C49" s="1023"/>
      <c r="D49" s="1046"/>
      <c r="E49" s="1047"/>
      <c r="F49" s="1047"/>
      <c r="G49" s="1047"/>
      <c r="H49" s="1047"/>
      <c r="I49" s="1047"/>
      <c r="J49" s="1047"/>
      <c r="K49" s="1047"/>
      <c r="L49" s="1047"/>
      <c r="M49" s="1047"/>
      <c r="N49" s="1047"/>
      <c r="O49" s="1048"/>
    </row>
    <row r="50" spans="1:21" s="102" customFormat="1" ht="17.100000000000001" customHeight="1">
      <c r="B50" s="1022"/>
      <c r="C50" s="1023"/>
      <c r="D50" s="1049"/>
      <c r="E50" s="797"/>
      <c r="F50" s="797"/>
      <c r="G50" s="797"/>
      <c r="H50" s="797"/>
      <c r="I50" s="797"/>
      <c r="J50" s="797"/>
      <c r="K50" s="797"/>
      <c r="L50" s="797"/>
      <c r="M50" s="797"/>
      <c r="N50" s="797"/>
      <c r="O50" s="1050"/>
    </row>
    <row r="51" spans="1:21" s="102" customFormat="1" ht="17.100000000000001" customHeight="1">
      <c r="B51" s="1022"/>
      <c r="C51" s="1023"/>
      <c r="D51" s="1051"/>
      <c r="E51" s="1052"/>
      <c r="F51" s="1052"/>
      <c r="G51" s="1052"/>
      <c r="H51" s="1052"/>
      <c r="I51" s="1052"/>
      <c r="J51" s="1052"/>
      <c r="K51" s="1052"/>
      <c r="L51" s="1052"/>
      <c r="M51" s="1052"/>
      <c r="N51" s="1052"/>
      <c r="O51" s="1053"/>
    </row>
    <row r="52" spans="1:21" s="102" customFormat="1" ht="17.100000000000001" customHeight="1">
      <c r="B52" s="1022"/>
      <c r="C52" s="1023"/>
      <c r="D52" s="1026" t="s">
        <v>141</v>
      </c>
      <c r="E52" s="1026"/>
      <c r="F52" s="1026"/>
      <c r="G52" s="1026"/>
      <c r="H52" s="1026"/>
      <c r="I52" s="1026"/>
      <c r="J52" s="1026"/>
      <c r="K52" s="1026"/>
      <c r="L52" s="1026"/>
      <c r="M52" s="1026"/>
      <c r="N52" s="1026"/>
      <c r="O52" s="1027"/>
    </row>
    <row r="53" spans="1:21" s="102" customFormat="1" ht="17.100000000000001" customHeight="1">
      <c r="B53" s="1022"/>
      <c r="C53" s="1023"/>
      <c r="D53" s="1028"/>
      <c r="E53" s="1054"/>
      <c r="F53" s="1054"/>
      <c r="G53" s="1054"/>
      <c r="H53" s="1054"/>
      <c r="I53" s="1054"/>
      <c r="J53" s="1054"/>
      <c r="K53" s="1054"/>
      <c r="L53" s="1054"/>
      <c r="M53" s="1054"/>
      <c r="N53" s="1054"/>
      <c r="O53" s="1055"/>
    </row>
    <row r="54" spans="1:21" ht="18" customHeight="1">
      <c r="B54" s="1022"/>
      <c r="C54" s="1023"/>
      <c r="D54" s="1056"/>
      <c r="E54" s="1057"/>
      <c r="F54" s="1057"/>
      <c r="G54" s="1057"/>
      <c r="H54" s="1057"/>
      <c r="I54" s="1057"/>
      <c r="J54" s="1057"/>
      <c r="K54" s="1057"/>
      <c r="L54" s="1057"/>
      <c r="M54" s="1057"/>
      <c r="N54" s="1057"/>
      <c r="O54" s="1058"/>
      <c r="R54" s="329"/>
      <c r="S54" s="329"/>
      <c r="T54" s="329"/>
      <c r="U54" s="329"/>
    </row>
    <row r="55" spans="1:21" ht="18" customHeight="1">
      <c r="B55" s="1022"/>
      <c r="C55" s="1023"/>
      <c r="D55" s="1059" t="s">
        <v>346</v>
      </c>
      <c r="E55" s="1026"/>
      <c r="F55" s="1026"/>
      <c r="G55" s="1026"/>
      <c r="H55" s="1026"/>
      <c r="I55" s="1026"/>
      <c r="J55" s="1026"/>
      <c r="K55" s="1026"/>
      <c r="L55" s="1026"/>
      <c r="M55" s="1026"/>
      <c r="N55" s="1026"/>
      <c r="O55" s="1027"/>
      <c r="R55" s="329"/>
      <c r="S55" s="329"/>
      <c r="T55" s="329"/>
      <c r="U55" s="329"/>
    </row>
    <row r="56" spans="1:21" ht="18" customHeight="1">
      <c r="B56" s="1022"/>
      <c r="C56" s="1023"/>
      <c r="D56" s="1060"/>
      <c r="E56" s="1061"/>
      <c r="F56" s="1061"/>
      <c r="G56" s="1061"/>
      <c r="H56" s="1061"/>
      <c r="I56" s="1061"/>
      <c r="J56" s="1061"/>
      <c r="K56" s="1061"/>
      <c r="L56" s="1061"/>
      <c r="M56" s="1061"/>
      <c r="N56" s="1061"/>
      <c r="O56" s="1062"/>
      <c r="R56" s="329"/>
      <c r="S56" s="329"/>
      <c r="T56" s="329"/>
      <c r="U56" s="329"/>
    </row>
    <row r="57" spans="1:21" s="346" customFormat="1" ht="18" customHeight="1">
      <c r="B57" s="1024"/>
      <c r="C57" s="1025"/>
      <c r="D57" s="1063"/>
      <c r="E57" s="1064"/>
      <c r="F57" s="1064"/>
      <c r="G57" s="1064"/>
      <c r="H57" s="1064"/>
      <c r="I57" s="1064"/>
      <c r="J57" s="1064"/>
      <c r="K57" s="1064"/>
      <c r="L57" s="1064"/>
      <c r="M57" s="1064"/>
      <c r="N57" s="1064"/>
      <c r="O57" s="1065"/>
    </row>
    <row r="58" spans="1:21" s="131" customFormat="1" ht="4.5" customHeight="1">
      <c r="B58" s="347"/>
      <c r="C58" s="347"/>
      <c r="D58" s="348"/>
      <c r="E58" s="348"/>
      <c r="F58" s="348"/>
      <c r="G58" s="348"/>
      <c r="H58" s="348"/>
      <c r="I58" s="348"/>
      <c r="J58" s="348"/>
      <c r="K58" s="348"/>
      <c r="L58" s="348"/>
      <c r="M58" s="348"/>
      <c r="N58" s="348"/>
      <c r="O58" s="348"/>
    </row>
    <row r="59" spans="1:21" s="131" customFormat="1" ht="18.75" customHeight="1">
      <c r="B59" s="527" t="s">
        <v>426</v>
      </c>
      <c r="C59" s="347"/>
      <c r="D59" s="348"/>
      <c r="E59" s="348"/>
      <c r="F59" s="348"/>
      <c r="G59" s="348"/>
      <c r="H59" s="348"/>
      <c r="I59" s="348"/>
      <c r="J59" s="348"/>
      <c r="K59" s="348"/>
      <c r="L59" s="348"/>
      <c r="M59" s="348"/>
      <c r="N59" s="348"/>
      <c r="O59" s="348"/>
    </row>
    <row r="60" spans="1:21" s="131" customFormat="1" ht="14.25" customHeight="1" thickBot="1">
      <c r="B60" s="527" t="s">
        <v>424</v>
      </c>
      <c r="C60" s="347"/>
      <c r="D60" s="348"/>
      <c r="E60" s="348"/>
      <c r="F60" s="348"/>
      <c r="G60" s="348"/>
      <c r="H60" s="348"/>
      <c r="I60" s="348"/>
      <c r="J60" s="348"/>
      <c r="K60" s="348"/>
      <c r="L60" s="348"/>
      <c r="M60" s="348"/>
      <c r="N60" s="348"/>
      <c r="O60" s="348"/>
    </row>
    <row r="61" spans="1:21" s="131" customFormat="1" ht="18" customHeight="1" thickBot="1">
      <c r="B61" s="998" t="s">
        <v>43</v>
      </c>
      <c r="C61" s="979"/>
      <c r="D61" s="980"/>
      <c r="E61" s="349" t="s">
        <v>572</v>
      </c>
      <c r="F61" s="350"/>
      <c r="G61" s="350"/>
      <c r="H61" s="350"/>
      <c r="I61" s="350"/>
      <c r="J61" s="350"/>
      <c r="K61" s="350"/>
      <c r="L61" s="232"/>
      <c r="M61" s="232"/>
      <c r="N61" s="232"/>
      <c r="O61" s="232"/>
    </row>
    <row r="62" spans="1:21" s="131" customFormat="1" ht="12">
      <c r="A62" s="351"/>
      <c r="B62" s="352" t="s">
        <v>59</v>
      </c>
      <c r="C62" s="352"/>
      <c r="D62" s="353"/>
      <c r="E62" s="354"/>
      <c r="F62" s="354"/>
      <c r="G62" s="355" t="s">
        <v>60</v>
      </c>
      <c r="H62" s="353"/>
      <c r="I62" s="352" t="s">
        <v>61</v>
      </c>
      <c r="J62" s="352"/>
      <c r="K62" s="351"/>
      <c r="L62" s="356"/>
      <c r="M62" s="357"/>
      <c r="N62" s="351"/>
      <c r="O62" s="355" t="s">
        <v>60</v>
      </c>
    </row>
    <row r="63" spans="1:21" s="131" customFormat="1" ht="12">
      <c r="A63" s="358"/>
      <c r="B63" s="359" t="s">
        <v>62</v>
      </c>
      <c r="C63" s="360"/>
      <c r="D63" s="360"/>
      <c r="E63" s="361"/>
      <c r="F63" s="361" t="s">
        <v>63</v>
      </c>
      <c r="G63" s="362" t="s">
        <v>64</v>
      </c>
      <c r="H63" s="363"/>
      <c r="I63" s="359" t="s">
        <v>62</v>
      </c>
      <c r="J63" s="360"/>
      <c r="K63" s="360"/>
      <c r="L63" s="360"/>
      <c r="M63" s="361"/>
      <c r="N63" s="361" t="s">
        <v>63</v>
      </c>
      <c r="O63" s="362" t="s">
        <v>64</v>
      </c>
    </row>
    <row r="64" spans="1:21" s="131" customFormat="1" ht="18" customHeight="1">
      <c r="A64" s="351"/>
      <c r="B64" s="83" t="s">
        <v>556</v>
      </c>
      <c r="C64" s="84"/>
      <c r="D64" s="84"/>
      <c r="E64" s="85"/>
      <c r="F64" s="86"/>
      <c r="G64" s="87"/>
      <c r="H64" s="88"/>
      <c r="I64" s="83" t="s">
        <v>560</v>
      </c>
      <c r="J64" s="84"/>
      <c r="K64" s="84"/>
      <c r="L64" s="84"/>
      <c r="M64" s="85"/>
      <c r="N64" s="89"/>
      <c r="O64" s="90"/>
    </row>
    <row r="65" spans="1:15" s="131" customFormat="1" ht="14.25" customHeight="1">
      <c r="A65" s="351"/>
      <c r="B65" s="100"/>
      <c r="C65" s="101"/>
      <c r="D65" s="102"/>
      <c r="E65" s="103"/>
      <c r="F65" s="95"/>
      <c r="G65" s="96"/>
      <c r="H65" s="88"/>
      <c r="I65" s="600"/>
      <c r="J65" s="98"/>
      <c r="K65" s="93"/>
      <c r="L65" s="93"/>
      <c r="M65" s="94"/>
      <c r="N65" s="95"/>
      <c r="O65" s="99"/>
    </row>
    <row r="66" spans="1:15" s="131" customFormat="1" ht="14.25" customHeight="1">
      <c r="A66" s="351"/>
      <c r="B66" s="100"/>
      <c r="C66" s="101"/>
      <c r="D66" s="102"/>
      <c r="E66" s="103"/>
      <c r="F66" s="95"/>
      <c r="G66" s="104">
        <f>ROUNDDOWN(SUM(F65:F70)/1000,0)</f>
        <v>0</v>
      </c>
      <c r="H66" s="105"/>
      <c r="I66" s="97"/>
      <c r="J66" s="601"/>
      <c r="K66" s="102"/>
      <c r="L66" s="102"/>
      <c r="M66" s="103"/>
      <c r="N66" s="95"/>
      <c r="O66" s="106">
        <f>ROUNDDOWN(SUM(N65:N73)/1000,0)</f>
        <v>0</v>
      </c>
    </row>
    <row r="67" spans="1:15" s="131" customFormat="1" ht="14.1" customHeight="1">
      <c r="A67" s="351"/>
      <c r="B67" s="100"/>
      <c r="C67" s="101"/>
      <c r="D67" s="102"/>
      <c r="E67" s="103"/>
      <c r="F67" s="95"/>
      <c r="G67" s="104"/>
      <c r="H67" s="105"/>
      <c r="I67" s="97"/>
      <c r="J67" s="601"/>
      <c r="K67" s="102"/>
      <c r="L67" s="102"/>
      <c r="M67" s="103"/>
      <c r="N67" s="95"/>
      <c r="O67" s="99"/>
    </row>
    <row r="68" spans="1:15" s="131" customFormat="1" ht="14.25" customHeight="1">
      <c r="A68" s="351"/>
      <c r="B68" s="100"/>
      <c r="C68" s="101"/>
      <c r="D68" s="102"/>
      <c r="E68" s="103"/>
      <c r="F68" s="95"/>
      <c r="G68" s="104"/>
      <c r="H68" s="105"/>
      <c r="I68" s="97"/>
      <c r="J68" s="601"/>
      <c r="K68" s="102"/>
      <c r="L68" s="102"/>
      <c r="M68" s="103"/>
      <c r="N68" s="95"/>
      <c r="O68" s="99"/>
    </row>
    <row r="69" spans="1:15" s="131" customFormat="1" ht="14.25" customHeight="1">
      <c r="A69" s="351"/>
      <c r="B69" s="100"/>
      <c r="C69" s="101"/>
      <c r="D69" s="102"/>
      <c r="E69" s="103"/>
      <c r="F69" s="95"/>
      <c r="G69" s="107"/>
      <c r="H69" s="108"/>
      <c r="I69" s="97"/>
      <c r="J69" s="601"/>
      <c r="K69" s="102"/>
      <c r="L69" s="102"/>
      <c r="M69" s="103"/>
      <c r="N69" s="95"/>
      <c r="O69" s="99"/>
    </row>
    <row r="70" spans="1:15" s="131" customFormat="1" ht="14.25" customHeight="1">
      <c r="A70" s="351"/>
      <c r="B70" s="100"/>
      <c r="C70" s="101"/>
      <c r="D70" s="102"/>
      <c r="E70" s="103"/>
      <c r="F70" s="95"/>
      <c r="G70" s="107"/>
      <c r="H70" s="108"/>
      <c r="I70" s="97"/>
      <c r="J70" s="601"/>
      <c r="K70" s="102"/>
      <c r="L70" s="102"/>
      <c r="M70" s="103"/>
      <c r="N70" s="95"/>
      <c r="O70" s="99"/>
    </row>
    <row r="71" spans="1:15" s="131" customFormat="1" ht="14.25" customHeight="1">
      <c r="A71" s="351"/>
      <c r="B71" s="83" t="s">
        <v>66</v>
      </c>
      <c r="C71" s="84"/>
      <c r="D71" s="84"/>
      <c r="E71" s="85"/>
      <c r="F71" s="86"/>
      <c r="G71" s="87"/>
      <c r="H71" s="111"/>
      <c r="I71" s="97"/>
      <c r="J71" s="601"/>
      <c r="K71" s="102"/>
      <c r="L71" s="102"/>
      <c r="M71" s="103"/>
      <c r="N71" s="95"/>
      <c r="O71" s="99"/>
    </row>
    <row r="72" spans="1:15" s="131" customFormat="1" ht="14.25" customHeight="1">
      <c r="A72" s="351"/>
      <c r="B72" s="100"/>
      <c r="C72" s="101"/>
      <c r="D72" s="102"/>
      <c r="E72" s="103"/>
      <c r="F72" s="95"/>
      <c r="G72" s="96"/>
      <c r="H72" s="111"/>
      <c r="I72" s="97"/>
      <c r="J72" s="601"/>
      <c r="K72" s="102"/>
      <c r="L72" s="102"/>
      <c r="M72" s="103"/>
      <c r="N72" s="95"/>
      <c r="O72" s="99"/>
    </row>
    <row r="73" spans="1:15" s="131" customFormat="1" ht="14.25" customHeight="1">
      <c r="A73" s="351"/>
      <c r="B73" s="100"/>
      <c r="C73" s="101"/>
      <c r="D73" s="102"/>
      <c r="E73" s="103"/>
      <c r="F73" s="95"/>
      <c r="G73" s="104">
        <f>ROUNDDOWN(SUM(F72:F76)/1000,0)</f>
        <v>0</v>
      </c>
      <c r="H73" s="105"/>
      <c r="I73" s="113"/>
      <c r="J73" s="114"/>
      <c r="K73" s="109"/>
      <c r="L73" s="109"/>
      <c r="M73" s="110"/>
      <c r="N73" s="95"/>
      <c r="O73" s="112"/>
    </row>
    <row r="74" spans="1:15" s="131" customFormat="1" ht="14.25" customHeight="1">
      <c r="A74" s="351"/>
      <c r="B74" s="100"/>
      <c r="C74" s="101"/>
      <c r="D74" s="102"/>
      <c r="E74" s="103"/>
      <c r="F74" s="95"/>
      <c r="G74" s="104"/>
      <c r="H74" s="105"/>
      <c r="I74" s="83" t="s">
        <v>561</v>
      </c>
      <c r="J74" s="84"/>
      <c r="K74" s="84"/>
      <c r="L74" s="84"/>
      <c r="M74" s="85"/>
      <c r="N74" s="86"/>
      <c r="O74" s="119"/>
    </row>
    <row r="75" spans="1:15" s="131" customFormat="1" ht="14.25" customHeight="1">
      <c r="A75" s="351"/>
      <c r="B75" s="100"/>
      <c r="C75" s="101"/>
      <c r="D75" s="102"/>
      <c r="E75" s="103"/>
      <c r="F75" s="95"/>
      <c r="G75" s="104"/>
      <c r="H75" s="111"/>
      <c r="I75" s="97"/>
      <c r="J75" s="601"/>
      <c r="K75" s="102"/>
      <c r="L75" s="102"/>
      <c r="M75" s="103"/>
      <c r="N75" s="95"/>
      <c r="O75" s="99"/>
    </row>
    <row r="76" spans="1:15" s="131" customFormat="1" ht="14.25" customHeight="1">
      <c r="A76" s="351"/>
      <c r="B76" s="100"/>
      <c r="C76" s="101"/>
      <c r="D76" s="102"/>
      <c r="E76" s="103"/>
      <c r="F76" s="95"/>
      <c r="G76" s="104"/>
      <c r="H76" s="105"/>
      <c r="I76" s="97"/>
      <c r="J76" s="601"/>
      <c r="K76" s="102"/>
      <c r="L76" s="102"/>
      <c r="M76" s="103"/>
      <c r="N76" s="95"/>
      <c r="O76" s="106">
        <f>ROUNDDOWN(SUM(N75:N82)/1000,0)</f>
        <v>0</v>
      </c>
    </row>
    <row r="77" spans="1:15" s="131" customFormat="1" ht="14.25" customHeight="1">
      <c r="A77" s="351"/>
      <c r="B77" s="83" t="s">
        <v>557</v>
      </c>
      <c r="C77" s="84"/>
      <c r="D77" s="84"/>
      <c r="E77" s="85"/>
      <c r="F77" s="86"/>
      <c r="G77" s="87"/>
      <c r="H77" s="105"/>
      <c r="I77" s="97"/>
      <c r="J77" s="601"/>
      <c r="K77" s="102"/>
      <c r="L77" s="102"/>
      <c r="M77" s="103"/>
      <c r="N77" s="95"/>
      <c r="O77" s="99"/>
    </row>
    <row r="78" spans="1:15" s="131" customFormat="1" ht="14.25" customHeight="1">
      <c r="A78" s="351"/>
      <c r="B78" s="100"/>
      <c r="C78" s="101"/>
      <c r="D78" s="102"/>
      <c r="E78" s="103"/>
      <c r="F78" s="95"/>
      <c r="G78" s="96"/>
      <c r="H78" s="111"/>
      <c r="I78" s="97"/>
      <c r="J78" s="601"/>
      <c r="K78" s="102"/>
      <c r="L78" s="102"/>
      <c r="M78" s="103"/>
      <c r="N78" s="95"/>
      <c r="O78" s="99"/>
    </row>
    <row r="79" spans="1:15" s="131" customFormat="1" ht="14.25" customHeight="1">
      <c r="A79" s="351"/>
      <c r="B79" s="100"/>
      <c r="C79" s="101"/>
      <c r="D79" s="102"/>
      <c r="E79" s="103"/>
      <c r="F79" s="95"/>
      <c r="G79" s="104">
        <f>ROUNDDOWN(SUM(F78:F80)/1000,0)</f>
        <v>0</v>
      </c>
      <c r="H79" s="111"/>
      <c r="I79" s="97"/>
      <c r="J79" s="601"/>
      <c r="K79" s="102"/>
      <c r="L79" s="102"/>
      <c r="M79" s="103"/>
      <c r="N79" s="95"/>
      <c r="O79" s="99"/>
    </row>
    <row r="80" spans="1:15" s="131" customFormat="1" ht="14.25" customHeight="1">
      <c r="A80" s="351"/>
      <c r="B80" s="100"/>
      <c r="C80" s="101"/>
      <c r="D80" s="102"/>
      <c r="E80" s="103"/>
      <c r="F80" s="95"/>
      <c r="G80" s="104"/>
      <c r="H80" s="105"/>
      <c r="I80" s="97"/>
      <c r="J80" s="601"/>
      <c r="K80" s="102"/>
      <c r="L80" s="102"/>
      <c r="M80" s="103"/>
      <c r="N80" s="95"/>
      <c r="O80" s="99"/>
    </row>
    <row r="81" spans="1:15" s="131" customFormat="1" ht="14.25" customHeight="1">
      <c r="A81" s="351"/>
      <c r="B81" s="83" t="s">
        <v>558</v>
      </c>
      <c r="C81" s="84"/>
      <c r="D81" s="84"/>
      <c r="E81" s="85"/>
      <c r="F81" s="86"/>
      <c r="G81" s="87"/>
      <c r="H81" s="105"/>
      <c r="I81" s="97"/>
      <c r="J81" s="601"/>
      <c r="K81" s="102"/>
      <c r="L81" s="102"/>
      <c r="M81" s="103"/>
      <c r="N81" s="95"/>
      <c r="O81" s="99"/>
    </row>
    <row r="82" spans="1:15" s="131" customFormat="1" ht="14.25" customHeight="1">
      <c r="A82" s="351"/>
      <c r="B82" s="100"/>
      <c r="C82" s="101"/>
      <c r="D82" s="102"/>
      <c r="E82" s="103"/>
      <c r="F82" s="95"/>
      <c r="G82" s="96"/>
      <c r="H82" s="111"/>
      <c r="I82" s="97"/>
      <c r="J82" s="601"/>
      <c r="K82" s="102"/>
      <c r="L82" s="102"/>
      <c r="M82" s="103"/>
      <c r="N82" s="95"/>
      <c r="O82" s="112"/>
    </row>
    <row r="83" spans="1:15" s="131" customFormat="1" ht="14.25" customHeight="1">
      <c r="A83" s="351"/>
      <c r="B83" s="100"/>
      <c r="C83" s="101"/>
      <c r="D83" s="102"/>
      <c r="E83" s="103"/>
      <c r="F83" s="95"/>
      <c r="G83" s="104">
        <f>ROUNDDOWN(SUM(F82:F86)/1000,0)</f>
        <v>0</v>
      </c>
      <c r="H83" s="111"/>
      <c r="I83" s="204" t="s">
        <v>562</v>
      </c>
      <c r="J83" s="180"/>
      <c r="K83" s="116"/>
      <c r="L83" s="116"/>
      <c r="M83" s="117"/>
      <c r="N83" s="118"/>
      <c r="O83" s="119"/>
    </row>
    <row r="84" spans="1:15" s="131" customFormat="1" ht="14.25" customHeight="1">
      <c r="A84" s="351"/>
      <c r="B84" s="100"/>
      <c r="C84" s="101"/>
      <c r="D84" s="102"/>
      <c r="E84" s="103"/>
      <c r="F84" s="95"/>
      <c r="G84" s="104"/>
      <c r="H84" s="111"/>
      <c r="I84" s="97"/>
      <c r="J84" s="601"/>
      <c r="K84" s="102"/>
      <c r="L84" s="102"/>
      <c r="M84" s="103"/>
      <c r="N84" s="95"/>
      <c r="O84" s="99"/>
    </row>
    <row r="85" spans="1:15" s="131" customFormat="1" ht="14.25" customHeight="1">
      <c r="A85" s="351"/>
      <c r="B85" s="100"/>
      <c r="C85" s="101"/>
      <c r="D85" s="102"/>
      <c r="E85" s="103"/>
      <c r="F85" s="95"/>
      <c r="G85" s="104"/>
      <c r="H85" s="105"/>
      <c r="I85" s="97"/>
      <c r="J85" s="601"/>
      <c r="K85" s="102"/>
      <c r="L85" s="102"/>
      <c r="M85" s="103"/>
      <c r="N85" s="95"/>
      <c r="O85" s="106">
        <f>ROUNDDOWN(SUM(N84:N89)/1000,0)</f>
        <v>0</v>
      </c>
    </row>
    <row r="86" spans="1:15" s="131" customFormat="1" ht="14.25" customHeight="1">
      <c r="A86" s="351"/>
      <c r="B86" s="100"/>
      <c r="C86" s="101"/>
      <c r="D86" s="102"/>
      <c r="E86" s="103"/>
      <c r="F86" s="95"/>
      <c r="G86" s="104"/>
      <c r="H86" s="105"/>
      <c r="I86" s="97"/>
      <c r="J86" s="601"/>
      <c r="K86" s="102"/>
      <c r="L86" s="102"/>
      <c r="M86" s="103"/>
      <c r="N86" s="95"/>
      <c r="O86" s="99"/>
    </row>
    <row r="87" spans="1:15" s="131" customFormat="1" ht="14.25" customHeight="1">
      <c r="A87" s="351"/>
      <c r="B87" s="83" t="s">
        <v>559</v>
      </c>
      <c r="C87" s="84"/>
      <c r="D87" s="84"/>
      <c r="E87" s="85"/>
      <c r="F87" s="86"/>
      <c r="G87" s="87"/>
      <c r="H87" s="105"/>
      <c r="I87" s="97"/>
      <c r="J87" s="601"/>
      <c r="K87" s="102"/>
      <c r="L87" s="102"/>
      <c r="M87" s="103"/>
      <c r="N87" s="95"/>
      <c r="O87" s="99"/>
    </row>
    <row r="88" spans="1:15" s="131" customFormat="1" ht="14.25" customHeight="1">
      <c r="A88" s="351"/>
      <c r="B88" s="100"/>
      <c r="C88" s="101"/>
      <c r="D88" s="102"/>
      <c r="E88" s="103"/>
      <c r="F88" s="95"/>
      <c r="G88" s="96"/>
      <c r="H88" s="105"/>
      <c r="I88" s="97"/>
      <c r="J88" s="601"/>
      <c r="K88" s="102"/>
      <c r="L88" s="102"/>
      <c r="M88" s="103"/>
      <c r="N88" s="95"/>
      <c r="O88" s="99"/>
    </row>
    <row r="89" spans="1:15" s="131" customFormat="1" ht="14.25" customHeight="1">
      <c r="A89" s="351"/>
      <c r="B89" s="100"/>
      <c r="C89" s="101"/>
      <c r="D89" s="102"/>
      <c r="E89" s="103"/>
      <c r="F89" s="95"/>
      <c r="G89" s="96">
        <f>ROUNDDOWN(SUM(F88:F96)/1000,0)</f>
        <v>0</v>
      </c>
      <c r="H89" s="105"/>
      <c r="I89" s="97"/>
      <c r="J89" s="601"/>
      <c r="K89" s="102"/>
      <c r="L89" s="102"/>
      <c r="M89" s="103"/>
      <c r="N89" s="95"/>
      <c r="O89" s="99"/>
    </row>
    <row r="90" spans="1:15" s="131" customFormat="1" ht="14.25" customHeight="1">
      <c r="A90" s="351"/>
      <c r="B90" s="100"/>
      <c r="C90" s="101"/>
      <c r="D90" s="102"/>
      <c r="E90" s="103"/>
      <c r="F90" s="95"/>
      <c r="G90" s="96"/>
      <c r="H90" s="111"/>
      <c r="I90" s="205" t="s">
        <v>563</v>
      </c>
      <c r="J90" s="181"/>
      <c r="K90" s="182"/>
      <c r="L90" s="182"/>
      <c r="M90" s="183"/>
      <c r="N90" s="185"/>
      <c r="O90" s="184"/>
    </row>
    <row r="91" spans="1:15" s="131" customFormat="1" ht="14.25" customHeight="1">
      <c r="A91" s="351"/>
      <c r="B91" s="100"/>
      <c r="C91" s="101"/>
      <c r="D91" s="102"/>
      <c r="E91" s="103"/>
      <c r="F91" s="95"/>
      <c r="G91" s="96"/>
      <c r="H91" s="111"/>
      <c r="I91" s="97"/>
      <c r="J91" s="601"/>
      <c r="K91" s="102"/>
      <c r="L91" s="102"/>
      <c r="M91" s="103"/>
      <c r="N91" s="95"/>
      <c r="O91" s="186"/>
    </row>
    <row r="92" spans="1:15" s="131" customFormat="1" ht="14.25" customHeight="1">
      <c r="A92" s="351"/>
      <c r="B92" s="100"/>
      <c r="C92" s="101"/>
      <c r="D92" s="102"/>
      <c r="E92" s="103"/>
      <c r="F92" s="95"/>
      <c r="G92" s="96"/>
      <c r="H92" s="111"/>
      <c r="I92" s="97"/>
      <c r="J92" s="601"/>
      <c r="K92" s="102"/>
      <c r="L92" s="102"/>
      <c r="M92" s="103"/>
      <c r="N92" s="95"/>
      <c r="O92" s="106">
        <f>ROUNDDOWN(SUM(N91:N96)/1000,0)</f>
        <v>0</v>
      </c>
    </row>
    <row r="93" spans="1:15" s="131" customFormat="1" ht="14.25" customHeight="1">
      <c r="A93" s="351"/>
      <c r="B93" s="100"/>
      <c r="C93" s="101"/>
      <c r="D93" s="102"/>
      <c r="E93" s="103"/>
      <c r="F93" s="95"/>
      <c r="G93" s="96"/>
      <c r="H93" s="111"/>
      <c r="I93" s="97"/>
      <c r="J93" s="601"/>
      <c r="K93" s="102"/>
      <c r="L93" s="102"/>
      <c r="M93" s="103"/>
      <c r="N93" s="95"/>
      <c r="O93" s="99"/>
    </row>
    <row r="94" spans="1:15" s="131" customFormat="1" ht="14.25" customHeight="1">
      <c r="A94" s="351"/>
      <c r="B94" s="100"/>
      <c r="C94" s="101"/>
      <c r="D94" s="102"/>
      <c r="E94" s="103"/>
      <c r="F94" s="95"/>
      <c r="G94" s="96"/>
      <c r="H94" s="111"/>
      <c r="I94" s="97"/>
      <c r="J94" s="601"/>
      <c r="K94" s="102"/>
      <c r="L94" s="102"/>
      <c r="M94" s="103"/>
      <c r="N94" s="95"/>
      <c r="O94" s="99"/>
    </row>
    <row r="95" spans="1:15" s="131" customFormat="1" ht="14.25" customHeight="1">
      <c r="A95" s="351"/>
      <c r="B95" s="100"/>
      <c r="C95" s="101"/>
      <c r="D95" s="102"/>
      <c r="E95" s="103"/>
      <c r="F95" s="95"/>
      <c r="G95" s="96"/>
      <c r="H95" s="105"/>
      <c r="I95" s="97"/>
      <c r="J95" s="601"/>
      <c r="K95" s="102"/>
      <c r="L95" s="102"/>
      <c r="M95" s="103"/>
      <c r="N95" s="95"/>
      <c r="O95" s="99"/>
    </row>
    <row r="96" spans="1:15" s="131" customFormat="1" ht="14.25" customHeight="1">
      <c r="A96" s="351"/>
      <c r="B96" s="100"/>
      <c r="C96" s="101"/>
      <c r="D96" s="102"/>
      <c r="E96" s="103"/>
      <c r="F96" s="95"/>
      <c r="G96" s="104"/>
      <c r="H96" s="111"/>
      <c r="I96" s="97"/>
      <c r="J96" s="601"/>
      <c r="K96" s="102"/>
      <c r="L96" s="102"/>
      <c r="M96" s="103"/>
      <c r="N96" s="95"/>
      <c r="O96" s="112"/>
    </row>
    <row r="97" spans="1:15" s="131" customFormat="1" ht="14.25" customHeight="1">
      <c r="A97" s="351"/>
      <c r="B97" s="83" t="s">
        <v>67</v>
      </c>
      <c r="C97" s="84"/>
      <c r="D97" s="84"/>
      <c r="E97" s="85"/>
      <c r="F97" s="86"/>
      <c r="G97" s="87"/>
      <c r="H97" s="111"/>
      <c r="I97" s="204" t="s">
        <v>564</v>
      </c>
      <c r="J97" s="115"/>
      <c r="K97" s="116"/>
      <c r="L97" s="116"/>
      <c r="M97" s="117"/>
      <c r="N97" s="120"/>
      <c r="O97" s="121"/>
    </row>
    <row r="98" spans="1:15" s="131" customFormat="1" ht="14.25" customHeight="1">
      <c r="A98" s="351"/>
      <c r="B98" s="100"/>
      <c r="C98" s="101"/>
      <c r="D98" s="102"/>
      <c r="E98" s="103"/>
      <c r="F98" s="95"/>
      <c r="G98" s="96"/>
      <c r="H98" s="111"/>
      <c r="I98" s="97"/>
      <c r="J98" s="601"/>
      <c r="K98" s="102"/>
      <c r="L98" s="102"/>
      <c r="M98" s="103"/>
      <c r="N98" s="95"/>
      <c r="O98" s="99"/>
    </row>
    <row r="99" spans="1:15" s="131" customFormat="1" ht="14.25" customHeight="1">
      <c r="A99" s="351"/>
      <c r="B99" s="100"/>
      <c r="C99" s="101"/>
      <c r="D99" s="102"/>
      <c r="E99" s="103"/>
      <c r="F99" s="95"/>
      <c r="G99" s="104">
        <f>ROUNDDOWN(SUM(F98:F100)/1000,0)</f>
        <v>0</v>
      </c>
      <c r="H99" s="105"/>
      <c r="I99" s="97"/>
      <c r="J99" s="601"/>
      <c r="K99" s="102"/>
      <c r="L99" s="102"/>
      <c r="M99" s="103"/>
      <c r="N99" s="95"/>
      <c r="O99" s="106">
        <f>ROUNDDOWN(SUM(N98:N107)/1000,0)</f>
        <v>0</v>
      </c>
    </row>
    <row r="100" spans="1:15" s="131" customFormat="1" ht="14.1" customHeight="1">
      <c r="A100" s="351"/>
      <c r="B100" s="100"/>
      <c r="C100" s="101"/>
      <c r="D100" s="102"/>
      <c r="E100" s="103"/>
      <c r="F100" s="95"/>
      <c r="G100" s="104"/>
      <c r="H100" s="111"/>
      <c r="I100" s="97"/>
      <c r="J100" s="601"/>
      <c r="K100" s="102"/>
      <c r="L100" s="102"/>
      <c r="M100" s="103"/>
      <c r="N100" s="95"/>
      <c r="O100" s="99"/>
    </row>
    <row r="101" spans="1:15" s="131" customFormat="1" ht="14.25" customHeight="1" thickBot="1">
      <c r="A101" s="351"/>
      <c r="B101" s="122" t="s">
        <v>68</v>
      </c>
      <c r="C101" s="123"/>
      <c r="D101" s="123"/>
      <c r="E101" s="124"/>
      <c r="F101" s="125"/>
      <c r="G101" s="126">
        <f>G102-G66-G73-G79-G83-G89-G99</f>
        <v>0</v>
      </c>
      <c r="H101" s="105"/>
      <c r="I101" s="97"/>
      <c r="J101" s="601"/>
      <c r="K101" s="102"/>
      <c r="L101" s="102"/>
      <c r="M101" s="103"/>
      <c r="N101" s="95"/>
      <c r="O101" s="99"/>
    </row>
    <row r="102" spans="1:15" s="131" customFormat="1" ht="20.100000000000001" customHeight="1" thickTop="1">
      <c r="A102" s="351"/>
      <c r="B102" s="1015" t="s">
        <v>69</v>
      </c>
      <c r="C102" s="1016"/>
      <c r="D102" s="1016"/>
      <c r="E102" s="1016"/>
      <c r="F102" s="1017"/>
      <c r="G102" s="127">
        <f>O110</f>
        <v>0</v>
      </c>
      <c r="H102" s="105"/>
      <c r="I102" s="97"/>
      <c r="J102" s="601"/>
      <c r="K102" s="102"/>
      <c r="L102" s="102"/>
      <c r="M102" s="103"/>
      <c r="N102" s="95"/>
      <c r="O102" s="99"/>
    </row>
    <row r="103" spans="1:15" s="131" customFormat="1" ht="14.25" customHeight="1">
      <c r="A103" s="351"/>
      <c r="B103" s="128" t="s">
        <v>70</v>
      </c>
      <c r="C103" s="129"/>
      <c r="D103" s="129"/>
      <c r="E103" s="129"/>
      <c r="F103" s="129"/>
      <c r="G103" s="130"/>
      <c r="H103" s="130"/>
      <c r="I103" s="97"/>
      <c r="J103" s="601"/>
      <c r="K103" s="102"/>
      <c r="L103" s="102"/>
      <c r="M103" s="103"/>
      <c r="N103" s="95"/>
      <c r="O103" s="99"/>
    </row>
    <row r="104" spans="1:15" s="131" customFormat="1" ht="14.25" customHeight="1">
      <c r="A104" s="351"/>
      <c r="B104" s="131" t="s">
        <v>71</v>
      </c>
      <c r="C104" s="129"/>
      <c r="D104" s="129"/>
      <c r="E104" s="129"/>
      <c r="F104" s="129"/>
      <c r="G104" s="132" t="s">
        <v>72</v>
      </c>
      <c r="H104" s="133"/>
      <c r="I104" s="97"/>
      <c r="J104" s="601"/>
      <c r="K104" s="102"/>
      <c r="L104" s="102"/>
      <c r="M104" s="103"/>
      <c r="N104" s="95"/>
      <c r="O104" s="99"/>
    </row>
    <row r="105" spans="1:15" s="131" customFormat="1" ht="14.25" customHeight="1">
      <c r="A105" s="351"/>
      <c r="B105" s="919" t="s">
        <v>73</v>
      </c>
      <c r="C105" s="1018"/>
      <c r="D105" s="1018"/>
      <c r="E105" s="1018"/>
      <c r="F105" s="1019"/>
      <c r="G105" s="134" t="s">
        <v>74</v>
      </c>
      <c r="H105" s="133"/>
      <c r="I105" s="97"/>
      <c r="J105" s="601"/>
      <c r="K105" s="102"/>
      <c r="L105" s="102"/>
      <c r="M105" s="103"/>
      <c r="N105" s="95"/>
      <c r="O105" s="99"/>
    </row>
    <row r="106" spans="1:15" s="131" customFormat="1" ht="20.100000000000001" customHeight="1">
      <c r="A106" s="351"/>
      <c r="B106" s="1003" t="s">
        <v>567</v>
      </c>
      <c r="C106" s="1018"/>
      <c r="D106" s="1018"/>
      <c r="E106" s="1018"/>
      <c r="F106" s="1019"/>
      <c r="G106" s="135"/>
      <c r="H106" s="136"/>
      <c r="I106" s="97"/>
      <c r="J106" s="601"/>
      <c r="K106" s="102"/>
      <c r="L106" s="102"/>
      <c r="M106" s="103"/>
      <c r="N106" s="95"/>
      <c r="O106" s="99"/>
    </row>
    <row r="107" spans="1:15" s="131" customFormat="1" ht="21.95" customHeight="1" thickBot="1">
      <c r="A107" s="351"/>
      <c r="B107" s="1003" t="s">
        <v>568</v>
      </c>
      <c r="C107" s="1004"/>
      <c r="D107" s="1004"/>
      <c r="E107" s="1004"/>
      <c r="F107" s="1005"/>
      <c r="G107" s="135"/>
      <c r="H107" s="111"/>
      <c r="I107" s="97"/>
      <c r="J107" s="601"/>
      <c r="K107" s="102"/>
      <c r="L107" s="102"/>
      <c r="M107" s="103"/>
      <c r="N107" s="95"/>
      <c r="O107" s="137"/>
    </row>
    <row r="108" spans="1:15" s="131" customFormat="1" ht="35.450000000000003" customHeight="1" thickTop="1">
      <c r="A108" s="351"/>
      <c r="B108" s="1003" t="s">
        <v>132</v>
      </c>
      <c r="C108" s="1004"/>
      <c r="D108" s="1004"/>
      <c r="E108" s="1004"/>
      <c r="F108" s="1005"/>
      <c r="G108" s="135"/>
      <c r="H108" s="111"/>
      <c r="I108" s="1006" t="s">
        <v>565</v>
      </c>
      <c r="J108" s="1007"/>
      <c r="K108" s="1007"/>
      <c r="L108" s="1007"/>
      <c r="M108" s="1007"/>
      <c r="N108" s="1008"/>
      <c r="O108" s="138">
        <f>SUM(O66,O76,O85,O92,O99,)</f>
        <v>0</v>
      </c>
    </row>
    <row r="109" spans="1:15" s="131" customFormat="1" ht="35.450000000000003" customHeight="1">
      <c r="A109" s="351"/>
      <c r="B109" s="1003" t="s">
        <v>138</v>
      </c>
      <c r="C109" s="1004"/>
      <c r="D109" s="1004"/>
      <c r="E109" s="1004"/>
      <c r="F109" s="1005"/>
      <c r="G109" s="187"/>
      <c r="H109" s="130"/>
      <c r="I109" s="1009" t="s">
        <v>340</v>
      </c>
      <c r="J109" s="1010"/>
      <c r="K109" s="1010"/>
      <c r="L109" s="1010"/>
      <c r="M109" s="1010"/>
      <c r="N109" s="1011"/>
      <c r="O109" s="146">
        <f>IF(共通入力シート!$B$18="課税事業者",ROUNDDOWN((O108-G111)*10/110,0),0)</f>
        <v>0</v>
      </c>
    </row>
    <row r="110" spans="1:15" s="131" customFormat="1" ht="26.1" customHeight="1" thickBot="1">
      <c r="A110" s="351"/>
      <c r="B110" s="1012" t="s">
        <v>569</v>
      </c>
      <c r="C110" s="1013"/>
      <c r="D110" s="1013"/>
      <c r="E110" s="1013"/>
      <c r="F110" s="1014"/>
      <c r="G110" s="139"/>
      <c r="H110" s="130"/>
      <c r="I110" s="995" t="s">
        <v>341</v>
      </c>
      <c r="J110" s="996"/>
      <c r="K110" s="996"/>
      <c r="L110" s="996"/>
      <c r="M110" s="996"/>
      <c r="N110" s="997"/>
      <c r="O110" s="141">
        <f>O108-O109</f>
        <v>0</v>
      </c>
    </row>
    <row r="111" spans="1:15" s="131" customFormat="1" ht="25.35" customHeight="1" thickTop="1">
      <c r="A111" s="351"/>
      <c r="B111" s="992" t="s">
        <v>75</v>
      </c>
      <c r="C111" s="993"/>
      <c r="D111" s="993"/>
      <c r="E111" s="993"/>
      <c r="F111" s="994"/>
      <c r="G111" s="140">
        <f>SUM(G106:G110)</f>
        <v>0</v>
      </c>
      <c r="H111" s="364"/>
      <c r="I111" s="995" t="s">
        <v>342</v>
      </c>
      <c r="J111" s="996"/>
      <c r="K111" s="996"/>
      <c r="L111" s="996"/>
      <c r="M111" s="996"/>
      <c r="N111" s="997"/>
      <c r="O111" s="144"/>
    </row>
    <row r="112" spans="1:15" s="131" customFormat="1" ht="26.25" customHeight="1">
      <c r="A112" s="351"/>
      <c r="B112" s="131" t="s">
        <v>76</v>
      </c>
      <c r="C112" s="365"/>
      <c r="D112" s="365"/>
      <c r="E112" s="365"/>
      <c r="F112" s="365"/>
      <c r="G112" s="143"/>
      <c r="H112" s="364"/>
      <c r="O112" s="145"/>
    </row>
    <row r="113" spans="1:21" s="131" customFormat="1" ht="10.5" customHeight="1" thickBot="1">
      <c r="A113" s="351"/>
      <c r="C113" s="365"/>
      <c r="D113" s="365"/>
      <c r="E113" s="365"/>
      <c r="F113" s="365"/>
      <c r="G113" s="143"/>
      <c r="H113" s="364"/>
      <c r="I113" s="366"/>
    </row>
    <row r="114" spans="1:21" s="131" customFormat="1" ht="25.35" customHeight="1" thickBot="1">
      <c r="A114" s="351"/>
      <c r="B114" s="998" t="s">
        <v>77</v>
      </c>
      <c r="C114" s="980"/>
      <c r="D114" s="999" t="str">
        <f>IF(共通入力シート!$B$2="","",共通入力シート!$B$2)</f>
        <v/>
      </c>
      <c r="E114" s="999"/>
      <c r="F114" s="999"/>
      <c r="G114" s="1000"/>
      <c r="H114" s="1001" t="str">
        <f>IF(共通入力シート!$B$18="※選択してください。","★「共通入力シート」の消費税等仕入控除税額の取扱を選択してください。","")</f>
        <v/>
      </c>
      <c r="I114" s="1002"/>
      <c r="J114" s="1002"/>
      <c r="K114" s="1002"/>
      <c r="L114" s="1002"/>
      <c r="M114" s="1002"/>
      <c r="N114" s="1002"/>
      <c r="O114" s="1002"/>
    </row>
    <row r="115" spans="1:21" s="131" customFormat="1" ht="46.5" customHeight="1" thickBot="1">
      <c r="A115" s="351"/>
      <c r="B115" s="987" t="s">
        <v>343</v>
      </c>
      <c r="C115" s="988"/>
      <c r="D115" s="989" t="str">
        <f>IF(O110=0,"",MAX(0,MIN(INT(O110/2),G101)))</f>
        <v/>
      </c>
      <c r="E115" s="989"/>
      <c r="F115" s="989"/>
      <c r="G115" s="367" t="s">
        <v>29</v>
      </c>
      <c r="H115" s="990" t="s">
        <v>78</v>
      </c>
      <c r="I115" s="991"/>
      <c r="J115" s="991"/>
      <c r="K115" s="991"/>
      <c r="L115" s="991"/>
      <c r="M115" s="991"/>
      <c r="N115" s="991"/>
      <c r="O115" s="991"/>
    </row>
    <row r="116" spans="1:21" ht="4.5" customHeight="1"/>
    <row r="117" spans="1:21" ht="15.6" customHeight="1">
      <c r="B117" s="131" t="s">
        <v>425</v>
      </c>
      <c r="C117" s="218"/>
      <c r="D117" s="218"/>
      <c r="E117" s="218"/>
      <c r="F117" s="218"/>
      <c r="G117" s="218"/>
      <c r="H117" s="218"/>
      <c r="I117" s="218"/>
      <c r="J117" s="218"/>
      <c r="K117" s="218"/>
      <c r="L117" s="218"/>
      <c r="M117" s="218"/>
      <c r="N117" s="218"/>
      <c r="O117" s="218"/>
      <c r="R117" s="329"/>
      <c r="S117" s="329"/>
      <c r="T117" s="329"/>
      <c r="U117" s="329"/>
    </row>
    <row r="118" spans="1:21" ht="15.6" customHeight="1">
      <c r="B118" s="218" t="s">
        <v>509</v>
      </c>
      <c r="C118" s="218"/>
      <c r="D118" s="218"/>
      <c r="E118" s="218"/>
      <c r="F118" s="218"/>
      <c r="G118" s="218"/>
      <c r="H118" s="218"/>
      <c r="I118" s="218"/>
      <c r="J118" s="218"/>
      <c r="K118" s="218"/>
      <c r="L118" s="218"/>
      <c r="M118" s="218"/>
      <c r="N118" s="218"/>
      <c r="O118" s="218"/>
      <c r="R118" s="329"/>
      <c r="S118" s="329"/>
      <c r="T118" s="329"/>
      <c r="U118" s="329"/>
    </row>
    <row r="119" spans="1:21" ht="18" customHeight="1" thickBot="1">
      <c r="B119" s="1120" t="s">
        <v>508</v>
      </c>
      <c r="C119" s="1120"/>
      <c r="D119" s="1120"/>
      <c r="E119" s="1120"/>
      <c r="F119" s="1120"/>
      <c r="G119" s="1120"/>
      <c r="H119" s="1120"/>
      <c r="I119" s="1120"/>
      <c r="J119" s="1120"/>
      <c r="K119" s="1120"/>
      <c r="L119" s="1120"/>
      <c r="M119" s="1120"/>
      <c r="N119" s="1120"/>
      <c r="O119" s="1120"/>
      <c r="R119" s="329"/>
      <c r="S119" s="329"/>
      <c r="T119" s="329"/>
      <c r="U119" s="329"/>
    </row>
    <row r="120" spans="1:21" ht="15" customHeight="1">
      <c r="B120" s="1121" t="s">
        <v>43</v>
      </c>
      <c r="C120" s="1122"/>
      <c r="D120" s="1125" t="s">
        <v>619</v>
      </c>
      <c r="E120" s="1126"/>
      <c r="F120" s="1129" t="s">
        <v>657</v>
      </c>
      <c r="G120" s="1130"/>
      <c r="H120" s="1131"/>
      <c r="I120" s="1131"/>
      <c r="J120" s="1131"/>
      <c r="K120" s="1131"/>
      <c r="L120" s="1131"/>
      <c r="M120" s="1131"/>
      <c r="N120" s="1131"/>
      <c r="O120" s="1132"/>
      <c r="Q120" s="618" t="s">
        <v>667</v>
      </c>
      <c r="R120" s="329"/>
      <c r="S120" s="329"/>
      <c r="T120" s="329"/>
      <c r="U120" s="329"/>
    </row>
    <row r="121" spans="1:21" ht="15" customHeight="1" thickBot="1">
      <c r="B121" s="1123"/>
      <c r="C121" s="1124"/>
      <c r="D121" s="1127"/>
      <c r="E121" s="1128"/>
      <c r="F121" s="1133"/>
      <c r="G121" s="1134"/>
      <c r="H121" s="1135"/>
      <c r="I121" s="1135"/>
      <c r="J121" s="1135"/>
      <c r="K121" s="1135"/>
      <c r="L121" s="1135"/>
      <c r="M121" s="1135"/>
      <c r="N121" s="1135"/>
      <c r="O121" s="1136"/>
      <c r="Q121" s="617" t="s">
        <v>668</v>
      </c>
      <c r="R121" s="329"/>
      <c r="S121" s="329"/>
      <c r="T121" s="329"/>
      <c r="U121" s="329"/>
    </row>
    <row r="122" spans="1:21" ht="16.5" customHeight="1">
      <c r="B122" s="330" t="s">
        <v>142</v>
      </c>
      <c r="C122" s="331"/>
      <c r="D122" s="331"/>
      <c r="E122" s="332"/>
      <c r="F122" s="331"/>
      <c r="G122" s="331"/>
      <c r="H122" s="333"/>
      <c r="I122" s="333"/>
      <c r="J122" s="333"/>
      <c r="K122" s="333"/>
      <c r="L122" s="333"/>
      <c r="M122" s="333"/>
      <c r="N122" s="333"/>
      <c r="O122" s="334"/>
      <c r="R122" s="329"/>
      <c r="S122" s="329"/>
      <c r="T122" s="329"/>
      <c r="U122" s="329"/>
    </row>
    <row r="123" spans="1:21" ht="18.75" customHeight="1">
      <c r="B123" s="1109"/>
      <c r="C123" s="1110"/>
      <c r="D123" s="1110"/>
      <c r="E123" s="1110"/>
      <c r="F123" s="1110"/>
      <c r="G123" s="1110"/>
      <c r="H123" s="1110"/>
      <c r="I123" s="1110"/>
      <c r="J123" s="1110"/>
      <c r="K123" s="1110"/>
      <c r="L123" s="1213" t="s">
        <v>48</v>
      </c>
      <c r="M123" s="1215"/>
      <c r="N123" s="1215"/>
      <c r="O123" s="1216"/>
      <c r="Q123" s="569" t="str">
        <f>IF(M123="", "←選択してください。", "")</f>
        <v>←選択してください。</v>
      </c>
      <c r="R123" s="329"/>
      <c r="S123" s="329"/>
      <c r="T123" s="329"/>
      <c r="U123" s="329"/>
    </row>
    <row r="124" spans="1:21" ht="17.25" customHeight="1">
      <c r="B124" s="1111"/>
      <c r="C124" s="1112"/>
      <c r="D124" s="1112"/>
      <c r="E124" s="1112"/>
      <c r="F124" s="1112"/>
      <c r="G124" s="1112"/>
      <c r="H124" s="1112"/>
      <c r="I124" s="1112"/>
      <c r="J124" s="1112"/>
      <c r="K124" s="1112"/>
      <c r="L124" s="1214"/>
      <c r="M124" s="1217"/>
      <c r="N124" s="1217"/>
      <c r="O124" s="1218"/>
      <c r="Q124" s="336"/>
      <c r="R124" s="329"/>
      <c r="S124" s="329"/>
      <c r="T124" s="329"/>
      <c r="U124" s="329"/>
    </row>
    <row r="125" spans="1:21" ht="4.5" customHeight="1">
      <c r="B125" s="338"/>
      <c r="C125" s="338"/>
      <c r="D125" s="338"/>
      <c r="E125" s="338"/>
      <c r="F125" s="338"/>
      <c r="G125" s="338"/>
      <c r="H125" s="338"/>
      <c r="I125" s="338"/>
      <c r="J125" s="338"/>
      <c r="K125" s="338"/>
      <c r="L125" s="338"/>
      <c r="M125" s="338"/>
      <c r="N125" s="338"/>
      <c r="O125" s="611"/>
      <c r="R125" s="329"/>
      <c r="S125" s="329"/>
      <c r="T125" s="329"/>
      <c r="U125" s="329"/>
    </row>
    <row r="126" spans="1:21" ht="21.75" customHeight="1">
      <c r="B126" s="340" t="s">
        <v>143</v>
      </c>
      <c r="C126" s="341"/>
      <c r="D126" s="341"/>
      <c r="E126" s="341"/>
      <c r="F126" s="1117" t="s">
        <v>50</v>
      </c>
      <c r="G126" s="1118"/>
      <c r="H126" s="342"/>
      <c r="I126" s="919"/>
      <c r="J126" s="920"/>
      <c r="K126" s="920"/>
      <c r="L126" s="1219"/>
      <c r="M126" s="1219"/>
      <c r="N126" s="1219"/>
      <c r="O126" s="1220"/>
      <c r="Q126" s="336" t="str">
        <f>IF(OR(F120="人材養成事業",F120= "普及啓発事業"), "←斜線部は記入する必要はありません。", "")</f>
        <v/>
      </c>
      <c r="R126" s="329"/>
      <c r="S126" s="329"/>
      <c r="T126" s="329"/>
      <c r="U126" s="329"/>
    </row>
    <row r="127" spans="1:21" ht="9" customHeight="1">
      <c r="B127" s="131"/>
      <c r="C127" s="131"/>
      <c r="D127" s="131"/>
      <c r="E127" s="131"/>
      <c r="F127" s="338"/>
      <c r="G127" s="338"/>
      <c r="H127" s="587"/>
      <c r="I127" s="338"/>
      <c r="J127" s="338"/>
      <c r="K127" s="338"/>
      <c r="L127" s="588"/>
      <c r="M127" s="338"/>
      <c r="N127" s="338"/>
      <c r="O127" s="589"/>
      <c r="Q127" s="336"/>
      <c r="R127" s="329"/>
      <c r="S127" s="329"/>
      <c r="T127" s="329"/>
      <c r="U127" s="329"/>
    </row>
    <row r="128" spans="1:21" hidden="1">
      <c r="B128" s="131"/>
      <c r="C128" s="131"/>
      <c r="D128" s="131"/>
      <c r="E128" s="131"/>
      <c r="F128" s="338"/>
      <c r="G128" s="338"/>
      <c r="H128" s="587"/>
      <c r="I128" s="338"/>
      <c r="J128" s="338"/>
      <c r="K128" s="338"/>
      <c r="L128" s="588"/>
      <c r="M128" s="338"/>
      <c r="N128" s="338"/>
      <c r="O128" s="589"/>
      <c r="Q128" s="336"/>
      <c r="R128" s="329"/>
      <c r="S128" s="329"/>
      <c r="T128" s="329"/>
      <c r="U128" s="329"/>
    </row>
    <row r="129" spans="2:21" hidden="1">
      <c r="B129" s="131"/>
      <c r="C129" s="131"/>
      <c r="D129" s="338"/>
      <c r="E129" s="338"/>
      <c r="F129" s="338"/>
      <c r="G129" s="338"/>
      <c r="H129" s="338"/>
      <c r="I129" s="338"/>
      <c r="J129" s="338"/>
      <c r="K129" s="338"/>
      <c r="L129" s="338"/>
      <c r="M129" s="338"/>
      <c r="N129" s="338"/>
      <c r="O129" s="338"/>
      <c r="Q129" s="336"/>
      <c r="R129" s="329"/>
      <c r="S129" s="329"/>
      <c r="T129" s="329"/>
      <c r="U129" s="329"/>
    </row>
    <row r="130" spans="2:21" s="102" customFormat="1" ht="18" customHeight="1">
      <c r="B130" s="1020" t="s">
        <v>344</v>
      </c>
      <c r="C130" s="1066"/>
      <c r="D130" s="925" t="s">
        <v>413</v>
      </c>
      <c r="E130" s="926"/>
      <c r="F130" s="926"/>
      <c r="G130" s="926"/>
      <c r="H130" s="926"/>
      <c r="I130" s="926"/>
      <c r="J130" s="926"/>
      <c r="K130" s="926"/>
      <c r="L130" s="926"/>
      <c r="M130" s="926"/>
      <c r="N130" s="926"/>
      <c r="O130" s="927"/>
      <c r="Q130" s="345"/>
    </row>
    <row r="131" spans="2:21" s="102" customFormat="1" ht="19.350000000000001" customHeight="1">
      <c r="B131" s="1067"/>
      <c r="C131" s="1068"/>
      <c r="D131" s="1071"/>
      <c r="E131" s="1072"/>
      <c r="F131" s="1072"/>
      <c r="G131" s="1072"/>
      <c r="H131" s="1072"/>
      <c r="I131" s="1072"/>
      <c r="J131" s="1072"/>
      <c r="K131" s="1072"/>
      <c r="L131" s="1072"/>
      <c r="M131" s="1072"/>
      <c r="N131" s="1072"/>
      <c r="O131" s="1073"/>
    </row>
    <row r="132" spans="2:21" s="102" customFormat="1" ht="19.350000000000001" customHeight="1">
      <c r="B132" s="1067"/>
      <c r="C132" s="1068"/>
      <c r="D132" s="1071"/>
      <c r="E132" s="1072"/>
      <c r="F132" s="1072"/>
      <c r="G132" s="1072"/>
      <c r="H132" s="1072"/>
      <c r="I132" s="1072"/>
      <c r="J132" s="1072"/>
      <c r="K132" s="1072"/>
      <c r="L132" s="1072"/>
      <c r="M132" s="1072"/>
      <c r="N132" s="1072"/>
      <c r="O132" s="1073"/>
    </row>
    <row r="133" spans="2:21" s="102" customFormat="1" ht="19.350000000000001" customHeight="1">
      <c r="B133" s="1067"/>
      <c r="C133" s="1068"/>
      <c r="D133" s="1071"/>
      <c r="E133" s="1072"/>
      <c r="F133" s="1072"/>
      <c r="G133" s="1072"/>
      <c r="H133" s="1072"/>
      <c r="I133" s="1072"/>
      <c r="J133" s="1072"/>
      <c r="K133" s="1072"/>
      <c r="L133" s="1072"/>
      <c r="M133" s="1072"/>
      <c r="N133" s="1072"/>
      <c r="O133" s="1073"/>
    </row>
    <row r="134" spans="2:21" s="102" customFormat="1" ht="19.350000000000001" customHeight="1">
      <c r="B134" s="1067"/>
      <c r="C134" s="1068"/>
      <c r="D134" s="1071"/>
      <c r="E134" s="1072"/>
      <c r="F134" s="1072"/>
      <c r="G134" s="1072"/>
      <c r="H134" s="1072"/>
      <c r="I134" s="1072"/>
      <c r="J134" s="1072"/>
      <c r="K134" s="1072"/>
      <c r="L134" s="1072"/>
      <c r="M134" s="1072"/>
      <c r="N134" s="1072"/>
      <c r="O134" s="1073"/>
    </row>
    <row r="135" spans="2:21" s="102" customFormat="1" ht="19.350000000000001" customHeight="1">
      <c r="B135" s="1067"/>
      <c r="C135" s="1068"/>
      <c r="D135" s="1071"/>
      <c r="E135" s="1072"/>
      <c r="F135" s="1072"/>
      <c r="G135" s="1072"/>
      <c r="H135" s="1072"/>
      <c r="I135" s="1072"/>
      <c r="J135" s="1072"/>
      <c r="K135" s="1072"/>
      <c r="L135" s="1072"/>
      <c r="M135" s="1072"/>
      <c r="N135" s="1072"/>
      <c r="O135" s="1073"/>
    </row>
    <row r="136" spans="2:21" s="102" customFormat="1" ht="19.350000000000001" customHeight="1">
      <c r="B136" s="1067"/>
      <c r="C136" s="1068"/>
      <c r="D136" s="1071"/>
      <c r="E136" s="1072"/>
      <c r="F136" s="1072"/>
      <c r="G136" s="1072"/>
      <c r="H136" s="1072"/>
      <c r="I136" s="1072"/>
      <c r="J136" s="1072"/>
      <c r="K136" s="1072"/>
      <c r="L136" s="1072"/>
      <c r="M136" s="1072"/>
      <c r="N136" s="1072"/>
      <c r="O136" s="1073"/>
    </row>
    <row r="137" spans="2:21" s="102" customFormat="1" ht="19.350000000000001" customHeight="1">
      <c r="B137" s="1067"/>
      <c r="C137" s="1068"/>
      <c r="D137" s="1071"/>
      <c r="E137" s="1072"/>
      <c r="F137" s="1072"/>
      <c r="G137" s="1072"/>
      <c r="H137" s="1072"/>
      <c r="I137" s="1072"/>
      <c r="J137" s="1072"/>
      <c r="K137" s="1072"/>
      <c r="L137" s="1072"/>
      <c r="M137" s="1072"/>
      <c r="N137" s="1072"/>
      <c r="O137" s="1073"/>
    </row>
    <row r="138" spans="2:21" s="102" customFormat="1" ht="19.350000000000001" customHeight="1">
      <c r="B138" s="1067"/>
      <c r="C138" s="1068"/>
      <c r="D138" s="1071"/>
      <c r="E138" s="1072"/>
      <c r="F138" s="1072"/>
      <c r="G138" s="1072"/>
      <c r="H138" s="1072"/>
      <c r="I138" s="1072"/>
      <c r="J138" s="1072"/>
      <c r="K138" s="1072"/>
      <c r="L138" s="1072"/>
      <c r="M138" s="1072"/>
      <c r="N138" s="1072"/>
      <c r="O138" s="1073"/>
    </row>
    <row r="139" spans="2:21" s="102" customFormat="1" ht="19.350000000000001" customHeight="1">
      <c r="B139" s="1067"/>
      <c r="C139" s="1068"/>
      <c r="D139" s="1071"/>
      <c r="E139" s="1072"/>
      <c r="F139" s="1072"/>
      <c r="G139" s="1072"/>
      <c r="H139" s="1072"/>
      <c r="I139" s="1072"/>
      <c r="J139" s="1072"/>
      <c r="K139" s="1072"/>
      <c r="L139" s="1072"/>
      <c r="M139" s="1072"/>
      <c r="N139" s="1072"/>
      <c r="O139" s="1073"/>
    </row>
    <row r="140" spans="2:21" s="102" customFormat="1" ht="19.350000000000001" customHeight="1">
      <c r="B140" s="1069"/>
      <c r="C140" s="1070"/>
      <c r="D140" s="1074"/>
      <c r="E140" s="1075"/>
      <c r="F140" s="1075"/>
      <c r="G140" s="1075"/>
      <c r="H140" s="1075"/>
      <c r="I140" s="1075"/>
      <c r="J140" s="1075"/>
      <c r="K140" s="1075"/>
      <c r="L140" s="1075"/>
      <c r="M140" s="1075"/>
      <c r="N140" s="1075"/>
      <c r="O140" s="1076"/>
    </row>
    <row r="141" spans="2:21" s="102" customFormat="1" ht="18" customHeight="1">
      <c r="B141" s="1020" t="s">
        <v>148</v>
      </c>
      <c r="C141" s="1021"/>
      <c r="D141" s="1059" t="s">
        <v>427</v>
      </c>
      <c r="E141" s="1026"/>
      <c r="F141" s="1026"/>
      <c r="G141" s="1026"/>
      <c r="H141" s="1026"/>
      <c r="I141" s="1026"/>
      <c r="J141" s="1026"/>
      <c r="K141" s="1026"/>
      <c r="L141" s="1026"/>
      <c r="M141" s="1026"/>
      <c r="N141" s="1026"/>
      <c r="O141" s="1027"/>
    </row>
    <row r="142" spans="2:21" s="102" customFormat="1" ht="18" customHeight="1">
      <c r="B142" s="1022"/>
      <c r="C142" s="1023"/>
      <c r="D142" s="1028"/>
      <c r="E142" s="1077"/>
      <c r="F142" s="1077"/>
      <c r="G142" s="1077"/>
      <c r="H142" s="1077"/>
      <c r="I142" s="1077"/>
      <c r="J142" s="1077"/>
      <c r="K142" s="1077"/>
      <c r="L142" s="1077"/>
      <c r="M142" s="1077"/>
      <c r="N142" s="1077"/>
      <c r="O142" s="1078"/>
    </row>
    <row r="143" spans="2:21" s="102" customFormat="1" ht="18" customHeight="1">
      <c r="B143" s="1022"/>
      <c r="C143" s="1023"/>
      <c r="D143" s="1071"/>
      <c r="E143" s="1072"/>
      <c r="F143" s="1072"/>
      <c r="G143" s="1072"/>
      <c r="H143" s="1072"/>
      <c r="I143" s="1072"/>
      <c r="J143" s="1072"/>
      <c r="K143" s="1072"/>
      <c r="L143" s="1072"/>
      <c r="M143" s="1072"/>
      <c r="N143" s="1072"/>
      <c r="O143" s="1073"/>
    </row>
    <row r="144" spans="2:21" s="102" customFormat="1" ht="18" customHeight="1">
      <c r="B144" s="1022"/>
      <c r="C144" s="1023"/>
      <c r="D144" s="1071"/>
      <c r="E144" s="1072"/>
      <c r="F144" s="1072"/>
      <c r="G144" s="1072"/>
      <c r="H144" s="1072"/>
      <c r="I144" s="1072"/>
      <c r="J144" s="1072"/>
      <c r="K144" s="1072"/>
      <c r="L144" s="1072"/>
      <c r="M144" s="1072"/>
      <c r="N144" s="1072"/>
      <c r="O144" s="1073"/>
    </row>
    <row r="145" spans="2:15" s="102" customFormat="1" ht="18" customHeight="1">
      <c r="B145" s="1022"/>
      <c r="C145" s="1023"/>
      <c r="D145" s="1071"/>
      <c r="E145" s="1072"/>
      <c r="F145" s="1072"/>
      <c r="G145" s="1072"/>
      <c r="H145" s="1072"/>
      <c r="I145" s="1072"/>
      <c r="J145" s="1072"/>
      <c r="K145" s="1072"/>
      <c r="L145" s="1072"/>
      <c r="M145" s="1072"/>
      <c r="N145" s="1072"/>
      <c r="O145" s="1073"/>
    </row>
    <row r="146" spans="2:15" s="102" customFormat="1" ht="18" customHeight="1">
      <c r="B146" s="1022"/>
      <c r="C146" s="1023"/>
      <c r="D146" s="1071"/>
      <c r="E146" s="1072"/>
      <c r="F146" s="1072"/>
      <c r="G146" s="1072"/>
      <c r="H146" s="1072"/>
      <c r="I146" s="1072"/>
      <c r="J146" s="1072"/>
      <c r="K146" s="1072"/>
      <c r="L146" s="1072"/>
      <c r="M146" s="1072"/>
      <c r="N146" s="1072"/>
      <c r="O146" s="1073"/>
    </row>
    <row r="147" spans="2:15" s="102" customFormat="1" ht="18" customHeight="1">
      <c r="B147" s="1022"/>
      <c r="C147" s="1023"/>
      <c r="D147" s="1079"/>
      <c r="E147" s="1080"/>
      <c r="F147" s="1080"/>
      <c r="G147" s="1080"/>
      <c r="H147" s="1080"/>
      <c r="I147" s="1080"/>
      <c r="J147" s="1080"/>
      <c r="K147" s="1080"/>
      <c r="L147" s="1080"/>
      <c r="M147" s="1080"/>
      <c r="N147" s="1080"/>
      <c r="O147" s="1081"/>
    </row>
    <row r="148" spans="2:15" s="102" customFormat="1" ht="18" customHeight="1">
      <c r="B148" s="1022"/>
      <c r="C148" s="1023"/>
      <c r="D148" s="1082" t="s">
        <v>428</v>
      </c>
      <c r="E148" s="1083"/>
      <c r="F148" s="1083"/>
      <c r="G148" s="1083"/>
      <c r="H148" s="1083"/>
      <c r="I148" s="1083"/>
      <c r="J148" s="1083"/>
      <c r="K148" s="1083"/>
      <c r="L148" s="1083"/>
      <c r="M148" s="1083"/>
      <c r="N148" s="1083"/>
      <c r="O148" s="1084"/>
    </row>
    <row r="149" spans="2:15" s="102" customFormat="1" ht="18" customHeight="1">
      <c r="B149" s="1022"/>
      <c r="C149" s="1023"/>
      <c r="D149" s="1028"/>
      <c r="E149" s="1085"/>
      <c r="F149" s="1085"/>
      <c r="G149" s="1085"/>
      <c r="H149" s="1085"/>
      <c r="I149" s="1085"/>
      <c r="J149" s="1085"/>
      <c r="K149" s="1085"/>
      <c r="L149" s="1085"/>
      <c r="M149" s="1085"/>
      <c r="N149" s="1085"/>
      <c r="O149" s="1086"/>
    </row>
    <row r="150" spans="2:15" s="102" customFormat="1" ht="18" customHeight="1">
      <c r="B150" s="1022"/>
      <c r="C150" s="1023"/>
      <c r="D150" s="1087"/>
      <c r="E150" s="1088"/>
      <c r="F150" s="1088"/>
      <c r="G150" s="1088"/>
      <c r="H150" s="1088"/>
      <c r="I150" s="1088"/>
      <c r="J150" s="1088"/>
      <c r="K150" s="1088"/>
      <c r="L150" s="1088"/>
      <c r="M150" s="1088"/>
      <c r="N150" s="1088"/>
      <c r="O150" s="1089"/>
    </row>
    <row r="151" spans="2:15" s="102" customFormat="1" ht="18" customHeight="1">
      <c r="B151" s="1022"/>
      <c r="C151" s="1023"/>
      <c r="D151" s="1087"/>
      <c r="E151" s="1088"/>
      <c r="F151" s="1088"/>
      <c r="G151" s="1088"/>
      <c r="H151" s="1088"/>
      <c r="I151" s="1088"/>
      <c r="J151" s="1088"/>
      <c r="K151" s="1088"/>
      <c r="L151" s="1088"/>
      <c r="M151" s="1088"/>
      <c r="N151" s="1088"/>
      <c r="O151" s="1089"/>
    </row>
    <row r="152" spans="2:15" s="102" customFormat="1" ht="18" customHeight="1">
      <c r="B152" s="1022"/>
      <c r="C152" s="1023"/>
      <c r="D152" s="1087"/>
      <c r="E152" s="1088"/>
      <c r="F152" s="1088"/>
      <c r="G152" s="1088"/>
      <c r="H152" s="1088"/>
      <c r="I152" s="1088"/>
      <c r="J152" s="1088"/>
      <c r="K152" s="1088"/>
      <c r="L152" s="1088"/>
      <c r="M152" s="1088"/>
      <c r="N152" s="1088"/>
      <c r="O152" s="1089"/>
    </row>
    <row r="153" spans="2:15" s="102" customFormat="1" ht="18" customHeight="1">
      <c r="B153" s="1022"/>
      <c r="C153" s="1023"/>
      <c r="D153" s="1087"/>
      <c r="E153" s="1088"/>
      <c r="F153" s="1088"/>
      <c r="G153" s="1088"/>
      <c r="H153" s="1088"/>
      <c r="I153" s="1088"/>
      <c r="J153" s="1088"/>
      <c r="K153" s="1088"/>
      <c r="L153" s="1088"/>
      <c r="M153" s="1088"/>
      <c r="N153" s="1088"/>
      <c r="O153" s="1089"/>
    </row>
    <row r="154" spans="2:15" s="102" customFormat="1" ht="18" customHeight="1">
      <c r="B154" s="1022"/>
      <c r="C154" s="1023"/>
      <c r="D154" s="1087"/>
      <c r="E154" s="1088"/>
      <c r="F154" s="1088"/>
      <c r="G154" s="1088"/>
      <c r="H154" s="1088"/>
      <c r="I154" s="1088"/>
      <c r="J154" s="1088"/>
      <c r="K154" s="1088"/>
      <c r="L154" s="1088"/>
      <c r="M154" s="1088"/>
      <c r="N154" s="1088"/>
      <c r="O154" s="1089"/>
    </row>
    <row r="155" spans="2:15" s="102" customFormat="1" ht="18" customHeight="1">
      <c r="B155" s="1024"/>
      <c r="C155" s="1025"/>
      <c r="D155" s="1090"/>
      <c r="E155" s="1091"/>
      <c r="F155" s="1091"/>
      <c r="G155" s="1091"/>
      <c r="H155" s="1091"/>
      <c r="I155" s="1091"/>
      <c r="J155" s="1091"/>
      <c r="K155" s="1091"/>
      <c r="L155" s="1091"/>
      <c r="M155" s="1091"/>
      <c r="N155" s="1091"/>
      <c r="O155" s="1092"/>
    </row>
    <row r="156" spans="2:15" s="102" customFormat="1" ht="18" customHeight="1">
      <c r="B156" s="1020" t="s">
        <v>140</v>
      </c>
      <c r="C156" s="1021"/>
      <c r="D156" s="1026" t="s">
        <v>347</v>
      </c>
      <c r="E156" s="1026"/>
      <c r="F156" s="1026"/>
      <c r="G156" s="1026"/>
      <c r="H156" s="1026"/>
      <c r="I156" s="1026"/>
      <c r="J156" s="1026"/>
      <c r="K156" s="1026"/>
      <c r="L156" s="1026"/>
      <c r="M156" s="1026"/>
      <c r="N156" s="1026"/>
      <c r="O156" s="1027"/>
    </row>
    <row r="157" spans="2:15" s="102" customFormat="1" ht="18" customHeight="1">
      <c r="B157" s="1022"/>
      <c r="C157" s="1023"/>
      <c r="D157" s="1028"/>
      <c r="E157" s="1029"/>
      <c r="F157" s="1029"/>
      <c r="G157" s="1029"/>
      <c r="H157" s="1029"/>
      <c r="I157" s="1029"/>
      <c r="J157" s="1029"/>
      <c r="K157" s="1029"/>
      <c r="L157" s="1029"/>
      <c r="M157" s="1029"/>
      <c r="N157" s="1029"/>
      <c r="O157" s="1030"/>
    </row>
    <row r="158" spans="2:15" s="102" customFormat="1" ht="18" customHeight="1">
      <c r="B158" s="1022"/>
      <c r="C158" s="1023"/>
      <c r="D158" s="1031"/>
      <c r="E158" s="1032"/>
      <c r="F158" s="1032"/>
      <c r="G158" s="1032"/>
      <c r="H158" s="1032"/>
      <c r="I158" s="1032"/>
      <c r="J158" s="1032"/>
      <c r="K158" s="1032"/>
      <c r="L158" s="1032"/>
      <c r="M158" s="1032"/>
      <c r="N158" s="1032"/>
      <c r="O158" s="1033"/>
    </row>
    <row r="159" spans="2:15" s="102" customFormat="1" ht="18" customHeight="1">
      <c r="B159" s="1022"/>
      <c r="C159" s="1023"/>
      <c r="D159" s="1034"/>
      <c r="E159" s="1035"/>
      <c r="F159" s="1035"/>
      <c r="G159" s="1035"/>
      <c r="H159" s="1035"/>
      <c r="I159" s="1035"/>
      <c r="J159" s="1035"/>
      <c r="K159" s="1035"/>
      <c r="L159" s="1035"/>
      <c r="M159" s="1035"/>
      <c r="N159" s="1035"/>
      <c r="O159" s="1036"/>
    </row>
    <row r="160" spans="2:15" s="102" customFormat="1" ht="17.100000000000001" customHeight="1">
      <c r="B160" s="1022"/>
      <c r="C160" s="1023"/>
      <c r="D160" s="1026" t="s">
        <v>345</v>
      </c>
      <c r="E160" s="1026"/>
      <c r="F160" s="1026"/>
      <c r="G160" s="1026"/>
      <c r="H160" s="1026"/>
      <c r="I160" s="1026"/>
      <c r="J160" s="1026"/>
      <c r="K160" s="1026"/>
      <c r="L160" s="1026"/>
      <c r="M160" s="1026"/>
      <c r="N160" s="1026"/>
      <c r="O160" s="1027"/>
    </row>
    <row r="161" spans="2:21" s="102" customFormat="1" ht="17.100000000000001" customHeight="1">
      <c r="B161" s="1022"/>
      <c r="C161" s="1023"/>
      <c r="D161" s="1037"/>
      <c r="E161" s="1038"/>
      <c r="F161" s="1038"/>
      <c r="G161" s="1038"/>
      <c r="H161" s="1038"/>
      <c r="I161" s="1038"/>
      <c r="J161" s="1038"/>
      <c r="K161" s="1038"/>
      <c r="L161" s="1038"/>
      <c r="M161" s="1038"/>
      <c r="N161" s="1038"/>
      <c r="O161" s="1039"/>
    </row>
    <row r="162" spans="2:21" s="102" customFormat="1" ht="17.100000000000001" customHeight="1">
      <c r="B162" s="1022"/>
      <c r="C162" s="1023"/>
      <c r="D162" s="1040"/>
      <c r="E162" s="1041"/>
      <c r="F162" s="1041"/>
      <c r="G162" s="1041"/>
      <c r="H162" s="1041"/>
      <c r="I162" s="1041"/>
      <c r="J162" s="1041"/>
      <c r="K162" s="1041"/>
      <c r="L162" s="1041"/>
      <c r="M162" s="1041"/>
      <c r="N162" s="1041"/>
      <c r="O162" s="1042"/>
    </row>
    <row r="163" spans="2:21" s="102" customFormat="1" ht="17.100000000000001" customHeight="1">
      <c r="B163" s="1022"/>
      <c r="C163" s="1023"/>
      <c r="D163" s="1043"/>
      <c r="E163" s="1044"/>
      <c r="F163" s="1044"/>
      <c r="G163" s="1044"/>
      <c r="H163" s="1044"/>
      <c r="I163" s="1044"/>
      <c r="J163" s="1044"/>
      <c r="K163" s="1044"/>
      <c r="L163" s="1044"/>
      <c r="M163" s="1044"/>
      <c r="N163" s="1044"/>
      <c r="O163" s="1045"/>
    </row>
    <row r="164" spans="2:21" s="102" customFormat="1" ht="17.100000000000001" customHeight="1">
      <c r="B164" s="1022"/>
      <c r="C164" s="1023"/>
      <c r="D164" s="1026" t="s">
        <v>492</v>
      </c>
      <c r="E164" s="1026"/>
      <c r="F164" s="1026"/>
      <c r="G164" s="1026"/>
      <c r="H164" s="1026"/>
      <c r="I164" s="1026"/>
      <c r="J164" s="1026"/>
      <c r="K164" s="1026"/>
      <c r="L164" s="1026"/>
      <c r="M164" s="1026"/>
      <c r="N164" s="1026"/>
      <c r="O164" s="1027"/>
    </row>
    <row r="165" spans="2:21" s="102" customFormat="1" ht="17.100000000000001" customHeight="1">
      <c r="B165" s="1022"/>
      <c r="C165" s="1023"/>
      <c r="D165" s="1046"/>
      <c r="E165" s="1047"/>
      <c r="F165" s="1047"/>
      <c r="G165" s="1047"/>
      <c r="H165" s="1047"/>
      <c r="I165" s="1047"/>
      <c r="J165" s="1047"/>
      <c r="K165" s="1047"/>
      <c r="L165" s="1047"/>
      <c r="M165" s="1047"/>
      <c r="N165" s="1047"/>
      <c r="O165" s="1048"/>
    </row>
    <row r="166" spans="2:21" s="102" customFormat="1" ht="17.100000000000001" customHeight="1">
      <c r="B166" s="1022"/>
      <c r="C166" s="1023"/>
      <c r="D166" s="1049"/>
      <c r="E166" s="797"/>
      <c r="F166" s="797"/>
      <c r="G166" s="797"/>
      <c r="H166" s="797"/>
      <c r="I166" s="797"/>
      <c r="J166" s="797"/>
      <c r="K166" s="797"/>
      <c r="L166" s="797"/>
      <c r="M166" s="797"/>
      <c r="N166" s="797"/>
      <c r="O166" s="1050"/>
    </row>
    <row r="167" spans="2:21" s="102" customFormat="1" ht="17.100000000000001" customHeight="1">
      <c r="B167" s="1022"/>
      <c r="C167" s="1023"/>
      <c r="D167" s="1051"/>
      <c r="E167" s="1052"/>
      <c r="F167" s="1052"/>
      <c r="G167" s="1052"/>
      <c r="H167" s="1052"/>
      <c r="I167" s="1052"/>
      <c r="J167" s="1052"/>
      <c r="K167" s="1052"/>
      <c r="L167" s="1052"/>
      <c r="M167" s="1052"/>
      <c r="N167" s="1052"/>
      <c r="O167" s="1053"/>
    </row>
    <row r="168" spans="2:21" s="102" customFormat="1" ht="17.100000000000001" customHeight="1">
      <c r="B168" s="1022"/>
      <c r="C168" s="1023"/>
      <c r="D168" s="1026" t="s">
        <v>141</v>
      </c>
      <c r="E168" s="1026"/>
      <c r="F168" s="1026"/>
      <c r="G168" s="1026"/>
      <c r="H168" s="1026"/>
      <c r="I168" s="1026"/>
      <c r="J168" s="1026"/>
      <c r="K168" s="1026"/>
      <c r="L168" s="1026"/>
      <c r="M168" s="1026"/>
      <c r="N168" s="1026"/>
      <c r="O168" s="1027"/>
    </row>
    <row r="169" spans="2:21" s="102" customFormat="1" ht="17.100000000000001" customHeight="1">
      <c r="B169" s="1022"/>
      <c r="C169" s="1023"/>
      <c r="D169" s="1028"/>
      <c r="E169" s="1054"/>
      <c r="F169" s="1054"/>
      <c r="G169" s="1054"/>
      <c r="H169" s="1054"/>
      <c r="I169" s="1054"/>
      <c r="J169" s="1054"/>
      <c r="K169" s="1054"/>
      <c r="L169" s="1054"/>
      <c r="M169" s="1054"/>
      <c r="N169" s="1054"/>
      <c r="O169" s="1055"/>
    </row>
    <row r="170" spans="2:21" ht="18" customHeight="1">
      <c r="B170" s="1022"/>
      <c r="C170" s="1023"/>
      <c r="D170" s="1056"/>
      <c r="E170" s="1057"/>
      <c r="F170" s="1057"/>
      <c r="G170" s="1057"/>
      <c r="H170" s="1057"/>
      <c r="I170" s="1057"/>
      <c r="J170" s="1057"/>
      <c r="K170" s="1057"/>
      <c r="L170" s="1057"/>
      <c r="M170" s="1057"/>
      <c r="N170" s="1057"/>
      <c r="O170" s="1058"/>
      <c r="R170" s="329"/>
      <c r="S170" s="329"/>
      <c r="T170" s="329"/>
      <c r="U170" s="329"/>
    </row>
    <row r="171" spans="2:21" ht="18" customHeight="1">
      <c r="B171" s="1022"/>
      <c r="C171" s="1023"/>
      <c r="D171" s="1059" t="s">
        <v>346</v>
      </c>
      <c r="E171" s="1026"/>
      <c r="F171" s="1026"/>
      <c r="G171" s="1026"/>
      <c r="H171" s="1026"/>
      <c r="I171" s="1026"/>
      <c r="J171" s="1026"/>
      <c r="K171" s="1026"/>
      <c r="L171" s="1026"/>
      <c r="M171" s="1026"/>
      <c r="N171" s="1026"/>
      <c r="O171" s="1027"/>
      <c r="R171" s="329"/>
      <c r="S171" s="329"/>
      <c r="T171" s="329"/>
      <c r="U171" s="329"/>
    </row>
    <row r="172" spans="2:21" ht="18" customHeight="1">
      <c r="B172" s="1022"/>
      <c r="C172" s="1023"/>
      <c r="D172" s="1060"/>
      <c r="E172" s="1061"/>
      <c r="F172" s="1061"/>
      <c r="G172" s="1061"/>
      <c r="H172" s="1061"/>
      <c r="I172" s="1061"/>
      <c r="J172" s="1061"/>
      <c r="K172" s="1061"/>
      <c r="L172" s="1061"/>
      <c r="M172" s="1061"/>
      <c r="N172" s="1061"/>
      <c r="O172" s="1062"/>
      <c r="R172" s="329"/>
      <c r="S172" s="329"/>
      <c r="T172" s="329"/>
      <c r="U172" s="329"/>
    </row>
    <row r="173" spans="2:21" s="346" customFormat="1" ht="18" customHeight="1">
      <c r="B173" s="1024"/>
      <c r="C173" s="1025"/>
      <c r="D173" s="1063"/>
      <c r="E173" s="1064"/>
      <c r="F173" s="1064"/>
      <c r="G173" s="1064"/>
      <c r="H173" s="1064"/>
      <c r="I173" s="1064"/>
      <c r="J173" s="1064"/>
      <c r="K173" s="1064"/>
      <c r="L173" s="1064"/>
      <c r="M173" s="1064"/>
      <c r="N173" s="1064"/>
      <c r="O173" s="1065"/>
    </row>
    <row r="174" spans="2:21" s="131" customFormat="1" ht="4.5" customHeight="1">
      <c r="B174" s="347"/>
      <c r="C174" s="347"/>
      <c r="D174" s="348"/>
      <c r="E174" s="348"/>
      <c r="F174" s="348"/>
      <c r="G174" s="348"/>
      <c r="H174" s="348"/>
      <c r="I174" s="348"/>
      <c r="J174" s="348"/>
      <c r="K174" s="348"/>
      <c r="L174" s="348"/>
      <c r="M174" s="348"/>
      <c r="N174" s="348"/>
      <c r="O174" s="348"/>
    </row>
    <row r="175" spans="2:21" s="131" customFormat="1" ht="18.75" customHeight="1">
      <c r="B175" s="527" t="s">
        <v>426</v>
      </c>
      <c r="C175" s="347"/>
      <c r="D175" s="348"/>
      <c r="E175" s="348"/>
      <c r="F175" s="348"/>
      <c r="G175" s="348"/>
      <c r="H175" s="348"/>
      <c r="I175" s="348"/>
      <c r="J175" s="348"/>
      <c r="K175" s="348"/>
      <c r="L175" s="348"/>
      <c r="M175" s="348"/>
      <c r="N175" s="348"/>
      <c r="O175" s="348"/>
    </row>
    <row r="176" spans="2:21" s="131" customFormat="1" ht="14.25" customHeight="1" thickBot="1">
      <c r="B176" s="527" t="s">
        <v>424</v>
      </c>
      <c r="C176" s="347"/>
      <c r="D176" s="348"/>
      <c r="E176" s="348"/>
      <c r="F176" s="348"/>
      <c r="G176" s="348"/>
      <c r="H176" s="348"/>
      <c r="I176" s="348"/>
      <c r="J176" s="348"/>
      <c r="K176" s="348"/>
      <c r="L176" s="348"/>
      <c r="M176" s="348"/>
      <c r="N176" s="348"/>
      <c r="O176" s="348"/>
    </row>
    <row r="177" spans="1:15" s="131" customFormat="1" ht="18" customHeight="1" thickBot="1">
      <c r="B177" s="998" t="s">
        <v>43</v>
      </c>
      <c r="C177" s="979"/>
      <c r="D177" s="980"/>
      <c r="E177" s="349" t="s">
        <v>619</v>
      </c>
      <c r="F177" s="350"/>
      <c r="G177" s="350"/>
      <c r="H177" s="350"/>
      <c r="I177" s="350"/>
      <c r="J177" s="350"/>
      <c r="K177" s="350"/>
      <c r="L177" s="232"/>
      <c r="M177" s="232"/>
      <c r="N177" s="232"/>
      <c r="O177" s="232"/>
    </row>
    <row r="178" spans="1:15" s="131" customFormat="1" ht="12">
      <c r="A178" s="351"/>
      <c r="B178" s="352" t="s">
        <v>59</v>
      </c>
      <c r="C178" s="352"/>
      <c r="D178" s="353"/>
      <c r="E178" s="354"/>
      <c r="F178" s="354"/>
      <c r="G178" s="355" t="s">
        <v>60</v>
      </c>
      <c r="H178" s="353"/>
      <c r="I178" s="352" t="s">
        <v>61</v>
      </c>
      <c r="J178" s="352"/>
      <c r="K178" s="351"/>
      <c r="L178" s="356"/>
      <c r="M178" s="357"/>
      <c r="N178" s="351"/>
      <c r="O178" s="355" t="s">
        <v>60</v>
      </c>
    </row>
    <row r="179" spans="1:15" s="131" customFormat="1" ht="12">
      <c r="A179" s="358"/>
      <c r="B179" s="359" t="s">
        <v>62</v>
      </c>
      <c r="C179" s="360"/>
      <c r="D179" s="360"/>
      <c r="E179" s="361"/>
      <c r="F179" s="361" t="s">
        <v>63</v>
      </c>
      <c r="G179" s="362" t="s">
        <v>64</v>
      </c>
      <c r="H179" s="363"/>
      <c r="I179" s="359" t="s">
        <v>62</v>
      </c>
      <c r="J179" s="360"/>
      <c r="K179" s="360"/>
      <c r="L179" s="360"/>
      <c r="M179" s="361"/>
      <c r="N179" s="361" t="s">
        <v>63</v>
      </c>
      <c r="O179" s="362" t="s">
        <v>64</v>
      </c>
    </row>
    <row r="180" spans="1:15" s="131" customFormat="1" ht="18" customHeight="1">
      <c r="A180" s="351"/>
      <c r="B180" s="83" t="s">
        <v>556</v>
      </c>
      <c r="C180" s="84"/>
      <c r="D180" s="84"/>
      <c r="E180" s="85"/>
      <c r="F180" s="86"/>
      <c r="G180" s="87"/>
      <c r="H180" s="88"/>
      <c r="I180" s="83" t="s">
        <v>560</v>
      </c>
      <c r="J180" s="84"/>
      <c r="K180" s="84"/>
      <c r="L180" s="84"/>
      <c r="M180" s="85"/>
      <c r="N180" s="89"/>
      <c r="O180" s="90"/>
    </row>
    <row r="181" spans="1:15" s="131" customFormat="1" ht="14.25" customHeight="1">
      <c r="A181" s="351"/>
      <c r="B181" s="100"/>
      <c r="C181" s="101"/>
      <c r="D181" s="102"/>
      <c r="E181" s="103"/>
      <c r="F181" s="95"/>
      <c r="G181" s="96"/>
      <c r="H181" s="88"/>
      <c r="I181" s="600"/>
      <c r="J181" s="98"/>
      <c r="K181" s="93"/>
      <c r="L181" s="93"/>
      <c r="M181" s="94"/>
      <c r="N181" s="95"/>
      <c r="O181" s="99"/>
    </row>
    <row r="182" spans="1:15" s="131" customFormat="1" ht="14.25" customHeight="1">
      <c r="A182" s="351"/>
      <c r="B182" s="100"/>
      <c r="C182" s="101"/>
      <c r="D182" s="102"/>
      <c r="E182" s="103"/>
      <c r="F182" s="95"/>
      <c r="G182" s="104">
        <f>ROUNDDOWN(SUM(F181:F186)/1000,0)</f>
        <v>0</v>
      </c>
      <c r="H182" s="105"/>
      <c r="I182" s="97"/>
      <c r="J182" s="601"/>
      <c r="K182" s="102"/>
      <c r="L182" s="102"/>
      <c r="M182" s="103"/>
      <c r="N182" s="95"/>
      <c r="O182" s="106">
        <f>ROUNDDOWN(SUM(N181:N189)/1000,0)</f>
        <v>0</v>
      </c>
    </row>
    <row r="183" spans="1:15" s="131" customFormat="1" ht="14.1" customHeight="1">
      <c r="A183" s="351"/>
      <c r="B183" s="100"/>
      <c r="C183" s="101"/>
      <c r="D183" s="102"/>
      <c r="E183" s="103"/>
      <c r="F183" s="95"/>
      <c r="G183" s="104"/>
      <c r="H183" s="105"/>
      <c r="I183" s="97"/>
      <c r="J183" s="601"/>
      <c r="K183" s="102"/>
      <c r="L183" s="102"/>
      <c r="M183" s="103"/>
      <c r="N183" s="95"/>
      <c r="O183" s="99"/>
    </row>
    <row r="184" spans="1:15" s="131" customFormat="1" ht="14.25" customHeight="1">
      <c r="A184" s="351"/>
      <c r="B184" s="100"/>
      <c r="C184" s="101"/>
      <c r="D184" s="102"/>
      <c r="E184" s="103"/>
      <c r="F184" s="95"/>
      <c r="G184" s="104"/>
      <c r="H184" s="105"/>
      <c r="I184" s="97"/>
      <c r="J184" s="601"/>
      <c r="K184" s="102"/>
      <c r="L184" s="102"/>
      <c r="M184" s="103"/>
      <c r="N184" s="95"/>
      <c r="O184" s="99"/>
    </row>
    <row r="185" spans="1:15" s="131" customFormat="1" ht="14.25" customHeight="1">
      <c r="A185" s="351"/>
      <c r="B185" s="100"/>
      <c r="C185" s="101"/>
      <c r="D185" s="102"/>
      <c r="E185" s="103"/>
      <c r="F185" s="95"/>
      <c r="G185" s="107"/>
      <c r="H185" s="108"/>
      <c r="I185" s="97"/>
      <c r="J185" s="601"/>
      <c r="K185" s="102"/>
      <c r="L185" s="102"/>
      <c r="M185" s="103"/>
      <c r="N185" s="95"/>
      <c r="O185" s="99"/>
    </row>
    <row r="186" spans="1:15" s="131" customFormat="1" ht="14.25" customHeight="1">
      <c r="A186" s="351"/>
      <c r="B186" s="100"/>
      <c r="C186" s="101"/>
      <c r="D186" s="102"/>
      <c r="E186" s="103"/>
      <c r="F186" s="95"/>
      <c r="G186" s="107"/>
      <c r="H186" s="108"/>
      <c r="I186" s="97"/>
      <c r="J186" s="601"/>
      <c r="K186" s="102"/>
      <c r="L186" s="102"/>
      <c r="M186" s="103"/>
      <c r="N186" s="95"/>
      <c r="O186" s="99"/>
    </row>
    <row r="187" spans="1:15" s="131" customFormat="1" ht="14.25" customHeight="1">
      <c r="A187" s="351"/>
      <c r="B187" s="83" t="s">
        <v>66</v>
      </c>
      <c r="C187" s="84"/>
      <c r="D187" s="84"/>
      <c r="E187" s="85"/>
      <c r="F187" s="86"/>
      <c r="G187" s="87"/>
      <c r="H187" s="111"/>
      <c r="I187" s="97"/>
      <c r="J187" s="601"/>
      <c r="K187" s="102"/>
      <c r="L187" s="102"/>
      <c r="M187" s="103"/>
      <c r="N187" s="95"/>
      <c r="O187" s="99"/>
    </row>
    <row r="188" spans="1:15" s="131" customFormat="1" ht="14.25" customHeight="1">
      <c r="A188" s="351"/>
      <c r="B188" s="100"/>
      <c r="C188" s="101"/>
      <c r="D188" s="102"/>
      <c r="E188" s="103"/>
      <c r="F188" s="95"/>
      <c r="G188" s="96"/>
      <c r="H188" s="111"/>
      <c r="I188" s="97"/>
      <c r="J188" s="601"/>
      <c r="K188" s="102"/>
      <c r="L188" s="102"/>
      <c r="M188" s="103"/>
      <c r="N188" s="95"/>
      <c r="O188" s="99"/>
    </row>
    <row r="189" spans="1:15" s="131" customFormat="1" ht="14.25" customHeight="1">
      <c r="A189" s="351"/>
      <c r="B189" s="100"/>
      <c r="C189" s="101"/>
      <c r="D189" s="102"/>
      <c r="E189" s="103"/>
      <c r="F189" s="95"/>
      <c r="G189" s="104">
        <f>ROUNDDOWN(SUM(F188:F192)/1000,0)</f>
        <v>0</v>
      </c>
      <c r="H189" s="105"/>
      <c r="I189" s="113"/>
      <c r="J189" s="114"/>
      <c r="K189" s="109"/>
      <c r="L189" s="109"/>
      <c r="M189" s="110"/>
      <c r="N189" s="95"/>
      <c r="O189" s="112"/>
    </row>
    <row r="190" spans="1:15" s="131" customFormat="1" ht="14.25" customHeight="1">
      <c r="A190" s="351"/>
      <c r="B190" s="100"/>
      <c r="C190" s="101"/>
      <c r="D190" s="102"/>
      <c r="E190" s="103"/>
      <c r="F190" s="95"/>
      <c r="G190" s="104"/>
      <c r="H190" s="105"/>
      <c r="I190" s="83" t="s">
        <v>561</v>
      </c>
      <c r="J190" s="84"/>
      <c r="K190" s="84"/>
      <c r="L190" s="84"/>
      <c r="M190" s="85"/>
      <c r="N190" s="86"/>
      <c r="O190" s="119"/>
    </row>
    <row r="191" spans="1:15" s="131" customFormat="1" ht="14.25" customHeight="1">
      <c r="A191" s="351"/>
      <c r="B191" s="100"/>
      <c r="C191" s="101"/>
      <c r="D191" s="102"/>
      <c r="E191" s="103"/>
      <c r="F191" s="95"/>
      <c r="G191" s="104"/>
      <c r="H191" s="111"/>
      <c r="I191" s="97"/>
      <c r="J191" s="601"/>
      <c r="K191" s="102"/>
      <c r="L191" s="102"/>
      <c r="M191" s="103"/>
      <c r="N191" s="95"/>
      <c r="O191" s="99"/>
    </row>
    <row r="192" spans="1:15" s="131" customFormat="1" ht="14.25" customHeight="1">
      <c r="A192" s="351"/>
      <c r="B192" s="100"/>
      <c r="C192" s="101"/>
      <c r="D192" s="102"/>
      <c r="E192" s="103"/>
      <c r="F192" s="95"/>
      <c r="G192" s="104"/>
      <c r="H192" s="105"/>
      <c r="I192" s="97"/>
      <c r="J192" s="601"/>
      <c r="K192" s="102"/>
      <c r="L192" s="102"/>
      <c r="M192" s="103"/>
      <c r="N192" s="95"/>
      <c r="O192" s="106">
        <f>ROUNDDOWN(SUM(N191:N198)/1000,0)</f>
        <v>0</v>
      </c>
    </row>
    <row r="193" spans="1:15" s="131" customFormat="1" ht="14.25" customHeight="1">
      <c r="A193" s="351"/>
      <c r="B193" s="83" t="s">
        <v>557</v>
      </c>
      <c r="C193" s="84"/>
      <c r="D193" s="84"/>
      <c r="E193" s="85"/>
      <c r="F193" s="86"/>
      <c r="G193" s="87"/>
      <c r="H193" s="105"/>
      <c r="I193" s="97"/>
      <c r="J193" s="601"/>
      <c r="K193" s="102"/>
      <c r="L193" s="102"/>
      <c r="M193" s="103"/>
      <c r="N193" s="95"/>
      <c r="O193" s="99"/>
    </row>
    <row r="194" spans="1:15" s="131" customFormat="1" ht="14.25" customHeight="1">
      <c r="A194" s="351"/>
      <c r="B194" s="100"/>
      <c r="C194" s="101"/>
      <c r="D194" s="102"/>
      <c r="E194" s="103"/>
      <c r="F194" s="95"/>
      <c r="G194" s="96"/>
      <c r="H194" s="111"/>
      <c r="I194" s="97"/>
      <c r="J194" s="601"/>
      <c r="K194" s="102"/>
      <c r="L194" s="102"/>
      <c r="M194" s="103"/>
      <c r="N194" s="95"/>
      <c r="O194" s="99"/>
    </row>
    <row r="195" spans="1:15" s="131" customFormat="1" ht="14.25" customHeight="1">
      <c r="A195" s="351"/>
      <c r="B195" s="100"/>
      <c r="C195" s="101"/>
      <c r="D195" s="102"/>
      <c r="E195" s="103"/>
      <c r="F195" s="95"/>
      <c r="G195" s="104">
        <f>ROUNDDOWN(SUM(F194:F196)/1000,0)</f>
        <v>0</v>
      </c>
      <c r="H195" s="111"/>
      <c r="I195" s="97"/>
      <c r="J195" s="601"/>
      <c r="K195" s="102"/>
      <c r="L195" s="102"/>
      <c r="M195" s="103"/>
      <c r="N195" s="95"/>
      <c r="O195" s="99"/>
    </row>
    <row r="196" spans="1:15" s="131" customFormat="1" ht="14.25" customHeight="1">
      <c r="A196" s="351"/>
      <c r="B196" s="100"/>
      <c r="C196" s="101"/>
      <c r="D196" s="102"/>
      <c r="E196" s="103"/>
      <c r="F196" s="95"/>
      <c r="G196" s="104"/>
      <c r="H196" s="105"/>
      <c r="I196" s="97"/>
      <c r="J196" s="601"/>
      <c r="K196" s="102"/>
      <c r="L196" s="102"/>
      <c r="M196" s="103"/>
      <c r="N196" s="95"/>
      <c r="O196" s="99"/>
    </row>
    <row r="197" spans="1:15" s="131" customFormat="1" ht="14.25" customHeight="1">
      <c r="A197" s="351"/>
      <c r="B197" s="83" t="s">
        <v>558</v>
      </c>
      <c r="C197" s="84"/>
      <c r="D197" s="84"/>
      <c r="E197" s="85"/>
      <c r="F197" s="86"/>
      <c r="G197" s="87"/>
      <c r="H197" s="105"/>
      <c r="I197" s="97"/>
      <c r="J197" s="601"/>
      <c r="K197" s="102"/>
      <c r="L197" s="102"/>
      <c r="M197" s="103"/>
      <c r="N197" s="95"/>
      <c r="O197" s="99"/>
    </row>
    <row r="198" spans="1:15" s="131" customFormat="1" ht="14.25" customHeight="1">
      <c r="A198" s="351"/>
      <c r="B198" s="100"/>
      <c r="C198" s="101"/>
      <c r="D198" s="102"/>
      <c r="E198" s="103"/>
      <c r="F198" s="95"/>
      <c r="G198" s="96"/>
      <c r="H198" s="111"/>
      <c r="I198" s="97"/>
      <c r="J198" s="601"/>
      <c r="K198" s="102"/>
      <c r="L198" s="102"/>
      <c r="M198" s="103"/>
      <c r="N198" s="95"/>
      <c r="O198" s="112"/>
    </row>
    <row r="199" spans="1:15" s="131" customFormat="1" ht="14.25" customHeight="1">
      <c r="A199" s="351"/>
      <c r="B199" s="100"/>
      <c r="C199" s="101"/>
      <c r="D199" s="102"/>
      <c r="E199" s="103"/>
      <c r="F199" s="95"/>
      <c r="G199" s="104">
        <f>ROUNDDOWN(SUM(F198:F202)/1000,0)</f>
        <v>0</v>
      </c>
      <c r="H199" s="111"/>
      <c r="I199" s="204" t="s">
        <v>562</v>
      </c>
      <c r="J199" s="180"/>
      <c r="K199" s="116"/>
      <c r="L199" s="116"/>
      <c r="M199" s="117"/>
      <c r="N199" s="118"/>
      <c r="O199" s="119"/>
    </row>
    <row r="200" spans="1:15" s="131" customFormat="1" ht="14.25" customHeight="1">
      <c r="A200" s="351"/>
      <c r="B200" s="100"/>
      <c r="C200" s="101"/>
      <c r="D200" s="102"/>
      <c r="E200" s="103"/>
      <c r="F200" s="95"/>
      <c r="G200" s="104"/>
      <c r="H200" s="111"/>
      <c r="I200" s="97"/>
      <c r="J200" s="601"/>
      <c r="K200" s="102"/>
      <c r="L200" s="102"/>
      <c r="M200" s="103"/>
      <c r="N200" s="95"/>
      <c r="O200" s="99"/>
    </row>
    <row r="201" spans="1:15" s="131" customFormat="1" ht="14.25" customHeight="1">
      <c r="A201" s="351"/>
      <c r="B201" s="100"/>
      <c r="C201" s="101"/>
      <c r="D201" s="102"/>
      <c r="E201" s="103"/>
      <c r="F201" s="95"/>
      <c r="G201" s="104"/>
      <c r="H201" s="105"/>
      <c r="I201" s="97"/>
      <c r="J201" s="601"/>
      <c r="K201" s="102"/>
      <c r="L201" s="102"/>
      <c r="M201" s="103"/>
      <c r="N201" s="95"/>
      <c r="O201" s="106">
        <f>ROUNDDOWN(SUM(N200:N205)/1000,0)</f>
        <v>0</v>
      </c>
    </row>
    <row r="202" spans="1:15" s="131" customFormat="1" ht="14.25" customHeight="1">
      <c r="A202" s="351"/>
      <c r="B202" s="100"/>
      <c r="C202" s="101"/>
      <c r="D202" s="102"/>
      <c r="E202" s="103"/>
      <c r="F202" s="95"/>
      <c r="G202" s="104"/>
      <c r="H202" s="105"/>
      <c r="I202" s="97"/>
      <c r="J202" s="601"/>
      <c r="K202" s="102"/>
      <c r="L202" s="102"/>
      <c r="M202" s="103"/>
      <c r="N202" s="95"/>
      <c r="O202" s="99"/>
    </row>
    <row r="203" spans="1:15" s="131" customFormat="1" ht="14.25" customHeight="1">
      <c r="A203" s="351"/>
      <c r="B203" s="83" t="s">
        <v>559</v>
      </c>
      <c r="C203" s="84"/>
      <c r="D203" s="84"/>
      <c r="E203" s="85"/>
      <c r="F203" s="86"/>
      <c r="G203" s="87"/>
      <c r="H203" s="105"/>
      <c r="I203" s="97"/>
      <c r="J203" s="601"/>
      <c r="K203" s="102"/>
      <c r="L203" s="102"/>
      <c r="M203" s="103"/>
      <c r="N203" s="95"/>
      <c r="O203" s="99"/>
    </row>
    <row r="204" spans="1:15" s="131" customFormat="1" ht="14.25" customHeight="1">
      <c r="A204" s="351"/>
      <c r="B204" s="100"/>
      <c r="C204" s="101"/>
      <c r="D204" s="102"/>
      <c r="E204" s="103"/>
      <c r="F204" s="95"/>
      <c r="G204" s="96"/>
      <c r="H204" s="105"/>
      <c r="I204" s="97"/>
      <c r="J204" s="601"/>
      <c r="K204" s="102"/>
      <c r="L204" s="102"/>
      <c r="M204" s="103"/>
      <c r="N204" s="95"/>
      <c r="O204" s="99"/>
    </row>
    <row r="205" spans="1:15" s="131" customFormat="1" ht="14.25" customHeight="1">
      <c r="A205" s="351"/>
      <c r="B205" s="100"/>
      <c r="C205" s="101"/>
      <c r="D205" s="102"/>
      <c r="E205" s="103"/>
      <c r="F205" s="95"/>
      <c r="G205" s="96">
        <f>ROUNDDOWN(SUM(F204:F212)/1000,0)</f>
        <v>0</v>
      </c>
      <c r="H205" s="105"/>
      <c r="I205" s="97"/>
      <c r="J205" s="601"/>
      <c r="K205" s="102"/>
      <c r="L205" s="102"/>
      <c r="M205" s="103"/>
      <c r="N205" s="95"/>
      <c r="O205" s="99"/>
    </row>
    <row r="206" spans="1:15" s="131" customFormat="1" ht="14.25" customHeight="1">
      <c r="A206" s="351"/>
      <c r="B206" s="100"/>
      <c r="C206" s="101"/>
      <c r="D206" s="102"/>
      <c r="E206" s="103"/>
      <c r="F206" s="95"/>
      <c r="G206" s="96"/>
      <c r="H206" s="111"/>
      <c r="I206" s="205" t="s">
        <v>563</v>
      </c>
      <c r="J206" s="181"/>
      <c r="K206" s="182"/>
      <c r="L206" s="182"/>
      <c r="M206" s="183"/>
      <c r="N206" s="185"/>
      <c r="O206" s="184"/>
    </row>
    <row r="207" spans="1:15" s="131" customFormat="1" ht="14.25" customHeight="1">
      <c r="A207" s="351"/>
      <c r="B207" s="100"/>
      <c r="C207" s="101"/>
      <c r="D207" s="102"/>
      <c r="E207" s="103"/>
      <c r="F207" s="95"/>
      <c r="G207" s="96"/>
      <c r="H207" s="111"/>
      <c r="I207" s="97"/>
      <c r="J207" s="601"/>
      <c r="K207" s="102"/>
      <c r="L207" s="102"/>
      <c r="M207" s="103"/>
      <c r="N207" s="95"/>
      <c r="O207" s="186"/>
    </row>
    <row r="208" spans="1:15" s="131" customFormat="1" ht="14.25" customHeight="1">
      <c r="A208" s="351"/>
      <c r="B208" s="100"/>
      <c r="C208" s="101"/>
      <c r="D208" s="102"/>
      <c r="E208" s="103"/>
      <c r="F208" s="95"/>
      <c r="G208" s="96"/>
      <c r="H208" s="111"/>
      <c r="I208" s="97"/>
      <c r="J208" s="601"/>
      <c r="K208" s="102"/>
      <c r="L208" s="102"/>
      <c r="M208" s="103"/>
      <c r="N208" s="95"/>
      <c r="O208" s="106">
        <f>ROUNDDOWN(SUM(N207:N212)/1000,0)</f>
        <v>0</v>
      </c>
    </row>
    <row r="209" spans="1:15" s="131" customFormat="1" ht="14.25" customHeight="1">
      <c r="A209" s="351"/>
      <c r="B209" s="100"/>
      <c r="C209" s="101"/>
      <c r="D209" s="102"/>
      <c r="E209" s="103"/>
      <c r="F209" s="95"/>
      <c r="G209" s="96"/>
      <c r="H209" s="111"/>
      <c r="I209" s="97"/>
      <c r="J209" s="601"/>
      <c r="K209" s="102"/>
      <c r="L209" s="102"/>
      <c r="M209" s="103"/>
      <c r="N209" s="95"/>
      <c r="O209" s="99"/>
    </row>
    <row r="210" spans="1:15" s="131" customFormat="1" ht="14.25" customHeight="1">
      <c r="A210" s="351"/>
      <c r="B210" s="100"/>
      <c r="C210" s="101"/>
      <c r="D210" s="102"/>
      <c r="E210" s="103"/>
      <c r="F210" s="95"/>
      <c r="G210" s="96"/>
      <c r="H210" s="111"/>
      <c r="I210" s="97"/>
      <c r="J210" s="601"/>
      <c r="K210" s="102"/>
      <c r="L210" s="102"/>
      <c r="M210" s="103"/>
      <c r="N210" s="95"/>
      <c r="O210" s="99"/>
    </row>
    <row r="211" spans="1:15" s="131" customFormat="1" ht="14.25" customHeight="1">
      <c r="A211" s="351"/>
      <c r="B211" s="100"/>
      <c r="C211" s="101"/>
      <c r="D211" s="102"/>
      <c r="E211" s="103"/>
      <c r="F211" s="95"/>
      <c r="G211" s="96"/>
      <c r="H211" s="105"/>
      <c r="I211" s="97"/>
      <c r="J211" s="601"/>
      <c r="K211" s="102"/>
      <c r="L211" s="102"/>
      <c r="M211" s="103"/>
      <c r="N211" s="95"/>
      <c r="O211" s="99"/>
    </row>
    <row r="212" spans="1:15" s="131" customFormat="1" ht="14.25" customHeight="1">
      <c r="A212" s="351"/>
      <c r="B212" s="100"/>
      <c r="C212" s="101"/>
      <c r="D212" s="102"/>
      <c r="E212" s="103"/>
      <c r="F212" s="95"/>
      <c r="G212" s="104"/>
      <c r="H212" s="111"/>
      <c r="I212" s="97"/>
      <c r="J212" s="601"/>
      <c r="K212" s="102"/>
      <c r="L212" s="102"/>
      <c r="M212" s="103"/>
      <c r="N212" s="95"/>
      <c r="O212" s="112"/>
    </row>
    <row r="213" spans="1:15" s="131" customFormat="1" ht="14.25" customHeight="1">
      <c r="A213" s="351"/>
      <c r="B213" s="83" t="s">
        <v>67</v>
      </c>
      <c r="C213" s="84"/>
      <c r="D213" s="84"/>
      <c r="E213" s="85"/>
      <c r="F213" s="86"/>
      <c r="G213" s="87"/>
      <c r="H213" s="111"/>
      <c r="I213" s="204" t="s">
        <v>564</v>
      </c>
      <c r="J213" s="115"/>
      <c r="K213" s="116"/>
      <c r="L213" s="116"/>
      <c r="M213" s="117"/>
      <c r="N213" s="120"/>
      <c r="O213" s="121"/>
    </row>
    <row r="214" spans="1:15" s="131" customFormat="1" ht="14.25" customHeight="1">
      <c r="A214" s="351"/>
      <c r="B214" s="100"/>
      <c r="C214" s="101"/>
      <c r="D214" s="102"/>
      <c r="E214" s="103"/>
      <c r="F214" s="95"/>
      <c r="G214" s="96"/>
      <c r="H214" s="111"/>
      <c r="I214" s="97"/>
      <c r="J214" s="601"/>
      <c r="K214" s="102"/>
      <c r="L214" s="102"/>
      <c r="M214" s="103"/>
      <c r="N214" s="95"/>
      <c r="O214" s="99"/>
    </row>
    <row r="215" spans="1:15" s="131" customFormat="1" ht="14.25" customHeight="1">
      <c r="A215" s="351"/>
      <c r="B215" s="100"/>
      <c r="C215" s="101"/>
      <c r="D215" s="102"/>
      <c r="E215" s="103"/>
      <c r="F215" s="95"/>
      <c r="G215" s="104">
        <f>ROUNDDOWN(SUM(F214:F216)/1000,0)</f>
        <v>0</v>
      </c>
      <c r="H215" s="105"/>
      <c r="I215" s="97"/>
      <c r="J215" s="601"/>
      <c r="K215" s="102"/>
      <c r="L215" s="102"/>
      <c r="M215" s="103"/>
      <c r="N215" s="95"/>
      <c r="O215" s="106">
        <f>ROUNDDOWN(SUM(N214:N223)/1000,0)</f>
        <v>0</v>
      </c>
    </row>
    <row r="216" spans="1:15" s="131" customFormat="1" ht="14.1" customHeight="1">
      <c r="A216" s="351"/>
      <c r="B216" s="100"/>
      <c r="C216" s="101"/>
      <c r="D216" s="102"/>
      <c r="E216" s="103"/>
      <c r="F216" s="95"/>
      <c r="G216" s="104"/>
      <c r="H216" s="111"/>
      <c r="I216" s="97"/>
      <c r="J216" s="601"/>
      <c r="K216" s="102"/>
      <c r="L216" s="102"/>
      <c r="M216" s="103"/>
      <c r="N216" s="95"/>
      <c r="O216" s="99"/>
    </row>
    <row r="217" spans="1:15" s="131" customFormat="1" ht="14.25" customHeight="1" thickBot="1">
      <c r="A217" s="351"/>
      <c r="B217" s="122" t="s">
        <v>68</v>
      </c>
      <c r="C217" s="123"/>
      <c r="D217" s="123"/>
      <c r="E217" s="124"/>
      <c r="F217" s="125"/>
      <c r="G217" s="126">
        <f>G218-G182-G189-G195-G199-G205-G215</f>
        <v>0</v>
      </c>
      <c r="H217" s="105"/>
      <c r="I217" s="97"/>
      <c r="J217" s="601"/>
      <c r="K217" s="102"/>
      <c r="L217" s="102"/>
      <c r="M217" s="103"/>
      <c r="N217" s="95"/>
      <c r="O217" s="99"/>
    </row>
    <row r="218" spans="1:15" s="131" customFormat="1" ht="20.100000000000001" customHeight="1" thickTop="1">
      <c r="A218" s="351"/>
      <c r="B218" s="1015" t="s">
        <v>69</v>
      </c>
      <c r="C218" s="1016"/>
      <c r="D218" s="1016"/>
      <c r="E218" s="1016"/>
      <c r="F218" s="1017"/>
      <c r="G218" s="127">
        <f>O226</f>
        <v>0</v>
      </c>
      <c r="H218" s="105"/>
      <c r="I218" s="97"/>
      <c r="J218" s="601"/>
      <c r="K218" s="102"/>
      <c r="L218" s="102"/>
      <c r="M218" s="103"/>
      <c r="N218" s="95"/>
      <c r="O218" s="99"/>
    </row>
    <row r="219" spans="1:15" s="131" customFormat="1" ht="14.25" customHeight="1">
      <c r="A219" s="351"/>
      <c r="B219" s="128" t="s">
        <v>70</v>
      </c>
      <c r="C219" s="129"/>
      <c r="D219" s="129"/>
      <c r="E219" s="129"/>
      <c r="F219" s="129"/>
      <c r="G219" s="130"/>
      <c r="H219" s="130"/>
      <c r="I219" s="97"/>
      <c r="J219" s="601"/>
      <c r="K219" s="102"/>
      <c r="L219" s="102"/>
      <c r="M219" s="103"/>
      <c r="N219" s="95"/>
      <c r="O219" s="99"/>
    </row>
    <row r="220" spans="1:15" s="131" customFormat="1" ht="14.25" customHeight="1">
      <c r="A220" s="351"/>
      <c r="B220" s="131" t="s">
        <v>71</v>
      </c>
      <c r="C220" s="129"/>
      <c r="D220" s="129"/>
      <c r="E220" s="129"/>
      <c r="F220" s="129"/>
      <c r="G220" s="132" t="s">
        <v>72</v>
      </c>
      <c r="H220" s="133"/>
      <c r="I220" s="97"/>
      <c r="J220" s="601"/>
      <c r="K220" s="102"/>
      <c r="L220" s="102"/>
      <c r="M220" s="103"/>
      <c r="N220" s="95"/>
      <c r="O220" s="99"/>
    </row>
    <row r="221" spans="1:15" s="131" customFormat="1" ht="14.25" customHeight="1">
      <c r="A221" s="351"/>
      <c r="B221" s="919" t="s">
        <v>73</v>
      </c>
      <c r="C221" s="1018"/>
      <c r="D221" s="1018"/>
      <c r="E221" s="1018"/>
      <c r="F221" s="1019"/>
      <c r="G221" s="134" t="s">
        <v>74</v>
      </c>
      <c r="H221" s="133"/>
      <c r="I221" s="97"/>
      <c r="J221" s="601"/>
      <c r="K221" s="102"/>
      <c r="L221" s="102"/>
      <c r="M221" s="103"/>
      <c r="N221" s="95"/>
      <c r="O221" s="99"/>
    </row>
    <row r="222" spans="1:15" s="131" customFormat="1" ht="20.100000000000001" customHeight="1">
      <c r="A222" s="351"/>
      <c r="B222" s="1003" t="s">
        <v>567</v>
      </c>
      <c r="C222" s="1018"/>
      <c r="D222" s="1018"/>
      <c r="E222" s="1018"/>
      <c r="F222" s="1019"/>
      <c r="G222" s="135"/>
      <c r="H222" s="136"/>
      <c r="I222" s="97"/>
      <c r="J222" s="601"/>
      <c r="K222" s="102"/>
      <c r="L222" s="102"/>
      <c r="M222" s="103"/>
      <c r="N222" s="95"/>
      <c r="O222" s="99"/>
    </row>
    <row r="223" spans="1:15" s="131" customFormat="1" ht="21.95" customHeight="1" thickBot="1">
      <c r="A223" s="351"/>
      <c r="B223" s="1003" t="s">
        <v>568</v>
      </c>
      <c r="C223" s="1004"/>
      <c r="D223" s="1004"/>
      <c r="E223" s="1004"/>
      <c r="F223" s="1005"/>
      <c r="G223" s="135"/>
      <c r="H223" s="111"/>
      <c r="I223" s="97"/>
      <c r="J223" s="601"/>
      <c r="K223" s="102"/>
      <c r="L223" s="102"/>
      <c r="M223" s="103"/>
      <c r="N223" s="95"/>
      <c r="O223" s="137"/>
    </row>
    <row r="224" spans="1:15" s="131" customFormat="1" ht="35.450000000000003" customHeight="1" thickTop="1">
      <c r="A224" s="351"/>
      <c r="B224" s="1003" t="s">
        <v>132</v>
      </c>
      <c r="C224" s="1004"/>
      <c r="D224" s="1004"/>
      <c r="E224" s="1004"/>
      <c r="F224" s="1005"/>
      <c r="G224" s="135"/>
      <c r="H224" s="111"/>
      <c r="I224" s="1006" t="s">
        <v>565</v>
      </c>
      <c r="J224" s="1007"/>
      <c r="K224" s="1007"/>
      <c r="L224" s="1007"/>
      <c r="M224" s="1007"/>
      <c r="N224" s="1008"/>
      <c r="O224" s="138">
        <f>SUM(O182,O192,O201,O208,O215,)</f>
        <v>0</v>
      </c>
    </row>
    <row r="225" spans="1:21" s="131" customFormat="1" ht="35.450000000000003" customHeight="1">
      <c r="A225" s="351"/>
      <c r="B225" s="1003" t="s">
        <v>138</v>
      </c>
      <c r="C225" s="1004"/>
      <c r="D225" s="1004"/>
      <c r="E225" s="1004"/>
      <c r="F225" s="1005"/>
      <c r="G225" s="187"/>
      <c r="H225" s="130"/>
      <c r="I225" s="1009" t="s">
        <v>340</v>
      </c>
      <c r="J225" s="1010"/>
      <c r="K225" s="1010"/>
      <c r="L225" s="1010"/>
      <c r="M225" s="1010"/>
      <c r="N225" s="1011"/>
      <c r="O225" s="146">
        <f>IF(共通入力シート!$B$18="課税事業者",ROUNDDOWN((O224-G227)*10/110,0),0)</f>
        <v>0</v>
      </c>
    </row>
    <row r="226" spans="1:21" s="131" customFormat="1" ht="26.1" customHeight="1" thickBot="1">
      <c r="A226" s="351"/>
      <c r="B226" s="1012" t="s">
        <v>569</v>
      </c>
      <c r="C226" s="1013"/>
      <c r="D226" s="1013"/>
      <c r="E226" s="1013"/>
      <c r="F226" s="1014"/>
      <c r="G226" s="139"/>
      <c r="H226" s="130"/>
      <c r="I226" s="995" t="s">
        <v>341</v>
      </c>
      <c r="J226" s="996"/>
      <c r="K226" s="996"/>
      <c r="L226" s="996"/>
      <c r="M226" s="996"/>
      <c r="N226" s="997"/>
      <c r="O226" s="141">
        <f>O224-O225</f>
        <v>0</v>
      </c>
    </row>
    <row r="227" spans="1:21" s="131" customFormat="1" ht="25.35" customHeight="1" thickTop="1">
      <c r="A227" s="351"/>
      <c r="B227" s="992" t="s">
        <v>75</v>
      </c>
      <c r="C227" s="993"/>
      <c r="D227" s="993"/>
      <c r="E227" s="993"/>
      <c r="F227" s="994"/>
      <c r="G227" s="140">
        <f>SUM(G222:G226)</f>
        <v>0</v>
      </c>
      <c r="H227" s="364"/>
      <c r="I227" s="995" t="s">
        <v>342</v>
      </c>
      <c r="J227" s="996"/>
      <c r="K227" s="996"/>
      <c r="L227" s="996"/>
      <c r="M227" s="996"/>
      <c r="N227" s="997"/>
      <c r="O227" s="144"/>
    </row>
    <row r="228" spans="1:21" s="131" customFormat="1" ht="26.25" customHeight="1">
      <c r="A228" s="351"/>
      <c r="B228" s="131" t="s">
        <v>76</v>
      </c>
      <c r="C228" s="365"/>
      <c r="D228" s="365"/>
      <c r="E228" s="365"/>
      <c r="F228" s="365"/>
      <c r="G228" s="143"/>
      <c r="H228" s="364"/>
      <c r="O228" s="145"/>
    </row>
    <row r="229" spans="1:21" s="131" customFormat="1" ht="10.5" customHeight="1" thickBot="1">
      <c r="A229" s="351"/>
      <c r="C229" s="365"/>
      <c r="D229" s="365"/>
      <c r="E229" s="365"/>
      <c r="F229" s="365"/>
      <c r="G229" s="143"/>
      <c r="H229" s="364"/>
      <c r="I229" s="366"/>
    </row>
    <row r="230" spans="1:21" s="131" customFormat="1" ht="25.35" customHeight="1" thickBot="1">
      <c r="A230" s="351"/>
      <c r="B230" s="998" t="s">
        <v>77</v>
      </c>
      <c r="C230" s="980"/>
      <c r="D230" s="999" t="str">
        <f>IF(共通入力シート!$B$2="","",共通入力シート!$B$2)</f>
        <v/>
      </c>
      <c r="E230" s="999"/>
      <c r="F230" s="999"/>
      <c r="G230" s="1000"/>
      <c r="H230" s="1001" t="str">
        <f>IF(共通入力シート!$B$18="※選択してください。","★「共通入力シート」の消費税等仕入控除税額の取扱を選択してください。","")</f>
        <v/>
      </c>
      <c r="I230" s="1002"/>
      <c r="J230" s="1002"/>
      <c r="K230" s="1002"/>
      <c r="L230" s="1002"/>
      <c r="M230" s="1002"/>
      <c r="N230" s="1002"/>
      <c r="O230" s="1002"/>
    </row>
    <row r="231" spans="1:21" s="131" customFormat="1" ht="46.5" customHeight="1" thickBot="1">
      <c r="A231" s="351"/>
      <c r="B231" s="987" t="s">
        <v>343</v>
      </c>
      <c r="C231" s="988"/>
      <c r="D231" s="989" t="str">
        <f>IF(O226=0,"",MAX(0,MIN(INT(O226/2),G217)))</f>
        <v/>
      </c>
      <c r="E231" s="989"/>
      <c r="F231" s="989"/>
      <c r="G231" s="367" t="s">
        <v>29</v>
      </c>
      <c r="H231" s="990" t="s">
        <v>78</v>
      </c>
      <c r="I231" s="991"/>
      <c r="J231" s="991"/>
      <c r="K231" s="991"/>
      <c r="L231" s="991"/>
      <c r="M231" s="991"/>
      <c r="N231" s="991"/>
      <c r="O231" s="991"/>
    </row>
    <row r="232" spans="1:21" ht="4.5" customHeight="1"/>
    <row r="233" spans="1:21" ht="15.6" customHeight="1">
      <c r="B233" s="131" t="s">
        <v>425</v>
      </c>
      <c r="C233" s="218"/>
      <c r="D233" s="218"/>
      <c r="E233" s="218"/>
      <c r="F233" s="218"/>
      <c r="G233" s="218"/>
      <c r="H233" s="218"/>
      <c r="I233" s="218"/>
      <c r="J233" s="218"/>
      <c r="K233" s="218"/>
      <c r="L233" s="218"/>
      <c r="M233" s="218"/>
      <c r="N233" s="218"/>
      <c r="O233" s="218"/>
      <c r="R233" s="329"/>
      <c r="S233" s="329"/>
      <c r="T233" s="329"/>
      <c r="U233" s="329"/>
    </row>
    <row r="234" spans="1:21" ht="15.6" customHeight="1">
      <c r="B234" s="218" t="s">
        <v>509</v>
      </c>
      <c r="C234" s="218"/>
      <c r="D234" s="218"/>
      <c r="E234" s="218"/>
      <c r="F234" s="218"/>
      <c r="G234" s="218"/>
      <c r="H234" s="218"/>
      <c r="I234" s="218"/>
      <c r="J234" s="218"/>
      <c r="K234" s="218"/>
      <c r="L234" s="218"/>
      <c r="M234" s="218"/>
      <c r="N234" s="218"/>
      <c r="O234" s="218"/>
      <c r="R234" s="329"/>
      <c r="S234" s="329"/>
      <c r="T234" s="329"/>
      <c r="U234" s="329"/>
    </row>
    <row r="235" spans="1:21" ht="18" customHeight="1" thickBot="1">
      <c r="B235" s="1120" t="s">
        <v>508</v>
      </c>
      <c r="C235" s="1120"/>
      <c r="D235" s="1120"/>
      <c r="E235" s="1120"/>
      <c r="F235" s="1120"/>
      <c r="G235" s="1120"/>
      <c r="H235" s="1120"/>
      <c r="I235" s="1120"/>
      <c r="J235" s="1120"/>
      <c r="K235" s="1120"/>
      <c r="L235" s="1120"/>
      <c r="M235" s="1120"/>
      <c r="N235" s="1120"/>
      <c r="O235" s="1120"/>
      <c r="R235" s="329"/>
      <c r="S235" s="329"/>
      <c r="T235" s="329"/>
      <c r="U235" s="329"/>
    </row>
    <row r="236" spans="1:21" ht="15" customHeight="1">
      <c r="B236" s="1121" t="s">
        <v>43</v>
      </c>
      <c r="C236" s="1122"/>
      <c r="D236" s="1125" t="s">
        <v>620</v>
      </c>
      <c r="E236" s="1126"/>
      <c r="F236" s="1129" t="s">
        <v>657</v>
      </c>
      <c r="G236" s="1130"/>
      <c r="H236" s="1131"/>
      <c r="I236" s="1131"/>
      <c r="J236" s="1131"/>
      <c r="K236" s="1131"/>
      <c r="L236" s="1131"/>
      <c r="M236" s="1131"/>
      <c r="N236" s="1131"/>
      <c r="O236" s="1132"/>
      <c r="Q236" s="618" t="s">
        <v>667</v>
      </c>
      <c r="R236" s="329"/>
      <c r="S236" s="329"/>
      <c r="T236" s="329"/>
      <c r="U236" s="329"/>
    </row>
    <row r="237" spans="1:21" ht="15" customHeight="1" thickBot="1">
      <c r="B237" s="1123"/>
      <c r="C237" s="1124"/>
      <c r="D237" s="1127"/>
      <c r="E237" s="1128"/>
      <c r="F237" s="1133"/>
      <c r="G237" s="1134"/>
      <c r="H237" s="1135"/>
      <c r="I237" s="1135"/>
      <c r="J237" s="1135"/>
      <c r="K237" s="1135"/>
      <c r="L237" s="1135"/>
      <c r="M237" s="1135"/>
      <c r="N237" s="1135"/>
      <c r="O237" s="1136"/>
      <c r="Q237" s="617" t="s">
        <v>668</v>
      </c>
      <c r="R237" s="329"/>
      <c r="S237" s="329"/>
      <c r="T237" s="329"/>
      <c r="U237" s="329"/>
    </row>
    <row r="238" spans="1:21" ht="16.5" customHeight="1">
      <c r="B238" s="330" t="s">
        <v>142</v>
      </c>
      <c r="C238" s="331"/>
      <c r="D238" s="331"/>
      <c r="E238" s="332"/>
      <c r="F238" s="331"/>
      <c r="G238" s="331"/>
      <c r="H238" s="333"/>
      <c r="I238" s="333"/>
      <c r="J238" s="333"/>
      <c r="K238" s="333"/>
      <c r="L238" s="333"/>
      <c r="M238" s="333"/>
      <c r="N238" s="333"/>
      <c r="O238" s="334"/>
      <c r="R238" s="329"/>
      <c r="S238" s="329"/>
      <c r="T238" s="329"/>
      <c r="U238" s="329"/>
    </row>
    <row r="239" spans="1:21" ht="18.75" customHeight="1">
      <c r="B239" s="1109"/>
      <c r="C239" s="1110"/>
      <c r="D239" s="1110"/>
      <c r="E239" s="1110"/>
      <c r="F239" s="1110"/>
      <c r="G239" s="1110"/>
      <c r="H239" s="1110"/>
      <c r="I239" s="1110"/>
      <c r="J239" s="1110"/>
      <c r="K239" s="1110"/>
      <c r="L239" s="1213" t="s">
        <v>48</v>
      </c>
      <c r="M239" s="1215"/>
      <c r="N239" s="1215"/>
      <c r="O239" s="1216"/>
      <c r="Q239" s="569" t="str">
        <f>IF(M239="", "←選択してください。", "")</f>
        <v>←選択してください。</v>
      </c>
      <c r="R239" s="329"/>
      <c r="S239" s="329"/>
      <c r="T239" s="329"/>
      <c r="U239" s="329"/>
    </row>
    <row r="240" spans="1:21" ht="17.25" customHeight="1">
      <c r="B240" s="1111"/>
      <c r="C240" s="1112"/>
      <c r="D240" s="1112"/>
      <c r="E240" s="1112"/>
      <c r="F240" s="1112"/>
      <c r="G240" s="1112"/>
      <c r="H240" s="1112"/>
      <c r="I240" s="1112"/>
      <c r="J240" s="1112"/>
      <c r="K240" s="1112"/>
      <c r="L240" s="1214"/>
      <c r="M240" s="1217"/>
      <c r="N240" s="1217"/>
      <c r="O240" s="1218"/>
      <c r="Q240" s="336"/>
      <c r="R240" s="329"/>
      <c r="S240" s="329"/>
      <c r="T240" s="329"/>
      <c r="U240" s="329"/>
    </row>
    <row r="241" spans="2:21" ht="4.5" customHeight="1">
      <c r="B241" s="338"/>
      <c r="C241" s="338"/>
      <c r="D241" s="338"/>
      <c r="E241" s="338"/>
      <c r="F241" s="338"/>
      <c r="G241" s="338"/>
      <c r="H241" s="338"/>
      <c r="I241" s="338"/>
      <c r="J241" s="338"/>
      <c r="K241" s="338"/>
      <c r="L241" s="338"/>
      <c r="M241" s="338"/>
      <c r="N241" s="338"/>
      <c r="O241" s="611"/>
      <c r="R241" s="329"/>
      <c r="S241" s="329"/>
      <c r="T241" s="329"/>
      <c r="U241" s="329"/>
    </row>
    <row r="242" spans="2:21" ht="21.75" customHeight="1">
      <c r="B242" s="340" t="s">
        <v>143</v>
      </c>
      <c r="C242" s="341"/>
      <c r="D242" s="341"/>
      <c r="E242" s="341"/>
      <c r="F242" s="1117" t="s">
        <v>50</v>
      </c>
      <c r="G242" s="1118"/>
      <c r="H242" s="342"/>
      <c r="I242" s="919"/>
      <c r="J242" s="920"/>
      <c r="K242" s="920"/>
      <c r="L242" s="1219"/>
      <c r="M242" s="1219"/>
      <c r="N242" s="1219"/>
      <c r="O242" s="1220"/>
      <c r="Q242" s="336" t="str">
        <f>IF(OR(F236="人材養成事業",F236= "普及啓発事業"), "←斜線部は記入する必要はありません。", "")</f>
        <v/>
      </c>
      <c r="R242" s="329"/>
      <c r="S242" s="329"/>
      <c r="T242" s="329"/>
      <c r="U242" s="329"/>
    </row>
    <row r="243" spans="2:21" ht="9" customHeight="1">
      <c r="B243" s="131"/>
      <c r="C243" s="131"/>
      <c r="D243" s="131"/>
      <c r="E243" s="131"/>
      <c r="F243" s="338"/>
      <c r="G243" s="338"/>
      <c r="H243" s="587"/>
      <c r="I243" s="338"/>
      <c r="J243" s="338"/>
      <c r="K243" s="338"/>
      <c r="L243" s="588"/>
      <c r="M243" s="338"/>
      <c r="N243" s="338"/>
      <c r="O243" s="589"/>
      <c r="Q243" s="336"/>
      <c r="R243" s="329"/>
      <c r="S243" s="329"/>
      <c r="T243" s="329"/>
      <c r="U243" s="329"/>
    </row>
    <row r="244" spans="2:21" hidden="1">
      <c r="B244" s="131"/>
      <c r="C244" s="131"/>
      <c r="D244" s="131"/>
      <c r="E244" s="131"/>
      <c r="F244" s="338"/>
      <c r="G244" s="338"/>
      <c r="H244" s="587"/>
      <c r="I244" s="338"/>
      <c r="J244" s="338"/>
      <c r="K244" s="338"/>
      <c r="L244" s="588"/>
      <c r="M244" s="338"/>
      <c r="N244" s="338"/>
      <c r="O244" s="589"/>
      <c r="Q244" s="336"/>
      <c r="R244" s="329"/>
      <c r="S244" s="329"/>
      <c r="T244" s="329"/>
      <c r="U244" s="329"/>
    </row>
    <row r="245" spans="2:21" hidden="1">
      <c r="B245" s="131"/>
      <c r="C245" s="131"/>
      <c r="D245" s="338"/>
      <c r="E245" s="338"/>
      <c r="F245" s="338"/>
      <c r="G245" s="338"/>
      <c r="H245" s="338"/>
      <c r="I245" s="338"/>
      <c r="J245" s="338"/>
      <c r="K245" s="338"/>
      <c r="L245" s="338"/>
      <c r="M245" s="338"/>
      <c r="N245" s="338"/>
      <c r="O245" s="338"/>
      <c r="Q245" s="336"/>
      <c r="R245" s="329"/>
      <c r="S245" s="329"/>
      <c r="T245" s="329"/>
      <c r="U245" s="329"/>
    </row>
    <row r="246" spans="2:21" s="102" customFormat="1" ht="18" customHeight="1">
      <c r="B246" s="1020" t="s">
        <v>344</v>
      </c>
      <c r="C246" s="1066"/>
      <c r="D246" s="925" t="s">
        <v>413</v>
      </c>
      <c r="E246" s="926"/>
      <c r="F246" s="926"/>
      <c r="G246" s="926"/>
      <c r="H246" s="926"/>
      <c r="I246" s="926"/>
      <c r="J246" s="926"/>
      <c r="K246" s="926"/>
      <c r="L246" s="926"/>
      <c r="M246" s="926"/>
      <c r="N246" s="926"/>
      <c r="O246" s="927"/>
      <c r="Q246" s="345"/>
    </row>
    <row r="247" spans="2:21" s="102" customFormat="1" ht="19.350000000000001" customHeight="1">
      <c r="B247" s="1067"/>
      <c r="C247" s="1068"/>
      <c r="D247" s="1071"/>
      <c r="E247" s="1072"/>
      <c r="F247" s="1072"/>
      <c r="G247" s="1072"/>
      <c r="H247" s="1072"/>
      <c r="I247" s="1072"/>
      <c r="J247" s="1072"/>
      <c r="K247" s="1072"/>
      <c r="L247" s="1072"/>
      <c r="M247" s="1072"/>
      <c r="N247" s="1072"/>
      <c r="O247" s="1073"/>
    </row>
    <row r="248" spans="2:21" s="102" customFormat="1" ht="19.350000000000001" customHeight="1">
      <c r="B248" s="1067"/>
      <c r="C248" s="1068"/>
      <c r="D248" s="1071"/>
      <c r="E248" s="1072"/>
      <c r="F248" s="1072"/>
      <c r="G248" s="1072"/>
      <c r="H248" s="1072"/>
      <c r="I248" s="1072"/>
      <c r="J248" s="1072"/>
      <c r="K248" s="1072"/>
      <c r="L248" s="1072"/>
      <c r="M248" s="1072"/>
      <c r="N248" s="1072"/>
      <c r="O248" s="1073"/>
    </row>
    <row r="249" spans="2:21" s="102" customFormat="1" ht="19.350000000000001" customHeight="1">
      <c r="B249" s="1067"/>
      <c r="C249" s="1068"/>
      <c r="D249" s="1071"/>
      <c r="E249" s="1072"/>
      <c r="F249" s="1072"/>
      <c r="G249" s="1072"/>
      <c r="H249" s="1072"/>
      <c r="I249" s="1072"/>
      <c r="J249" s="1072"/>
      <c r="K249" s="1072"/>
      <c r="L249" s="1072"/>
      <c r="M249" s="1072"/>
      <c r="N249" s="1072"/>
      <c r="O249" s="1073"/>
    </row>
    <row r="250" spans="2:21" s="102" customFormat="1" ht="19.350000000000001" customHeight="1">
      <c r="B250" s="1067"/>
      <c r="C250" s="1068"/>
      <c r="D250" s="1071"/>
      <c r="E250" s="1072"/>
      <c r="F250" s="1072"/>
      <c r="G250" s="1072"/>
      <c r="H250" s="1072"/>
      <c r="I250" s="1072"/>
      <c r="J250" s="1072"/>
      <c r="K250" s="1072"/>
      <c r="L250" s="1072"/>
      <c r="M250" s="1072"/>
      <c r="N250" s="1072"/>
      <c r="O250" s="1073"/>
    </row>
    <row r="251" spans="2:21" s="102" customFormat="1" ht="19.350000000000001" customHeight="1">
      <c r="B251" s="1067"/>
      <c r="C251" s="1068"/>
      <c r="D251" s="1071"/>
      <c r="E251" s="1072"/>
      <c r="F251" s="1072"/>
      <c r="G251" s="1072"/>
      <c r="H251" s="1072"/>
      <c r="I251" s="1072"/>
      <c r="J251" s="1072"/>
      <c r="K251" s="1072"/>
      <c r="L251" s="1072"/>
      <c r="M251" s="1072"/>
      <c r="N251" s="1072"/>
      <c r="O251" s="1073"/>
    </row>
    <row r="252" spans="2:21" s="102" customFormat="1" ht="19.350000000000001" customHeight="1">
      <c r="B252" s="1067"/>
      <c r="C252" s="1068"/>
      <c r="D252" s="1071"/>
      <c r="E252" s="1072"/>
      <c r="F252" s="1072"/>
      <c r="G252" s="1072"/>
      <c r="H252" s="1072"/>
      <c r="I252" s="1072"/>
      <c r="J252" s="1072"/>
      <c r="K252" s="1072"/>
      <c r="L252" s="1072"/>
      <c r="M252" s="1072"/>
      <c r="N252" s="1072"/>
      <c r="O252" s="1073"/>
    </row>
    <row r="253" spans="2:21" s="102" customFormat="1" ht="19.350000000000001" customHeight="1">
      <c r="B253" s="1067"/>
      <c r="C253" s="1068"/>
      <c r="D253" s="1071"/>
      <c r="E253" s="1072"/>
      <c r="F253" s="1072"/>
      <c r="G253" s="1072"/>
      <c r="H253" s="1072"/>
      <c r="I253" s="1072"/>
      <c r="J253" s="1072"/>
      <c r="K253" s="1072"/>
      <c r="L253" s="1072"/>
      <c r="M253" s="1072"/>
      <c r="N253" s="1072"/>
      <c r="O253" s="1073"/>
    </row>
    <row r="254" spans="2:21" s="102" customFormat="1" ht="19.350000000000001" customHeight="1">
      <c r="B254" s="1067"/>
      <c r="C254" s="1068"/>
      <c r="D254" s="1071"/>
      <c r="E254" s="1072"/>
      <c r="F254" s="1072"/>
      <c r="G254" s="1072"/>
      <c r="H254" s="1072"/>
      <c r="I254" s="1072"/>
      <c r="J254" s="1072"/>
      <c r="K254" s="1072"/>
      <c r="L254" s="1072"/>
      <c r="M254" s="1072"/>
      <c r="N254" s="1072"/>
      <c r="O254" s="1073"/>
    </row>
    <row r="255" spans="2:21" s="102" customFormat="1" ht="19.350000000000001" customHeight="1">
      <c r="B255" s="1067"/>
      <c r="C255" s="1068"/>
      <c r="D255" s="1071"/>
      <c r="E255" s="1072"/>
      <c r="F255" s="1072"/>
      <c r="G255" s="1072"/>
      <c r="H255" s="1072"/>
      <c r="I255" s="1072"/>
      <c r="J255" s="1072"/>
      <c r="K255" s="1072"/>
      <c r="L255" s="1072"/>
      <c r="M255" s="1072"/>
      <c r="N255" s="1072"/>
      <c r="O255" s="1073"/>
    </row>
    <row r="256" spans="2:21" s="102" customFormat="1" ht="19.350000000000001" customHeight="1">
      <c r="B256" s="1069"/>
      <c r="C256" s="1070"/>
      <c r="D256" s="1074"/>
      <c r="E256" s="1075"/>
      <c r="F256" s="1075"/>
      <c r="G256" s="1075"/>
      <c r="H256" s="1075"/>
      <c r="I256" s="1075"/>
      <c r="J256" s="1075"/>
      <c r="K256" s="1075"/>
      <c r="L256" s="1075"/>
      <c r="M256" s="1075"/>
      <c r="N256" s="1075"/>
      <c r="O256" s="1076"/>
    </row>
    <row r="257" spans="2:15" s="102" customFormat="1" ht="18" customHeight="1">
      <c r="B257" s="1020" t="s">
        <v>148</v>
      </c>
      <c r="C257" s="1021"/>
      <c r="D257" s="1059" t="s">
        <v>427</v>
      </c>
      <c r="E257" s="1026"/>
      <c r="F257" s="1026"/>
      <c r="G257" s="1026"/>
      <c r="H257" s="1026"/>
      <c r="I257" s="1026"/>
      <c r="J257" s="1026"/>
      <c r="K257" s="1026"/>
      <c r="L257" s="1026"/>
      <c r="M257" s="1026"/>
      <c r="N257" s="1026"/>
      <c r="O257" s="1027"/>
    </row>
    <row r="258" spans="2:15" s="102" customFormat="1" ht="18" customHeight="1">
      <c r="B258" s="1022"/>
      <c r="C258" s="1023"/>
      <c r="D258" s="1028"/>
      <c r="E258" s="1077"/>
      <c r="F258" s="1077"/>
      <c r="G258" s="1077"/>
      <c r="H258" s="1077"/>
      <c r="I258" s="1077"/>
      <c r="J258" s="1077"/>
      <c r="K258" s="1077"/>
      <c r="L258" s="1077"/>
      <c r="M258" s="1077"/>
      <c r="N258" s="1077"/>
      <c r="O258" s="1078"/>
    </row>
    <row r="259" spans="2:15" s="102" customFormat="1" ht="18" customHeight="1">
      <c r="B259" s="1022"/>
      <c r="C259" s="1023"/>
      <c r="D259" s="1071"/>
      <c r="E259" s="1072"/>
      <c r="F259" s="1072"/>
      <c r="G259" s="1072"/>
      <c r="H259" s="1072"/>
      <c r="I259" s="1072"/>
      <c r="J259" s="1072"/>
      <c r="K259" s="1072"/>
      <c r="L259" s="1072"/>
      <c r="M259" s="1072"/>
      <c r="N259" s="1072"/>
      <c r="O259" s="1073"/>
    </row>
    <row r="260" spans="2:15" s="102" customFormat="1" ht="18" customHeight="1">
      <c r="B260" s="1022"/>
      <c r="C260" s="1023"/>
      <c r="D260" s="1071"/>
      <c r="E260" s="1072"/>
      <c r="F260" s="1072"/>
      <c r="G260" s="1072"/>
      <c r="H260" s="1072"/>
      <c r="I260" s="1072"/>
      <c r="J260" s="1072"/>
      <c r="K260" s="1072"/>
      <c r="L260" s="1072"/>
      <c r="M260" s="1072"/>
      <c r="N260" s="1072"/>
      <c r="O260" s="1073"/>
    </row>
    <row r="261" spans="2:15" s="102" customFormat="1" ht="18" customHeight="1">
      <c r="B261" s="1022"/>
      <c r="C261" s="1023"/>
      <c r="D261" s="1071"/>
      <c r="E261" s="1072"/>
      <c r="F261" s="1072"/>
      <c r="G261" s="1072"/>
      <c r="H261" s="1072"/>
      <c r="I261" s="1072"/>
      <c r="J261" s="1072"/>
      <c r="K261" s="1072"/>
      <c r="L261" s="1072"/>
      <c r="M261" s="1072"/>
      <c r="N261" s="1072"/>
      <c r="O261" s="1073"/>
    </row>
    <row r="262" spans="2:15" s="102" customFormat="1" ht="18" customHeight="1">
      <c r="B262" s="1022"/>
      <c r="C262" s="1023"/>
      <c r="D262" s="1071"/>
      <c r="E262" s="1072"/>
      <c r="F262" s="1072"/>
      <c r="G262" s="1072"/>
      <c r="H262" s="1072"/>
      <c r="I262" s="1072"/>
      <c r="J262" s="1072"/>
      <c r="K262" s="1072"/>
      <c r="L262" s="1072"/>
      <c r="M262" s="1072"/>
      <c r="N262" s="1072"/>
      <c r="O262" s="1073"/>
    </row>
    <row r="263" spans="2:15" s="102" customFormat="1" ht="18" customHeight="1">
      <c r="B263" s="1022"/>
      <c r="C263" s="1023"/>
      <c r="D263" s="1079"/>
      <c r="E263" s="1080"/>
      <c r="F263" s="1080"/>
      <c r="G263" s="1080"/>
      <c r="H263" s="1080"/>
      <c r="I263" s="1080"/>
      <c r="J263" s="1080"/>
      <c r="K263" s="1080"/>
      <c r="L263" s="1080"/>
      <c r="M263" s="1080"/>
      <c r="N263" s="1080"/>
      <c r="O263" s="1081"/>
    </row>
    <row r="264" spans="2:15" s="102" customFormat="1" ht="18" customHeight="1">
      <c r="B264" s="1022"/>
      <c r="C264" s="1023"/>
      <c r="D264" s="1082" t="s">
        <v>428</v>
      </c>
      <c r="E264" s="1083"/>
      <c r="F264" s="1083"/>
      <c r="G264" s="1083"/>
      <c r="H264" s="1083"/>
      <c r="I264" s="1083"/>
      <c r="J264" s="1083"/>
      <c r="K264" s="1083"/>
      <c r="L264" s="1083"/>
      <c r="M264" s="1083"/>
      <c r="N264" s="1083"/>
      <c r="O264" s="1084"/>
    </row>
    <row r="265" spans="2:15" s="102" customFormat="1" ht="18" customHeight="1">
      <c r="B265" s="1022"/>
      <c r="C265" s="1023"/>
      <c r="D265" s="1028"/>
      <c r="E265" s="1085"/>
      <c r="F265" s="1085"/>
      <c r="G265" s="1085"/>
      <c r="H265" s="1085"/>
      <c r="I265" s="1085"/>
      <c r="J265" s="1085"/>
      <c r="K265" s="1085"/>
      <c r="L265" s="1085"/>
      <c r="M265" s="1085"/>
      <c r="N265" s="1085"/>
      <c r="O265" s="1086"/>
    </row>
    <row r="266" spans="2:15" s="102" customFormat="1" ht="18" customHeight="1">
      <c r="B266" s="1022"/>
      <c r="C266" s="1023"/>
      <c r="D266" s="1087"/>
      <c r="E266" s="1088"/>
      <c r="F266" s="1088"/>
      <c r="G266" s="1088"/>
      <c r="H266" s="1088"/>
      <c r="I266" s="1088"/>
      <c r="J266" s="1088"/>
      <c r="K266" s="1088"/>
      <c r="L266" s="1088"/>
      <c r="M266" s="1088"/>
      <c r="N266" s="1088"/>
      <c r="O266" s="1089"/>
    </row>
    <row r="267" spans="2:15" s="102" customFormat="1" ht="18" customHeight="1">
      <c r="B267" s="1022"/>
      <c r="C267" s="1023"/>
      <c r="D267" s="1087"/>
      <c r="E267" s="1088"/>
      <c r="F267" s="1088"/>
      <c r="G267" s="1088"/>
      <c r="H267" s="1088"/>
      <c r="I267" s="1088"/>
      <c r="J267" s="1088"/>
      <c r="K267" s="1088"/>
      <c r="L267" s="1088"/>
      <c r="M267" s="1088"/>
      <c r="N267" s="1088"/>
      <c r="O267" s="1089"/>
    </row>
    <row r="268" spans="2:15" s="102" customFormat="1" ht="18" customHeight="1">
      <c r="B268" s="1022"/>
      <c r="C268" s="1023"/>
      <c r="D268" s="1087"/>
      <c r="E268" s="1088"/>
      <c r="F268" s="1088"/>
      <c r="G268" s="1088"/>
      <c r="H268" s="1088"/>
      <c r="I268" s="1088"/>
      <c r="J268" s="1088"/>
      <c r="K268" s="1088"/>
      <c r="L268" s="1088"/>
      <c r="M268" s="1088"/>
      <c r="N268" s="1088"/>
      <c r="O268" s="1089"/>
    </row>
    <row r="269" spans="2:15" s="102" customFormat="1" ht="18" customHeight="1">
      <c r="B269" s="1022"/>
      <c r="C269" s="1023"/>
      <c r="D269" s="1087"/>
      <c r="E269" s="1088"/>
      <c r="F269" s="1088"/>
      <c r="G269" s="1088"/>
      <c r="H269" s="1088"/>
      <c r="I269" s="1088"/>
      <c r="J269" s="1088"/>
      <c r="K269" s="1088"/>
      <c r="L269" s="1088"/>
      <c r="M269" s="1088"/>
      <c r="N269" s="1088"/>
      <c r="O269" s="1089"/>
    </row>
    <row r="270" spans="2:15" s="102" customFormat="1" ht="18" customHeight="1">
      <c r="B270" s="1022"/>
      <c r="C270" s="1023"/>
      <c r="D270" s="1087"/>
      <c r="E270" s="1088"/>
      <c r="F270" s="1088"/>
      <c r="G270" s="1088"/>
      <c r="H270" s="1088"/>
      <c r="I270" s="1088"/>
      <c r="J270" s="1088"/>
      <c r="K270" s="1088"/>
      <c r="L270" s="1088"/>
      <c r="M270" s="1088"/>
      <c r="N270" s="1088"/>
      <c r="O270" s="1089"/>
    </row>
    <row r="271" spans="2:15" s="102" customFormat="1" ht="18" customHeight="1">
      <c r="B271" s="1024"/>
      <c r="C271" s="1025"/>
      <c r="D271" s="1090"/>
      <c r="E271" s="1091"/>
      <c r="F271" s="1091"/>
      <c r="G271" s="1091"/>
      <c r="H271" s="1091"/>
      <c r="I271" s="1091"/>
      <c r="J271" s="1091"/>
      <c r="K271" s="1091"/>
      <c r="L271" s="1091"/>
      <c r="M271" s="1091"/>
      <c r="N271" s="1091"/>
      <c r="O271" s="1092"/>
    </row>
    <row r="272" spans="2:15" s="102" customFormat="1" ht="18" customHeight="1">
      <c r="B272" s="1020" t="s">
        <v>140</v>
      </c>
      <c r="C272" s="1021"/>
      <c r="D272" s="1026" t="s">
        <v>347</v>
      </c>
      <c r="E272" s="1026"/>
      <c r="F272" s="1026"/>
      <c r="G272" s="1026"/>
      <c r="H272" s="1026"/>
      <c r="I272" s="1026"/>
      <c r="J272" s="1026"/>
      <c r="K272" s="1026"/>
      <c r="L272" s="1026"/>
      <c r="M272" s="1026"/>
      <c r="N272" s="1026"/>
      <c r="O272" s="1027"/>
    </row>
    <row r="273" spans="2:21" s="102" customFormat="1" ht="18" customHeight="1">
      <c r="B273" s="1022"/>
      <c r="C273" s="1023"/>
      <c r="D273" s="1028"/>
      <c r="E273" s="1029"/>
      <c r="F273" s="1029"/>
      <c r="G273" s="1029"/>
      <c r="H273" s="1029"/>
      <c r="I273" s="1029"/>
      <c r="J273" s="1029"/>
      <c r="K273" s="1029"/>
      <c r="L273" s="1029"/>
      <c r="M273" s="1029"/>
      <c r="N273" s="1029"/>
      <c r="O273" s="1030"/>
    </row>
    <row r="274" spans="2:21" s="102" customFormat="1" ht="18" customHeight="1">
      <c r="B274" s="1022"/>
      <c r="C274" s="1023"/>
      <c r="D274" s="1031"/>
      <c r="E274" s="1032"/>
      <c r="F274" s="1032"/>
      <c r="G274" s="1032"/>
      <c r="H274" s="1032"/>
      <c r="I274" s="1032"/>
      <c r="J274" s="1032"/>
      <c r="K274" s="1032"/>
      <c r="L274" s="1032"/>
      <c r="M274" s="1032"/>
      <c r="N274" s="1032"/>
      <c r="O274" s="1033"/>
    </row>
    <row r="275" spans="2:21" s="102" customFormat="1" ht="18" customHeight="1">
      <c r="B275" s="1022"/>
      <c r="C275" s="1023"/>
      <c r="D275" s="1034"/>
      <c r="E275" s="1035"/>
      <c r="F275" s="1035"/>
      <c r="G275" s="1035"/>
      <c r="H275" s="1035"/>
      <c r="I275" s="1035"/>
      <c r="J275" s="1035"/>
      <c r="K275" s="1035"/>
      <c r="L275" s="1035"/>
      <c r="M275" s="1035"/>
      <c r="N275" s="1035"/>
      <c r="O275" s="1036"/>
    </row>
    <row r="276" spans="2:21" s="102" customFormat="1" ht="17.100000000000001" customHeight="1">
      <c r="B276" s="1022"/>
      <c r="C276" s="1023"/>
      <c r="D276" s="1026" t="s">
        <v>345</v>
      </c>
      <c r="E276" s="1026"/>
      <c r="F276" s="1026"/>
      <c r="G276" s="1026"/>
      <c r="H276" s="1026"/>
      <c r="I276" s="1026"/>
      <c r="J276" s="1026"/>
      <c r="K276" s="1026"/>
      <c r="L276" s="1026"/>
      <c r="M276" s="1026"/>
      <c r="N276" s="1026"/>
      <c r="O276" s="1027"/>
    </row>
    <row r="277" spans="2:21" s="102" customFormat="1" ht="17.100000000000001" customHeight="1">
      <c r="B277" s="1022"/>
      <c r="C277" s="1023"/>
      <c r="D277" s="1037"/>
      <c r="E277" s="1038"/>
      <c r="F277" s="1038"/>
      <c r="G277" s="1038"/>
      <c r="H277" s="1038"/>
      <c r="I277" s="1038"/>
      <c r="J277" s="1038"/>
      <c r="K277" s="1038"/>
      <c r="L277" s="1038"/>
      <c r="M277" s="1038"/>
      <c r="N277" s="1038"/>
      <c r="O277" s="1039"/>
    </row>
    <row r="278" spans="2:21" s="102" customFormat="1" ht="17.100000000000001" customHeight="1">
      <c r="B278" s="1022"/>
      <c r="C278" s="1023"/>
      <c r="D278" s="1040"/>
      <c r="E278" s="1041"/>
      <c r="F278" s="1041"/>
      <c r="G278" s="1041"/>
      <c r="H278" s="1041"/>
      <c r="I278" s="1041"/>
      <c r="J278" s="1041"/>
      <c r="K278" s="1041"/>
      <c r="L278" s="1041"/>
      <c r="M278" s="1041"/>
      <c r="N278" s="1041"/>
      <c r="O278" s="1042"/>
    </row>
    <row r="279" spans="2:21" s="102" customFormat="1" ht="17.100000000000001" customHeight="1">
      <c r="B279" s="1022"/>
      <c r="C279" s="1023"/>
      <c r="D279" s="1043"/>
      <c r="E279" s="1044"/>
      <c r="F279" s="1044"/>
      <c r="G279" s="1044"/>
      <c r="H279" s="1044"/>
      <c r="I279" s="1044"/>
      <c r="J279" s="1044"/>
      <c r="K279" s="1044"/>
      <c r="L279" s="1044"/>
      <c r="M279" s="1044"/>
      <c r="N279" s="1044"/>
      <c r="O279" s="1045"/>
    </row>
    <row r="280" spans="2:21" s="102" customFormat="1" ht="17.100000000000001" customHeight="1">
      <c r="B280" s="1022"/>
      <c r="C280" s="1023"/>
      <c r="D280" s="1026" t="s">
        <v>492</v>
      </c>
      <c r="E280" s="1026"/>
      <c r="F280" s="1026"/>
      <c r="G280" s="1026"/>
      <c r="H280" s="1026"/>
      <c r="I280" s="1026"/>
      <c r="J280" s="1026"/>
      <c r="K280" s="1026"/>
      <c r="L280" s="1026"/>
      <c r="M280" s="1026"/>
      <c r="N280" s="1026"/>
      <c r="O280" s="1027"/>
    </row>
    <row r="281" spans="2:21" s="102" customFormat="1" ht="17.100000000000001" customHeight="1">
      <c r="B281" s="1022"/>
      <c r="C281" s="1023"/>
      <c r="D281" s="1046"/>
      <c r="E281" s="1047"/>
      <c r="F281" s="1047"/>
      <c r="G281" s="1047"/>
      <c r="H281" s="1047"/>
      <c r="I281" s="1047"/>
      <c r="J281" s="1047"/>
      <c r="K281" s="1047"/>
      <c r="L281" s="1047"/>
      <c r="M281" s="1047"/>
      <c r="N281" s="1047"/>
      <c r="O281" s="1048"/>
    </row>
    <row r="282" spans="2:21" s="102" customFormat="1" ht="17.100000000000001" customHeight="1">
      <c r="B282" s="1022"/>
      <c r="C282" s="1023"/>
      <c r="D282" s="1049"/>
      <c r="E282" s="797"/>
      <c r="F282" s="797"/>
      <c r="G282" s="797"/>
      <c r="H282" s="797"/>
      <c r="I282" s="797"/>
      <c r="J282" s="797"/>
      <c r="K282" s="797"/>
      <c r="L282" s="797"/>
      <c r="M282" s="797"/>
      <c r="N282" s="797"/>
      <c r="O282" s="1050"/>
    </row>
    <row r="283" spans="2:21" s="102" customFormat="1" ht="17.100000000000001" customHeight="1">
      <c r="B283" s="1022"/>
      <c r="C283" s="1023"/>
      <c r="D283" s="1051"/>
      <c r="E283" s="1052"/>
      <c r="F283" s="1052"/>
      <c r="G283" s="1052"/>
      <c r="H283" s="1052"/>
      <c r="I283" s="1052"/>
      <c r="J283" s="1052"/>
      <c r="K283" s="1052"/>
      <c r="L283" s="1052"/>
      <c r="M283" s="1052"/>
      <c r="N283" s="1052"/>
      <c r="O283" s="1053"/>
    </row>
    <row r="284" spans="2:21" s="102" customFormat="1" ht="17.100000000000001" customHeight="1">
      <c r="B284" s="1022"/>
      <c r="C284" s="1023"/>
      <c r="D284" s="1026" t="s">
        <v>141</v>
      </c>
      <c r="E284" s="1026"/>
      <c r="F284" s="1026"/>
      <c r="G284" s="1026"/>
      <c r="H284" s="1026"/>
      <c r="I284" s="1026"/>
      <c r="J284" s="1026"/>
      <c r="K284" s="1026"/>
      <c r="L284" s="1026"/>
      <c r="M284" s="1026"/>
      <c r="N284" s="1026"/>
      <c r="O284" s="1027"/>
    </row>
    <row r="285" spans="2:21" s="102" customFormat="1" ht="17.100000000000001" customHeight="1">
      <c r="B285" s="1022"/>
      <c r="C285" s="1023"/>
      <c r="D285" s="1028"/>
      <c r="E285" s="1054"/>
      <c r="F285" s="1054"/>
      <c r="G285" s="1054"/>
      <c r="H285" s="1054"/>
      <c r="I285" s="1054"/>
      <c r="J285" s="1054"/>
      <c r="K285" s="1054"/>
      <c r="L285" s="1054"/>
      <c r="M285" s="1054"/>
      <c r="N285" s="1054"/>
      <c r="O285" s="1055"/>
    </row>
    <row r="286" spans="2:21" ht="18" customHeight="1">
      <c r="B286" s="1022"/>
      <c r="C286" s="1023"/>
      <c r="D286" s="1056"/>
      <c r="E286" s="1057"/>
      <c r="F286" s="1057"/>
      <c r="G286" s="1057"/>
      <c r="H286" s="1057"/>
      <c r="I286" s="1057"/>
      <c r="J286" s="1057"/>
      <c r="K286" s="1057"/>
      <c r="L286" s="1057"/>
      <c r="M286" s="1057"/>
      <c r="N286" s="1057"/>
      <c r="O286" s="1058"/>
      <c r="R286" s="329"/>
      <c r="S286" s="329"/>
      <c r="T286" s="329"/>
      <c r="U286" s="329"/>
    </row>
    <row r="287" spans="2:21" ht="18" customHeight="1">
      <c r="B287" s="1022"/>
      <c r="C287" s="1023"/>
      <c r="D287" s="1059" t="s">
        <v>346</v>
      </c>
      <c r="E287" s="1026"/>
      <c r="F287" s="1026"/>
      <c r="G287" s="1026"/>
      <c r="H287" s="1026"/>
      <c r="I287" s="1026"/>
      <c r="J287" s="1026"/>
      <c r="K287" s="1026"/>
      <c r="L287" s="1026"/>
      <c r="M287" s="1026"/>
      <c r="N287" s="1026"/>
      <c r="O287" s="1027"/>
      <c r="R287" s="329"/>
      <c r="S287" s="329"/>
      <c r="T287" s="329"/>
      <c r="U287" s="329"/>
    </row>
    <row r="288" spans="2:21" ht="18" customHeight="1">
      <c r="B288" s="1022"/>
      <c r="C288" s="1023"/>
      <c r="D288" s="1060"/>
      <c r="E288" s="1061"/>
      <c r="F288" s="1061"/>
      <c r="G288" s="1061"/>
      <c r="H288" s="1061"/>
      <c r="I288" s="1061"/>
      <c r="J288" s="1061"/>
      <c r="K288" s="1061"/>
      <c r="L288" s="1061"/>
      <c r="M288" s="1061"/>
      <c r="N288" s="1061"/>
      <c r="O288" s="1062"/>
      <c r="R288" s="329"/>
      <c r="S288" s="329"/>
      <c r="T288" s="329"/>
      <c r="U288" s="329"/>
    </row>
    <row r="289" spans="1:15" s="346" customFormat="1" ht="18" customHeight="1">
      <c r="B289" s="1024"/>
      <c r="C289" s="1025"/>
      <c r="D289" s="1063"/>
      <c r="E289" s="1064"/>
      <c r="F289" s="1064"/>
      <c r="G289" s="1064"/>
      <c r="H289" s="1064"/>
      <c r="I289" s="1064"/>
      <c r="J289" s="1064"/>
      <c r="K289" s="1064"/>
      <c r="L289" s="1064"/>
      <c r="M289" s="1064"/>
      <c r="N289" s="1064"/>
      <c r="O289" s="1065"/>
    </row>
    <row r="290" spans="1:15" s="131" customFormat="1" ht="4.5" customHeight="1">
      <c r="B290" s="347"/>
      <c r="C290" s="347"/>
      <c r="D290" s="348"/>
      <c r="E290" s="348"/>
      <c r="F290" s="348"/>
      <c r="G290" s="348"/>
      <c r="H290" s="348"/>
      <c r="I290" s="348"/>
      <c r="J290" s="348"/>
      <c r="K290" s="348"/>
      <c r="L290" s="348"/>
      <c r="M290" s="348"/>
      <c r="N290" s="348"/>
      <c r="O290" s="348"/>
    </row>
    <row r="291" spans="1:15" s="131" customFormat="1" ht="18.75" customHeight="1">
      <c r="B291" s="527" t="s">
        <v>426</v>
      </c>
      <c r="C291" s="347"/>
      <c r="D291" s="348"/>
      <c r="E291" s="348"/>
      <c r="F291" s="348"/>
      <c r="G291" s="348"/>
      <c r="H291" s="348"/>
      <c r="I291" s="348"/>
      <c r="J291" s="348"/>
      <c r="K291" s="348"/>
      <c r="L291" s="348"/>
      <c r="M291" s="348"/>
      <c r="N291" s="348"/>
      <c r="O291" s="348"/>
    </row>
    <row r="292" spans="1:15" s="131" customFormat="1" ht="14.25" customHeight="1" thickBot="1">
      <c r="B292" s="527" t="s">
        <v>424</v>
      </c>
      <c r="C292" s="347"/>
      <c r="D292" s="348"/>
      <c r="E292" s="348"/>
      <c r="F292" s="348"/>
      <c r="G292" s="348"/>
      <c r="H292" s="348"/>
      <c r="I292" s="348"/>
      <c r="J292" s="348"/>
      <c r="K292" s="348"/>
      <c r="L292" s="348"/>
      <c r="M292" s="348"/>
      <c r="N292" s="348"/>
      <c r="O292" s="348"/>
    </row>
    <row r="293" spans="1:15" s="131" customFormat="1" ht="18" customHeight="1" thickBot="1">
      <c r="B293" s="998" t="s">
        <v>43</v>
      </c>
      <c r="C293" s="979"/>
      <c r="D293" s="980"/>
      <c r="E293" s="349" t="s">
        <v>620</v>
      </c>
      <c r="F293" s="350"/>
      <c r="G293" s="350"/>
      <c r="H293" s="350"/>
      <c r="I293" s="350"/>
      <c r="J293" s="350"/>
      <c r="K293" s="350"/>
      <c r="L293" s="232"/>
      <c r="M293" s="232"/>
      <c r="N293" s="232"/>
      <c r="O293" s="232"/>
    </row>
    <row r="294" spans="1:15" s="131" customFormat="1" ht="12">
      <c r="A294" s="351"/>
      <c r="B294" s="352" t="s">
        <v>59</v>
      </c>
      <c r="C294" s="352"/>
      <c r="D294" s="353"/>
      <c r="E294" s="354"/>
      <c r="F294" s="354"/>
      <c r="G294" s="355" t="s">
        <v>60</v>
      </c>
      <c r="H294" s="353"/>
      <c r="I294" s="352" t="s">
        <v>61</v>
      </c>
      <c r="J294" s="352"/>
      <c r="K294" s="351"/>
      <c r="L294" s="356"/>
      <c r="M294" s="357"/>
      <c r="N294" s="351"/>
      <c r="O294" s="355" t="s">
        <v>60</v>
      </c>
    </row>
    <row r="295" spans="1:15" s="131" customFormat="1" ht="12">
      <c r="A295" s="358"/>
      <c r="B295" s="359" t="s">
        <v>62</v>
      </c>
      <c r="C295" s="360"/>
      <c r="D295" s="360"/>
      <c r="E295" s="361"/>
      <c r="F295" s="361" t="s">
        <v>63</v>
      </c>
      <c r="G295" s="362" t="s">
        <v>64</v>
      </c>
      <c r="H295" s="363"/>
      <c r="I295" s="359" t="s">
        <v>62</v>
      </c>
      <c r="J295" s="360"/>
      <c r="K295" s="360"/>
      <c r="L295" s="360"/>
      <c r="M295" s="361"/>
      <c r="N295" s="361" t="s">
        <v>63</v>
      </c>
      <c r="O295" s="362" t="s">
        <v>64</v>
      </c>
    </row>
    <row r="296" spans="1:15" s="131" customFormat="1" ht="18" customHeight="1">
      <c r="A296" s="351"/>
      <c r="B296" s="83" t="s">
        <v>556</v>
      </c>
      <c r="C296" s="84"/>
      <c r="D296" s="84"/>
      <c r="E296" s="85"/>
      <c r="F296" s="86"/>
      <c r="G296" s="87"/>
      <c r="H296" s="88"/>
      <c r="I296" s="83" t="s">
        <v>560</v>
      </c>
      <c r="J296" s="84"/>
      <c r="K296" s="84"/>
      <c r="L296" s="84"/>
      <c r="M296" s="85"/>
      <c r="N296" s="89"/>
      <c r="O296" s="90"/>
    </row>
    <row r="297" spans="1:15" s="131" customFormat="1" ht="14.25" customHeight="1">
      <c r="A297" s="351"/>
      <c r="B297" s="100"/>
      <c r="C297" s="101"/>
      <c r="D297" s="102"/>
      <c r="E297" s="103"/>
      <c r="F297" s="95"/>
      <c r="G297" s="96"/>
      <c r="H297" s="88"/>
      <c r="I297" s="600"/>
      <c r="J297" s="98"/>
      <c r="K297" s="93"/>
      <c r="L297" s="93"/>
      <c r="M297" s="94"/>
      <c r="N297" s="95"/>
      <c r="O297" s="99"/>
    </row>
    <row r="298" spans="1:15" s="131" customFormat="1" ht="14.25" customHeight="1">
      <c r="A298" s="351"/>
      <c r="B298" s="100"/>
      <c r="C298" s="101"/>
      <c r="D298" s="102"/>
      <c r="E298" s="103"/>
      <c r="F298" s="95"/>
      <c r="G298" s="104">
        <f>ROUNDDOWN(SUM(F297:F302)/1000,0)</f>
        <v>0</v>
      </c>
      <c r="H298" s="105"/>
      <c r="I298" s="97"/>
      <c r="J298" s="601"/>
      <c r="K298" s="102"/>
      <c r="L298" s="102"/>
      <c r="M298" s="103"/>
      <c r="N298" s="95"/>
      <c r="O298" s="106">
        <f>ROUNDDOWN(SUM(N297:N305)/1000,0)</f>
        <v>0</v>
      </c>
    </row>
    <row r="299" spans="1:15" s="131" customFormat="1" ht="14.1" customHeight="1">
      <c r="A299" s="351"/>
      <c r="B299" s="100"/>
      <c r="C299" s="101"/>
      <c r="D299" s="102"/>
      <c r="E299" s="103"/>
      <c r="F299" s="95"/>
      <c r="G299" s="104"/>
      <c r="H299" s="105"/>
      <c r="I299" s="97"/>
      <c r="J299" s="601"/>
      <c r="K299" s="102"/>
      <c r="L299" s="102"/>
      <c r="M299" s="103"/>
      <c r="N299" s="95"/>
      <c r="O299" s="99"/>
    </row>
    <row r="300" spans="1:15" s="131" customFormat="1" ht="14.25" customHeight="1">
      <c r="A300" s="351"/>
      <c r="B300" s="100"/>
      <c r="C300" s="101"/>
      <c r="D300" s="102"/>
      <c r="E300" s="103"/>
      <c r="F300" s="95"/>
      <c r="G300" s="104"/>
      <c r="H300" s="105"/>
      <c r="I300" s="97"/>
      <c r="J300" s="601"/>
      <c r="K300" s="102"/>
      <c r="L300" s="102"/>
      <c r="M300" s="103"/>
      <c r="N300" s="95"/>
      <c r="O300" s="99"/>
    </row>
    <row r="301" spans="1:15" s="131" customFormat="1" ht="14.25" customHeight="1">
      <c r="A301" s="351"/>
      <c r="B301" s="100"/>
      <c r="C301" s="101"/>
      <c r="D301" s="102"/>
      <c r="E301" s="103"/>
      <c r="F301" s="95"/>
      <c r="G301" s="107"/>
      <c r="H301" s="108"/>
      <c r="I301" s="97"/>
      <c r="J301" s="601"/>
      <c r="K301" s="102"/>
      <c r="L301" s="102"/>
      <c r="M301" s="103"/>
      <c r="N301" s="95"/>
      <c r="O301" s="99"/>
    </row>
    <row r="302" spans="1:15" s="131" customFormat="1" ht="14.25" customHeight="1">
      <c r="A302" s="351"/>
      <c r="B302" s="100"/>
      <c r="C302" s="101"/>
      <c r="D302" s="102"/>
      <c r="E302" s="103"/>
      <c r="F302" s="95"/>
      <c r="G302" s="107"/>
      <c r="H302" s="108"/>
      <c r="I302" s="97"/>
      <c r="J302" s="601"/>
      <c r="K302" s="102"/>
      <c r="L302" s="102"/>
      <c r="M302" s="103"/>
      <c r="N302" s="95"/>
      <c r="O302" s="99"/>
    </row>
    <row r="303" spans="1:15" s="131" customFormat="1" ht="14.25" customHeight="1">
      <c r="A303" s="351"/>
      <c r="B303" s="83" t="s">
        <v>66</v>
      </c>
      <c r="C303" s="84"/>
      <c r="D303" s="84"/>
      <c r="E303" s="85"/>
      <c r="F303" s="86"/>
      <c r="G303" s="87"/>
      <c r="H303" s="111"/>
      <c r="I303" s="97"/>
      <c r="J303" s="601"/>
      <c r="K303" s="102"/>
      <c r="L303" s="102"/>
      <c r="M303" s="103"/>
      <c r="N303" s="95"/>
      <c r="O303" s="99"/>
    </row>
    <row r="304" spans="1:15" s="131" customFormat="1" ht="14.25" customHeight="1">
      <c r="A304" s="351"/>
      <c r="B304" s="100"/>
      <c r="C304" s="101"/>
      <c r="D304" s="102"/>
      <c r="E304" s="103"/>
      <c r="F304" s="95"/>
      <c r="G304" s="96"/>
      <c r="H304" s="111"/>
      <c r="I304" s="97"/>
      <c r="J304" s="601"/>
      <c r="K304" s="102"/>
      <c r="L304" s="102"/>
      <c r="M304" s="103"/>
      <c r="N304" s="95"/>
      <c r="O304" s="99"/>
    </row>
    <row r="305" spans="1:15" s="131" customFormat="1" ht="14.25" customHeight="1">
      <c r="A305" s="351"/>
      <c r="B305" s="100"/>
      <c r="C305" s="101"/>
      <c r="D305" s="102"/>
      <c r="E305" s="103"/>
      <c r="F305" s="95"/>
      <c r="G305" s="104">
        <f>ROUNDDOWN(SUM(F304:F308)/1000,0)</f>
        <v>0</v>
      </c>
      <c r="H305" s="105"/>
      <c r="I305" s="113"/>
      <c r="J305" s="114"/>
      <c r="K305" s="109"/>
      <c r="L305" s="109"/>
      <c r="M305" s="110"/>
      <c r="N305" s="95"/>
      <c r="O305" s="112"/>
    </row>
    <row r="306" spans="1:15" s="131" customFormat="1" ht="14.25" customHeight="1">
      <c r="A306" s="351"/>
      <c r="B306" s="100"/>
      <c r="C306" s="101"/>
      <c r="D306" s="102"/>
      <c r="E306" s="103"/>
      <c r="F306" s="95"/>
      <c r="G306" s="104"/>
      <c r="H306" s="105"/>
      <c r="I306" s="83" t="s">
        <v>561</v>
      </c>
      <c r="J306" s="84"/>
      <c r="K306" s="84"/>
      <c r="L306" s="84"/>
      <c r="M306" s="85"/>
      <c r="N306" s="86"/>
      <c r="O306" s="119"/>
    </row>
    <row r="307" spans="1:15" s="131" customFormat="1" ht="14.25" customHeight="1">
      <c r="A307" s="351"/>
      <c r="B307" s="100"/>
      <c r="C307" s="101"/>
      <c r="D307" s="102"/>
      <c r="E307" s="103"/>
      <c r="F307" s="95"/>
      <c r="G307" s="104"/>
      <c r="H307" s="111"/>
      <c r="I307" s="97"/>
      <c r="J307" s="601"/>
      <c r="K307" s="102"/>
      <c r="L307" s="102"/>
      <c r="M307" s="103"/>
      <c r="N307" s="95"/>
      <c r="O307" s="99"/>
    </row>
    <row r="308" spans="1:15" s="131" customFormat="1" ht="14.25" customHeight="1">
      <c r="A308" s="351"/>
      <c r="B308" s="100"/>
      <c r="C308" s="101"/>
      <c r="D308" s="102"/>
      <c r="E308" s="103"/>
      <c r="F308" s="95"/>
      <c r="G308" s="104"/>
      <c r="H308" s="105"/>
      <c r="I308" s="97"/>
      <c r="J308" s="601"/>
      <c r="K308" s="102"/>
      <c r="L308" s="102"/>
      <c r="M308" s="103"/>
      <c r="N308" s="95"/>
      <c r="O308" s="106">
        <f>ROUNDDOWN(SUM(N307:N314)/1000,0)</f>
        <v>0</v>
      </c>
    </row>
    <row r="309" spans="1:15" s="131" customFormat="1" ht="14.25" customHeight="1">
      <c r="A309" s="351"/>
      <c r="B309" s="83" t="s">
        <v>557</v>
      </c>
      <c r="C309" s="84"/>
      <c r="D309" s="84"/>
      <c r="E309" s="85"/>
      <c r="F309" s="86"/>
      <c r="G309" s="87"/>
      <c r="H309" s="105"/>
      <c r="I309" s="97"/>
      <c r="J309" s="601"/>
      <c r="K309" s="102"/>
      <c r="L309" s="102"/>
      <c r="M309" s="103"/>
      <c r="N309" s="95"/>
      <c r="O309" s="99"/>
    </row>
    <row r="310" spans="1:15" s="131" customFormat="1" ht="14.25" customHeight="1">
      <c r="A310" s="351"/>
      <c r="B310" s="100"/>
      <c r="C310" s="101"/>
      <c r="D310" s="102"/>
      <c r="E310" s="103"/>
      <c r="F310" s="95"/>
      <c r="G310" s="96"/>
      <c r="H310" s="111"/>
      <c r="I310" s="97"/>
      <c r="J310" s="601"/>
      <c r="K310" s="102"/>
      <c r="L310" s="102"/>
      <c r="M310" s="103"/>
      <c r="N310" s="95"/>
      <c r="O310" s="99"/>
    </row>
    <row r="311" spans="1:15" s="131" customFormat="1" ht="14.25" customHeight="1">
      <c r="A311" s="351"/>
      <c r="B311" s="100"/>
      <c r="C311" s="101"/>
      <c r="D311" s="102"/>
      <c r="E311" s="103"/>
      <c r="F311" s="95"/>
      <c r="G311" s="104">
        <f>ROUNDDOWN(SUM(F310:F312)/1000,0)</f>
        <v>0</v>
      </c>
      <c r="H311" s="111"/>
      <c r="I311" s="97"/>
      <c r="J311" s="601"/>
      <c r="K311" s="102"/>
      <c r="L311" s="102"/>
      <c r="M311" s="103"/>
      <c r="N311" s="95"/>
      <c r="O311" s="99"/>
    </row>
    <row r="312" spans="1:15" s="131" customFormat="1" ht="14.25" customHeight="1">
      <c r="A312" s="351"/>
      <c r="B312" s="100"/>
      <c r="C312" s="101"/>
      <c r="D312" s="102"/>
      <c r="E312" s="103"/>
      <c r="F312" s="95"/>
      <c r="G312" s="104"/>
      <c r="H312" s="105"/>
      <c r="I312" s="97"/>
      <c r="J312" s="601"/>
      <c r="K312" s="102"/>
      <c r="L312" s="102"/>
      <c r="M312" s="103"/>
      <c r="N312" s="95"/>
      <c r="O312" s="99"/>
    </row>
    <row r="313" spans="1:15" s="131" customFormat="1" ht="14.25" customHeight="1">
      <c r="A313" s="351"/>
      <c r="B313" s="83" t="s">
        <v>558</v>
      </c>
      <c r="C313" s="84"/>
      <c r="D313" s="84"/>
      <c r="E313" s="85"/>
      <c r="F313" s="86"/>
      <c r="G313" s="87"/>
      <c r="H313" s="105"/>
      <c r="I313" s="97"/>
      <c r="J313" s="601"/>
      <c r="K313" s="102"/>
      <c r="L313" s="102"/>
      <c r="M313" s="103"/>
      <c r="N313" s="95"/>
      <c r="O313" s="99"/>
    </row>
    <row r="314" spans="1:15" s="131" customFormat="1" ht="14.25" customHeight="1">
      <c r="A314" s="351"/>
      <c r="B314" s="100"/>
      <c r="C314" s="101"/>
      <c r="D314" s="102"/>
      <c r="E314" s="103"/>
      <c r="F314" s="95"/>
      <c r="G314" s="96"/>
      <c r="H314" s="111"/>
      <c r="I314" s="97"/>
      <c r="J314" s="601"/>
      <c r="K314" s="102"/>
      <c r="L314" s="102"/>
      <c r="M314" s="103"/>
      <c r="N314" s="95"/>
      <c r="O314" s="112"/>
    </row>
    <row r="315" spans="1:15" s="131" customFormat="1" ht="14.25" customHeight="1">
      <c r="A315" s="351"/>
      <c r="B315" s="100"/>
      <c r="C315" s="101"/>
      <c r="D315" s="102"/>
      <c r="E315" s="103"/>
      <c r="F315" s="95"/>
      <c r="G315" s="104">
        <f>ROUNDDOWN(SUM(F314:F318)/1000,0)</f>
        <v>0</v>
      </c>
      <c r="H315" s="111"/>
      <c r="I315" s="204" t="s">
        <v>562</v>
      </c>
      <c r="J315" s="180"/>
      <c r="K315" s="116"/>
      <c r="L315" s="116"/>
      <c r="M315" s="117"/>
      <c r="N315" s="118"/>
      <c r="O315" s="119"/>
    </row>
    <row r="316" spans="1:15" s="131" customFormat="1" ht="14.25" customHeight="1">
      <c r="A316" s="351"/>
      <c r="B316" s="100"/>
      <c r="C316" s="101"/>
      <c r="D316" s="102"/>
      <c r="E316" s="103"/>
      <c r="F316" s="95"/>
      <c r="G316" s="104"/>
      <c r="H316" s="111"/>
      <c r="I316" s="97"/>
      <c r="J316" s="601"/>
      <c r="K316" s="102"/>
      <c r="L316" s="102"/>
      <c r="M316" s="103"/>
      <c r="N316" s="95"/>
      <c r="O316" s="99"/>
    </row>
    <row r="317" spans="1:15" s="131" customFormat="1" ht="14.25" customHeight="1">
      <c r="A317" s="351"/>
      <c r="B317" s="100"/>
      <c r="C317" s="101"/>
      <c r="D317" s="102"/>
      <c r="E317" s="103"/>
      <c r="F317" s="95"/>
      <c r="G317" s="104"/>
      <c r="H317" s="105"/>
      <c r="I317" s="97"/>
      <c r="J317" s="601"/>
      <c r="K317" s="102"/>
      <c r="L317" s="102"/>
      <c r="M317" s="103"/>
      <c r="N317" s="95"/>
      <c r="O317" s="106">
        <f>ROUNDDOWN(SUM(N316:N321)/1000,0)</f>
        <v>0</v>
      </c>
    </row>
    <row r="318" spans="1:15" s="131" customFormat="1" ht="14.25" customHeight="1">
      <c r="A318" s="351"/>
      <c r="B318" s="100"/>
      <c r="C318" s="101"/>
      <c r="D318" s="102"/>
      <c r="E318" s="103"/>
      <c r="F318" s="95"/>
      <c r="G318" s="104"/>
      <c r="H318" s="105"/>
      <c r="I318" s="97"/>
      <c r="J318" s="601"/>
      <c r="K318" s="102"/>
      <c r="L318" s="102"/>
      <c r="M318" s="103"/>
      <c r="N318" s="95"/>
      <c r="O318" s="99"/>
    </row>
    <row r="319" spans="1:15" s="131" customFormat="1" ht="14.25" customHeight="1">
      <c r="A319" s="351"/>
      <c r="B319" s="83" t="s">
        <v>559</v>
      </c>
      <c r="C319" s="84"/>
      <c r="D319" s="84"/>
      <c r="E319" s="85"/>
      <c r="F319" s="86"/>
      <c r="G319" s="87"/>
      <c r="H319" s="105"/>
      <c r="I319" s="97"/>
      <c r="J319" s="601"/>
      <c r="K319" s="102"/>
      <c r="L319" s="102"/>
      <c r="M319" s="103"/>
      <c r="N319" s="95"/>
      <c r="O319" s="99"/>
    </row>
    <row r="320" spans="1:15" s="131" customFormat="1" ht="14.25" customHeight="1">
      <c r="A320" s="351"/>
      <c r="B320" s="100"/>
      <c r="C320" s="101"/>
      <c r="D320" s="102"/>
      <c r="E320" s="103"/>
      <c r="F320" s="95"/>
      <c r="G320" s="96"/>
      <c r="H320" s="105"/>
      <c r="I320" s="97"/>
      <c r="J320" s="601"/>
      <c r="K320" s="102"/>
      <c r="L320" s="102"/>
      <c r="M320" s="103"/>
      <c r="N320" s="95"/>
      <c r="O320" s="99"/>
    </row>
    <row r="321" spans="1:15" s="131" customFormat="1" ht="14.25" customHeight="1">
      <c r="A321" s="351"/>
      <c r="B321" s="100"/>
      <c r="C321" s="101"/>
      <c r="D321" s="102"/>
      <c r="E321" s="103"/>
      <c r="F321" s="95"/>
      <c r="G321" s="96">
        <f>ROUNDDOWN(SUM(F320:F328)/1000,0)</f>
        <v>0</v>
      </c>
      <c r="H321" s="105"/>
      <c r="I321" s="97"/>
      <c r="J321" s="601"/>
      <c r="K321" s="102"/>
      <c r="L321" s="102"/>
      <c r="M321" s="103"/>
      <c r="N321" s="95"/>
      <c r="O321" s="99"/>
    </row>
    <row r="322" spans="1:15" s="131" customFormat="1" ht="14.25" customHeight="1">
      <c r="A322" s="351"/>
      <c r="B322" s="100"/>
      <c r="C322" s="101"/>
      <c r="D322" s="102"/>
      <c r="E322" s="103"/>
      <c r="F322" s="95"/>
      <c r="G322" s="96"/>
      <c r="H322" s="111"/>
      <c r="I322" s="205" t="s">
        <v>563</v>
      </c>
      <c r="J322" s="181"/>
      <c r="K322" s="182"/>
      <c r="L322" s="182"/>
      <c r="M322" s="183"/>
      <c r="N322" s="185"/>
      <c r="O322" s="184"/>
    </row>
    <row r="323" spans="1:15" s="131" customFormat="1" ht="14.25" customHeight="1">
      <c r="A323" s="351"/>
      <c r="B323" s="100"/>
      <c r="C323" s="101"/>
      <c r="D323" s="102"/>
      <c r="E323" s="103"/>
      <c r="F323" s="95"/>
      <c r="G323" s="96"/>
      <c r="H323" s="111"/>
      <c r="I323" s="97"/>
      <c r="J323" s="601"/>
      <c r="K323" s="102"/>
      <c r="L323" s="102"/>
      <c r="M323" s="103"/>
      <c r="N323" s="95"/>
      <c r="O323" s="186"/>
    </row>
    <row r="324" spans="1:15" s="131" customFormat="1" ht="14.25" customHeight="1">
      <c r="A324" s="351"/>
      <c r="B324" s="100"/>
      <c r="C324" s="101"/>
      <c r="D324" s="102"/>
      <c r="E324" s="103"/>
      <c r="F324" s="95"/>
      <c r="G324" s="96"/>
      <c r="H324" s="111"/>
      <c r="I324" s="97"/>
      <c r="J324" s="601"/>
      <c r="K324" s="102"/>
      <c r="L324" s="102"/>
      <c r="M324" s="103"/>
      <c r="N324" s="95"/>
      <c r="O324" s="106">
        <f>ROUNDDOWN(SUM(N323:N328)/1000,0)</f>
        <v>0</v>
      </c>
    </row>
    <row r="325" spans="1:15" s="131" customFormat="1" ht="14.25" customHeight="1">
      <c r="A325" s="351"/>
      <c r="B325" s="100"/>
      <c r="C325" s="101"/>
      <c r="D325" s="102"/>
      <c r="E325" s="103"/>
      <c r="F325" s="95"/>
      <c r="G325" s="96"/>
      <c r="H325" s="111"/>
      <c r="I325" s="97"/>
      <c r="J325" s="601"/>
      <c r="K325" s="102"/>
      <c r="L325" s="102"/>
      <c r="M325" s="103"/>
      <c r="N325" s="95"/>
      <c r="O325" s="99"/>
    </row>
    <row r="326" spans="1:15" s="131" customFormat="1" ht="14.25" customHeight="1">
      <c r="A326" s="351"/>
      <c r="B326" s="100"/>
      <c r="C326" s="101"/>
      <c r="D326" s="102"/>
      <c r="E326" s="103"/>
      <c r="F326" s="95"/>
      <c r="G326" s="96"/>
      <c r="H326" s="111"/>
      <c r="I326" s="97"/>
      <c r="J326" s="601"/>
      <c r="K326" s="102"/>
      <c r="L326" s="102"/>
      <c r="M326" s="103"/>
      <c r="N326" s="95"/>
      <c r="O326" s="99"/>
    </row>
    <row r="327" spans="1:15" s="131" customFormat="1" ht="14.25" customHeight="1">
      <c r="A327" s="351"/>
      <c r="B327" s="100"/>
      <c r="C327" s="101"/>
      <c r="D327" s="102"/>
      <c r="E327" s="103"/>
      <c r="F327" s="95"/>
      <c r="G327" s="96"/>
      <c r="H327" s="105"/>
      <c r="I327" s="97"/>
      <c r="J327" s="601"/>
      <c r="K327" s="102"/>
      <c r="L327" s="102"/>
      <c r="M327" s="103"/>
      <c r="N327" s="95"/>
      <c r="O327" s="99"/>
    </row>
    <row r="328" spans="1:15" s="131" customFormat="1" ht="14.25" customHeight="1">
      <c r="A328" s="351"/>
      <c r="B328" s="100"/>
      <c r="C328" s="101"/>
      <c r="D328" s="102"/>
      <c r="E328" s="103"/>
      <c r="F328" s="95"/>
      <c r="G328" s="104"/>
      <c r="H328" s="111"/>
      <c r="I328" s="97"/>
      <c r="J328" s="601"/>
      <c r="K328" s="102"/>
      <c r="L328" s="102"/>
      <c r="M328" s="103"/>
      <c r="N328" s="95"/>
      <c r="O328" s="112"/>
    </row>
    <row r="329" spans="1:15" s="131" customFormat="1" ht="14.25" customHeight="1">
      <c r="A329" s="351"/>
      <c r="B329" s="83" t="s">
        <v>67</v>
      </c>
      <c r="C329" s="84"/>
      <c r="D329" s="84"/>
      <c r="E329" s="85"/>
      <c r="F329" s="86"/>
      <c r="G329" s="87"/>
      <c r="H329" s="111"/>
      <c r="I329" s="204" t="s">
        <v>564</v>
      </c>
      <c r="J329" s="115"/>
      <c r="K329" s="116"/>
      <c r="L329" s="116"/>
      <c r="M329" s="117"/>
      <c r="N329" s="120"/>
      <c r="O329" s="121"/>
    </row>
    <row r="330" spans="1:15" s="131" customFormat="1" ht="14.25" customHeight="1">
      <c r="A330" s="351"/>
      <c r="B330" s="100"/>
      <c r="C330" s="101"/>
      <c r="D330" s="102"/>
      <c r="E330" s="103"/>
      <c r="F330" s="95"/>
      <c r="G330" s="96"/>
      <c r="H330" s="111"/>
      <c r="I330" s="97"/>
      <c r="J330" s="601"/>
      <c r="K330" s="102"/>
      <c r="L330" s="102"/>
      <c r="M330" s="103"/>
      <c r="N330" s="95"/>
      <c r="O330" s="99"/>
    </row>
    <row r="331" spans="1:15" s="131" customFormat="1" ht="14.25" customHeight="1">
      <c r="A331" s="351"/>
      <c r="B331" s="100"/>
      <c r="C331" s="101"/>
      <c r="D331" s="102"/>
      <c r="E331" s="103"/>
      <c r="F331" s="95"/>
      <c r="G331" s="104">
        <f>ROUNDDOWN(SUM(F330:F332)/1000,0)</f>
        <v>0</v>
      </c>
      <c r="H331" s="105"/>
      <c r="I331" s="97"/>
      <c r="J331" s="601"/>
      <c r="K331" s="102"/>
      <c r="L331" s="102"/>
      <c r="M331" s="103"/>
      <c r="N331" s="95"/>
      <c r="O331" s="106">
        <f>ROUNDDOWN(SUM(N330:N339)/1000,0)</f>
        <v>0</v>
      </c>
    </row>
    <row r="332" spans="1:15" s="131" customFormat="1" ht="14.1" customHeight="1">
      <c r="A332" s="351"/>
      <c r="B332" s="100"/>
      <c r="C332" s="101"/>
      <c r="D332" s="102"/>
      <c r="E332" s="103"/>
      <c r="F332" s="95"/>
      <c r="G332" s="104"/>
      <c r="H332" s="111"/>
      <c r="I332" s="97"/>
      <c r="J332" s="601"/>
      <c r="K332" s="102"/>
      <c r="L332" s="102"/>
      <c r="M332" s="103"/>
      <c r="N332" s="95"/>
      <c r="O332" s="99"/>
    </row>
    <row r="333" spans="1:15" s="131" customFormat="1" ht="14.25" customHeight="1" thickBot="1">
      <c r="A333" s="351"/>
      <c r="B333" s="122" t="s">
        <v>68</v>
      </c>
      <c r="C333" s="123"/>
      <c r="D333" s="123"/>
      <c r="E333" s="124"/>
      <c r="F333" s="125"/>
      <c r="G333" s="126">
        <f>G334-G298-G305-G311-G315-G321-G331</f>
        <v>0</v>
      </c>
      <c r="H333" s="105"/>
      <c r="I333" s="97"/>
      <c r="J333" s="601"/>
      <c r="K333" s="102"/>
      <c r="L333" s="102"/>
      <c r="M333" s="103"/>
      <c r="N333" s="95"/>
      <c r="O333" s="99"/>
    </row>
    <row r="334" spans="1:15" s="131" customFormat="1" ht="20.100000000000001" customHeight="1" thickTop="1">
      <c r="A334" s="351"/>
      <c r="B334" s="1015" t="s">
        <v>69</v>
      </c>
      <c r="C334" s="1016"/>
      <c r="D334" s="1016"/>
      <c r="E334" s="1016"/>
      <c r="F334" s="1017"/>
      <c r="G334" s="127">
        <f>O342</f>
        <v>0</v>
      </c>
      <c r="H334" s="105"/>
      <c r="I334" s="97"/>
      <c r="J334" s="601"/>
      <c r="K334" s="102"/>
      <c r="L334" s="102"/>
      <c r="M334" s="103"/>
      <c r="N334" s="95"/>
      <c r="O334" s="99"/>
    </row>
    <row r="335" spans="1:15" s="131" customFormat="1" ht="14.25" customHeight="1">
      <c r="A335" s="351"/>
      <c r="B335" s="128" t="s">
        <v>70</v>
      </c>
      <c r="C335" s="129"/>
      <c r="D335" s="129"/>
      <c r="E335" s="129"/>
      <c r="F335" s="129"/>
      <c r="G335" s="130"/>
      <c r="H335" s="130"/>
      <c r="I335" s="97"/>
      <c r="J335" s="601"/>
      <c r="K335" s="102"/>
      <c r="L335" s="102"/>
      <c r="M335" s="103"/>
      <c r="N335" s="95"/>
      <c r="O335" s="99"/>
    </row>
    <row r="336" spans="1:15" s="131" customFormat="1" ht="14.25" customHeight="1">
      <c r="A336" s="351"/>
      <c r="B336" s="131" t="s">
        <v>71</v>
      </c>
      <c r="C336" s="129"/>
      <c r="D336" s="129"/>
      <c r="E336" s="129"/>
      <c r="F336" s="129"/>
      <c r="G336" s="132" t="s">
        <v>72</v>
      </c>
      <c r="H336" s="133"/>
      <c r="I336" s="97"/>
      <c r="J336" s="601"/>
      <c r="K336" s="102"/>
      <c r="L336" s="102"/>
      <c r="M336" s="103"/>
      <c r="N336" s="95"/>
      <c r="O336" s="99"/>
    </row>
    <row r="337" spans="1:21" s="131" customFormat="1" ht="14.25" customHeight="1">
      <c r="A337" s="351"/>
      <c r="B337" s="919" t="s">
        <v>73</v>
      </c>
      <c r="C337" s="1018"/>
      <c r="D337" s="1018"/>
      <c r="E337" s="1018"/>
      <c r="F337" s="1019"/>
      <c r="G337" s="134" t="s">
        <v>74</v>
      </c>
      <c r="H337" s="133"/>
      <c r="I337" s="97"/>
      <c r="J337" s="601"/>
      <c r="K337" s="102"/>
      <c r="L337" s="102"/>
      <c r="M337" s="103"/>
      <c r="N337" s="95"/>
      <c r="O337" s="99"/>
    </row>
    <row r="338" spans="1:21" s="131" customFormat="1" ht="20.100000000000001" customHeight="1">
      <c r="A338" s="351"/>
      <c r="B338" s="1003" t="s">
        <v>567</v>
      </c>
      <c r="C338" s="1018"/>
      <c r="D338" s="1018"/>
      <c r="E338" s="1018"/>
      <c r="F338" s="1019"/>
      <c r="G338" s="135"/>
      <c r="H338" s="136"/>
      <c r="I338" s="97"/>
      <c r="J338" s="601"/>
      <c r="K338" s="102"/>
      <c r="L338" s="102"/>
      <c r="M338" s="103"/>
      <c r="N338" s="95"/>
      <c r="O338" s="99"/>
    </row>
    <row r="339" spans="1:21" s="131" customFormat="1" ht="21.95" customHeight="1" thickBot="1">
      <c r="A339" s="351"/>
      <c r="B339" s="1003" t="s">
        <v>568</v>
      </c>
      <c r="C339" s="1004"/>
      <c r="D339" s="1004"/>
      <c r="E339" s="1004"/>
      <c r="F339" s="1005"/>
      <c r="G339" s="135"/>
      <c r="H339" s="111"/>
      <c r="I339" s="97"/>
      <c r="J339" s="601"/>
      <c r="K339" s="102"/>
      <c r="L339" s="102"/>
      <c r="M339" s="103"/>
      <c r="N339" s="95"/>
      <c r="O339" s="137"/>
    </row>
    <row r="340" spans="1:21" s="131" customFormat="1" ht="35.450000000000003" customHeight="1" thickTop="1">
      <c r="A340" s="351"/>
      <c r="B340" s="1003" t="s">
        <v>132</v>
      </c>
      <c r="C340" s="1004"/>
      <c r="D340" s="1004"/>
      <c r="E340" s="1004"/>
      <c r="F340" s="1005"/>
      <c r="G340" s="135"/>
      <c r="H340" s="111"/>
      <c r="I340" s="1006" t="s">
        <v>565</v>
      </c>
      <c r="J340" s="1007"/>
      <c r="K340" s="1007"/>
      <c r="L340" s="1007"/>
      <c r="M340" s="1007"/>
      <c r="N340" s="1008"/>
      <c r="O340" s="138">
        <f>SUM(O298,O308,O317,O324,O331,)</f>
        <v>0</v>
      </c>
    </row>
    <row r="341" spans="1:21" s="131" customFormat="1" ht="35.450000000000003" customHeight="1">
      <c r="A341" s="351"/>
      <c r="B341" s="1003" t="s">
        <v>138</v>
      </c>
      <c r="C341" s="1004"/>
      <c r="D341" s="1004"/>
      <c r="E341" s="1004"/>
      <c r="F341" s="1005"/>
      <c r="G341" s="187"/>
      <c r="H341" s="130"/>
      <c r="I341" s="1009" t="s">
        <v>340</v>
      </c>
      <c r="J341" s="1010"/>
      <c r="K341" s="1010"/>
      <c r="L341" s="1010"/>
      <c r="M341" s="1010"/>
      <c r="N341" s="1011"/>
      <c r="O341" s="146">
        <f>IF(共通入力シート!$B$18="課税事業者",ROUNDDOWN((O340-G343)*10/110,0),0)</f>
        <v>0</v>
      </c>
    </row>
    <row r="342" spans="1:21" s="131" customFormat="1" ht="26.1" customHeight="1" thickBot="1">
      <c r="A342" s="351"/>
      <c r="B342" s="1012" t="s">
        <v>569</v>
      </c>
      <c r="C342" s="1013"/>
      <c r="D342" s="1013"/>
      <c r="E342" s="1013"/>
      <c r="F342" s="1014"/>
      <c r="G342" s="139"/>
      <c r="H342" s="130"/>
      <c r="I342" s="995" t="s">
        <v>341</v>
      </c>
      <c r="J342" s="996"/>
      <c r="K342" s="996"/>
      <c r="L342" s="996"/>
      <c r="M342" s="996"/>
      <c r="N342" s="997"/>
      <c r="O342" s="141">
        <f>O340-O341</f>
        <v>0</v>
      </c>
    </row>
    <row r="343" spans="1:21" s="131" customFormat="1" ht="25.35" customHeight="1" thickTop="1">
      <c r="A343" s="351"/>
      <c r="B343" s="992" t="s">
        <v>75</v>
      </c>
      <c r="C343" s="993"/>
      <c r="D343" s="993"/>
      <c r="E343" s="993"/>
      <c r="F343" s="994"/>
      <c r="G343" s="140">
        <f>SUM(G338:G342)</f>
        <v>0</v>
      </c>
      <c r="H343" s="364"/>
      <c r="I343" s="995" t="s">
        <v>342</v>
      </c>
      <c r="J343" s="996"/>
      <c r="K343" s="996"/>
      <c r="L343" s="996"/>
      <c r="M343" s="996"/>
      <c r="N343" s="997"/>
      <c r="O343" s="144"/>
    </row>
    <row r="344" spans="1:21" s="131" customFormat="1" ht="26.25" customHeight="1">
      <c r="A344" s="351"/>
      <c r="B344" s="131" t="s">
        <v>76</v>
      </c>
      <c r="C344" s="365"/>
      <c r="D344" s="365"/>
      <c r="E344" s="365"/>
      <c r="F344" s="365"/>
      <c r="G344" s="143"/>
      <c r="H344" s="364"/>
      <c r="O344" s="145"/>
    </row>
    <row r="345" spans="1:21" s="131" customFormat="1" ht="10.5" customHeight="1" thickBot="1">
      <c r="A345" s="351"/>
      <c r="C345" s="365"/>
      <c r="D345" s="365"/>
      <c r="E345" s="365"/>
      <c r="F345" s="365"/>
      <c r="G345" s="143"/>
      <c r="H345" s="364"/>
      <c r="I345" s="366"/>
    </row>
    <row r="346" spans="1:21" s="131" customFormat="1" ht="25.35" customHeight="1" thickBot="1">
      <c r="A346" s="351"/>
      <c r="B346" s="998" t="s">
        <v>77</v>
      </c>
      <c r="C346" s="980"/>
      <c r="D346" s="999" t="str">
        <f>IF(共通入力シート!$B$2="","",共通入力シート!$B$2)</f>
        <v/>
      </c>
      <c r="E346" s="999"/>
      <c r="F346" s="999"/>
      <c r="G346" s="1000"/>
      <c r="H346" s="1001" t="str">
        <f>IF(共通入力シート!$B$18="※選択してください。","★「共通入力シート」の消費税等仕入控除税額の取扱を選択してください。","")</f>
        <v/>
      </c>
      <c r="I346" s="1002"/>
      <c r="J346" s="1002"/>
      <c r="K346" s="1002"/>
      <c r="L346" s="1002"/>
      <c r="M346" s="1002"/>
      <c r="N346" s="1002"/>
      <c r="O346" s="1002"/>
    </row>
    <row r="347" spans="1:21" s="131" customFormat="1" ht="46.5" customHeight="1" thickBot="1">
      <c r="A347" s="351"/>
      <c r="B347" s="987" t="s">
        <v>343</v>
      </c>
      <c r="C347" s="988"/>
      <c r="D347" s="989" t="str">
        <f>IF(O342=0,"",MAX(0,MIN(INT(O342/2),G333)))</f>
        <v/>
      </c>
      <c r="E347" s="989"/>
      <c r="F347" s="989"/>
      <c r="G347" s="367" t="s">
        <v>29</v>
      </c>
      <c r="H347" s="990" t="s">
        <v>78</v>
      </c>
      <c r="I347" s="991"/>
      <c r="J347" s="991"/>
      <c r="K347" s="991"/>
      <c r="L347" s="991"/>
      <c r="M347" s="991"/>
      <c r="N347" s="991"/>
      <c r="O347" s="991"/>
    </row>
    <row r="348" spans="1:21" ht="4.5" customHeight="1"/>
    <row r="349" spans="1:21" ht="15.6" customHeight="1">
      <c r="B349" s="131" t="s">
        <v>425</v>
      </c>
      <c r="C349" s="218"/>
      <c r="D349" s="218"/>
      <c r="E349" s="218"/>
      <c r="F349" s="218"/>
      <c r="G349" s="218"/>
      <c r="H349" s="218"/>
      <c r="I349" s="218"/>
      <c r="J349" s="218"/>
      <c r="K349" s="218"/>
      <c r="L349" s="218"/>
      <c r="M349" s="218"/>
      <c r="N349" s="218"/>
      <c r="O349" s="218"/>
      <c r="R349" s="329"/>
      <c r="S349" s="329"/>
      <c r="T349" s="329"/>
      <c r="U349" s="329"/>
    </row>
    <row r="350" spans="1:21" ht="15.6" customHeight="1">
      <c r="B350" s="218" t="s">
        <v>509</v>
      </c>
      <c r="C350" s="218"/>
      <c r="D350" s="218"/>
      <c r="E350" s="218"/>
      <c r="F350" s="218"/>
      <c r="G350" s="218"/>
      <c r="H350" s="218"/>
      <c r="I350" s="218"/>
      <c r="J350" s="218"/>
      <c r="K350" s="218"/>
      <c r="L350" s="218"/>
      <c r="M350" s="218"/>
      <c r="N350" s="218"/>
      <c r="O350" s="218"/>
      <c r="R350" s="329"/>
      <c r="S350" s="329"/>
      <c r="T350" s="329"/>
      <c r="U350" s="329"/>
    </row>
    <row r="351" spans="1:21" ht="18" customHeight="1" thickBot="1">
      <c r="B351" s="1120" t="s">
        <v>508</v>
      </c>
      <c r="C351" s="1120"/>
      <c r="D351" s="1120"/>
      <c r="E351" s="1120"/>
      <c r="F351" s="1120"/>
      <c r="G351" s="1120"/>
      <c r="H351" s="1120"/>
      <c r="I351" s="1120"/>
      <c r="J351" s="1120"/>
      <c r="K351" s="1120"/>
      <c r="L351" s="1120"/>
      <c r="M351" s="1120"/>
      <c r="N351" s="1120"/>
      <c r="O351" s="1120"/>
      <c r="R351" s="329"/>
      <c r="S351" s="329"/>
      <c r="T351" s="329"/>
      <c r="U351" s="329"/>
    </row>
    <row r="352" spans="1:21" ht="15" customHeight="1">
      <c r="B352" s="1121" t="s">
        <v>43</v>
      </c>
      <c r="C352" s="1122"/>
      <c r="D352" s="1125" t="s">
        <v>621</v>
      </c>
      <c r="E352" s="1126"/>
      <c r="F352" s="1129" t="s">
        <v>657</v>
      </c>
      <c r="G352" s="1130"/>
      <c r="H352" s="1131"/>
      <c r="I352" s="1131"/>
      <c r="J352" s="1131"/>
      <c r="K352" s="1131"/>
      <c r="L352" s="1131"/>
      <c r="M352" s="1131"/>
      <c r="N352" s="1131"/>
      <c r="O352" s="1132"/>
      <c r="Q352" s="618" t="s">
        <v>667</v>
      </c>
      <c r="R352" s="329"/>
      <c r="S352" s="329"/>
      <c r="T352" s="329"/>
      <c r="U352" s="329"/>
    </row>
    <row r="353" spans="2:21" ht="15" customHeight="1" thickBot="1">
      <c r="B353" s="1123"/>
      <c r="C353" s="1124"/>
      <c r="D353" s="1127"/>
      <c r="E353" s="1128"/>
      <c r="F353" s="1133"/>
      <c r="G353" s="1134"/>
      <c r="H353" s="1135"/>
      <c r="I353" s="1135"/>
      <c r="J353" s="1135"/>
      <c r="K353" s="1135"/>
      <c r="L353" s="1135"/>
      <c r="M353" s="1135"/>
      <c r="N353" s="1135"/>
      <c r="O353" s="1136"/>
      <c r="Q353" s="617" t="s">
        <v>668</v>
      </c>
      <c r="R353" s="329"/>
      <c r="S353" s="329"/>
      <c r="T353" s="329"/>
      <c r="U353" s="329"/>
    </row>
    <row r="354" spans="2:21" ht="16.5" customHeight="1">
      <c r="B354" s="330" t="s">
        <v>142</v>
      </c>
      <c r="C354" s="331"/>
      <c r="D354" s="331"/>
      <c r="E354" s="332"/>
      <c r="F354" s="331"/>
      <c r="G354" s="331"/>
      <c r="H354" s="333"/>
      <c r="I354" s="333"/>
      <c r="J354" s="333"/>
      <c r="K354" s="333"/>
      <c r="L354" s="333"/>
      <c r="M354" s="333"/>
      <c r="N354" s="333"/>
      <c r="O354" s="334"/>
      <c r="R354" s="329"/>
      <c r="S354" s="329"/>
      <c r="T354" s="329"/>
      <c r="U354" s="329"/>
    </row>
    <row r="355" spans="2:21" ht="18.75" customHeight="1">
      <c r="B355" s="1109"/>
      <c r="C355" s="1110"/>
      <c r="D355" s="1110"/>
      <c r="E355" s="1110"/>
      <c r="F355" s="1110"/>
      <c r="G355" s="1110"/>
      <c r="H355" s="1110"/>
      <c r="I355" s="1110"/>
      <c r="J355" s="1110"/>
      <c r="K355" s="1110"/>
      <c r="L355" s="1213" t="s">
        <v>48</v>
      </c>
      <c r="M355" s="1215"/>
      <c r="N355" s="1215"/>
      <c r="O355" s="1216"/>
      <c r="Q355" s="569" t="str">
        <f>IF(M355="", "←選択してください。", "")</f>
        <v>←選択してください。</v>
      </c>
      <c r="R355" s="329"/>
      <c r="S355" s="329"/>
      <c r="T355" s="329"/>
      <c r="U355" s="329"/>
    </row>
    <row r="356" spans="2:21" ht="17.25" customHeight="1">
      <c r="B356" s="1111"/>
      <c r="C356" s="1112"/>
      <c r="D356" s="1112"/>
      <c r="E356" s="1112"/>
      <c r="F356" s="1112"/>
      <c r="G356" s="1112"/>
      <c r="H356" s="1112"/>
      <c r="I356" s="1112"/>
      <c r="J356" s="1112"/>
      <c r="K356" s="1112"/>
      <c r="L356" s="1214"/>
      <c r="M356" s="1217"/>
      <c r="N356" s="1217"/>
      <c r="O356" s="1218"/>
      <c r="Q356" s="336"/>
      <c r="R356" s="329"/>
      <c r="S356" s="329"/>
      <c r="T356" s="329"/>
      <c r="U356" s="329"/>
    </row>
    <row r="357" spans="2:21" ht="4.5" customHeight="1">
      <c r="B357" s="338"/>
      <c r="C357" s="338"/>
      <c r="D357" s="338"/>
      <c r="E357" s="338"/>
      <c r="F357" s="338"/>
      <c r="G357" s="338"/>
      <c r="H357" s="338"/>
      <c r="I357" s="338"/>
      <c r="J357" s="338"/>
      <c r="K357" s="338"/>
      <c r="L357" s="338"/>
      <c r="M357" s="338"/>
      <c r="N357" s="338"/>
      <c r="O357" s="611"/>
      <c r="R357" s="329"/>
      <c r="S357" s="329"/>
      <c r="T357" s="329"/>
      <c r="U357" s="329"/>
    </row>
    <row r="358" spans="2:21" ht="21.75" customHeight="1">
      <c r="B358" s="340" t="s">
        <v>143</v>
      </c>
      <c r="C358" s="341"/>
      <c r="D358" s="341"/>
      <c r="E358" s="341"/>
      <c r="F358" s="1117" t="s">
        <v>50</v>
      </c>
      <c r="G358" s="1118"/>
      <c r="H358" s="342"/>
      <c r="I358" s="919"/>
      <c r="J358" s="920"/>
      <c r="K358" s="920"/>
      <c r="L358" s="1219"/>
      <c r="M358" s="1219"/>
      <c r="N358" s="1219"/>
      <c r="O358" s="1220"/>
      <c r="Q358" s="336" t="str">
        <f>IF(OR(F352="人材養成事業",F352= "普及啓発事業"), "←斜線部は記入する必要はありません。", "")</f>
        <v/>
      </c>
      <c r="R358" s="329"/>
      <c r="S358" s="329"/>
      <c r="T358" s="329"/>
      <c r="U358" s="329"/>
    </row>
    <row r="359" spans="2:21" ht="9" customHeight="1">
      <c r="B359" s="131"/>
      <c r="C359" s="131"/>
      <c r="D359" s="131"/>
      <c r="E359" s="131"/>
      <c r="F359" s="338"/>
      <c r="G359" s="338"/>
      <c r="H359" s="587"/>
      <c r="I359" s="338"/>
      <c r="J359" s="338"/>
      <c r="K359" s="338"/>
      <c r="L359" s="588"/>
      <c r="M359" s="338"/>
      <c r="N359" s="338"/>
      <c r="O359" s="589"/>
      <c r="Q359" s="336"/>
      <c r="R359" s="329"/>
      <c r="S359" s="329"/>
      <c r="T359" s="329"/>
      <c r="U359" s="329"/>
    </row>
    <row r="360" spans="2:21" hidden="1">
      <c r="B360" s="131"/>
      <c r="C360" s="131"/>
      <c r="D360" s="131"/>
      <c r="E360" s="131"/>
      <c r="F360" s="338"/>
      <c r="G360" s="338"/>
      <c r="H360" s="587"/>
      <c r="I360" s="338"/>
      <c r="J360" s="338"/>
      <c r="K360" s="338"/>
      <c r="L360" s="588"/>
      <c r="M360" s="338"/>
      <c r="N360" s="338"/>
      <c r="O360" s="589"/>
      <c r="Q360" s="336"/>
      <c r="R360" s="329"/>
      <c r="S360" s="329"/>
      <c r="T360" s="329"/>
      <c r="U360" s="329"/>
    </row>
    <row r="361" spans="2:21" hidden="1">
      <c r="B361" s="131"/>
      <c r="C361" s="131"/>
      <c r="D361" s="338"/>
      <c r="E361" s="338"/>
      <c r="F361" s="338"/>
      <c r="G361" s="338"/>
      <c r="H361" s="338"/>
      <c r="I361" s="338"/>
      <c r="J361" s="338"/>
      <c r="K361" s="338"/>
      <c r="L361" s="338"/>
      <c r="M361" s="338"/>
      <c r="N361" s="338"/>
      <c r="O361" s="338"/>
      <c r="Q361" s="336"/>
      <c r="R361" s="329"/>
      <c r="S361" s="329"/>
      <c r="T361" s="329"/>
      <c r="U361" s="329"/>
    </row>
    <row r="362" spans="2:21" s="102" customFormat="1" ht="18" customHeight="1">
      <c r="B362" s="1020" t="s">
        <v>344</v>
      </c>
      <c r="C362" s="1066"/>
      <c r="D362" s="925" t="s">
        <v>413</v>
      </c>
      <c r="E362" s="926"/>
      <c r="F362" s="926"/>
      <c r="G362" s="926"/>
      <c r="H362" s="926"/>
      <c r="I362" s="926"/>
      <c r="J362" s="926"/>
      <c r="K362" s="926"/>
      <c r="L362" s="926"/>
      <c r="M362" s="926"/>
      <c r="N362" s="926"/>
      <c r="O362" s="927"/>
      <c r="Q362" s="345"/>
    </row>
    <row r="363" spans="2:21" s="102" customFormat="1" ht="19.350000000000001" customHeight="1">
      <c r="B363" s="1067"/>
      <c r="C363" s="1068"/>
      <c r="D363" s="1071"/>
      <c r="E363" s="1072"/>
      <c r="F363" s="1072"/>
      <c r="G363" s="1072"/>
      <c r="H363" s="1072"/>
      <c r="I363" s="1072"/>
      <c r="J363" s="1072"/>
      <c r="K363" s="1072"/>
      <c r="L363" s="1072"/>
      <c r="M363" s="1072"/>
      <c r="N363" s="1072"/>
      <c r="O363" s="1073"/>
    </row>
    <row r="364" spans="2:21" s="102" customFormat="1" ht="19.350000000000001" customHeight="1">
      <c r="B364" s="1067"/>
      <c r="C364" s="1068"/>
      <c r="D364" s="1071"/>
      <c r="E364" s="1072"/>
      <c r="F364" s="1072"/>
      <c r="G364" s="1072"/>
      <c r="H364" s="1072"/>
      <c r="I364" s="1072"/>
      <c r="J364" s="1072"/>
      <c r="K364" s="1072"/>
      <c r="L364" s="1072"/>
      <c r="M364" s="1072"/>
      <c r="N364" s="1072"/>
      <c r="O364" s="1073"/>
    </row>
    <row r="365" spans="2:21" s="102" customFormat="1" ht="19.350000000000001" customHeight="1">
      <c r="B365" s="1067"/>
      <c r="C365" s="1068"/>
      <c r="D365" s="1071"/>
      <c r="E365" s="1072"/>
      <c r="F365" s="1072"/>
      <c r="G365" s="1072"/>
      <c r="H365" s="1072"/>
      <c r="I365" s="1072"/>
      <c r="J365" s="1072"/>
      <c r="K365" s="1072"/>
      <c r="L365" s="1072"/>
      <c r="M365" s="1072"/>
      <c r="N365" s="1072"/>
      <c r="O365" s="1073"/>
    </row>
    <row r="366" spans="2:21" s="102" customFormat="1" ht="19.350000000000001" customHeight="1">
      <c r="B366" s="1067"/>
      <c r="C366" s="1068"/>
      <c r="D366" s="1071"/>
      <c r="E366" s="1072"/>
      <c r="F366" s="1072"/>
      <c r="G366" s="1072"/>
      <c r="H366" s="1072"/>
      <c r="I366" s="1072"/>
      <c r="J366" s="1072"/>
      <c r="K366" s="1072"/>
      <c r="L366" s="1072"/>
      <c r="M366" s="1072"/>
      <c r="N366" s="1072"/>
      <c r="O366" s="1073"/>
    </row>
    <row r="367" spans="2:21" s="102" customFormat="1" ht="19.350000000000001" customHeight="1">
      <c r="B367" s="1067"/>
      <c r="C367" s="1068"/>
      <c r="D367" s="1071"/>
      <c r="E367" s="1072"/>
      <c r="F367" s="1072"/>
      <c r="G367" s="1072"/>
      <c r="H367" s="1072"/>
      <c r="I367" s="1072"/>
      <c r="J367" s="1072"/>
      <c r="K367" s="1072"/>
      <c r="L367" s="1072"/>
      <c r="M367" s="1072"/>
      <c r="N367" s="1072"/>
      <c r="O367" s="1073"/>
    </row>
    <row r="368" spans="2:21" s="102" customFormat="1" ht="19.350000000000001" customHeight="1">
      <c r="B368" s="1067"/>
      <c r="C368" s="1068"/>
      <c r="D368" s="1071"/>
      <c r="E368" s="1072"/>
      <c r="F368" s="1072"/>
      <c r="G368" s="1072"/>
      <c r="H368" s="1072"/>
      <c r="I368" s="1072"/>
      <c r="J368" s="1072"/>
      <c r="K368" s="1072"/>
      <c r="L368" s="1072"/>
      <c r="M368" s="1072"/>
      <c r="N368" s="1072"/>
      <c r="O368" s="1073"/>
    </row>
    <row r="369" spans="2:15" s="102" customFormat="1" ht="19.350000000000001" customHeight="1">
      <c r="B369" s="1067"/>
      <c r="C369" s="1068"/>
      <c r="D369" s="1071"/>
      <c r="E369" s="1072"/>
      <c r="F369" s="1072"/>
      <c r="G369" s="1072"/>
      <c r="H369" s="1072"/>
      <c r="I369" s="1072"/>
      <c r="J369" s="1072"/>
      <c r="K369" s="1072"/>
      <c r="L369" s="1072"/>
      <c r="M369" s="1072"/>
      <c r="N369" s="1072"/>
      <c r="O369" s="1073"/>
    </row>
    <row r="370" spans="2:15" s="102" customFormat="1" ht="19.350000000000001" customHeight="1">
      <c r="B370" s="1067"/>
      <c r="C370" s="1068"/>
      <c r="D370" s="1071"/>
      <c r="E370" s="1072"/>
      <c r="F370" s="1072"/>
      <c r="G370" s="1072"/>
      <c r="H370" s="1072"/>
      <c r="I370" s="1072"/>
      <c r="J370" s="1072"/>
      <c r="K370" s="1072"/>
      <c r="L370" s="1072"/>
      <c r="M370" s="1072"/>
      <c r="N370" s="1072"/>
      <c r="O370" s="1073"/>
    </row>
    <row r="371" spans="2:15" s="102" customFormat="1" ht="19.350000000000001" customHeight="1">
      <c r="B371" s="1067"/>
      <c r="C371" s="1068"/>
      <c r="D371" s="1071"/>
      <c r="E371" s="1072"/>
      <c r="F371" s="1072"/>
      <c r="G371" s="1072"/>
      <c r="H371" s="1072"/>
      <c r="I371" s="1072"/>
      <c r="J371" s="1072"/>
      <c r="K371" s="1072"/>
      <c r="L371" s="1072"/>
      <c r="M371" s="1072"/>
      <c r="N371" s="1072"/>
      <c r="O371" s="1073"/>
    </row>
    <row r="372" spans="2:15" s="102" customFormat="1" ht="19.350000000000001" customHeight="1">
      <c r="B372" s="1069"/>
      <c r="C372" s="1070"/>
      <c r="D372" s="1074"/>
      <c r="E372" s="1075"/>
      <c r="F372" s="1075"/>
      <c r="G372" s="1075"/>
      <c r="H372" s="1075"/>
      <c r="I372" s="1075"/>
      <c r="J372" s="1075"/>
      <c r="K372" s="1075"/>
      <c r="L372" s="1075"/>
      <c r="M372" s="1075"/>
      <c r="N372" s="1075"/>
      <c r="O372" s="1076"/>
    </row>
    <row r="373" spans="2:15" s="102" customFormat="1" ht="18" customHeight="1">
      <c r="B373" s="1020" t="s">
        <v>148</v>
      </c>
      <c r="C373" s="1021"/>
      <c r="D373" s="1059" t="s">
        <v>427</v>
      </c>
      <c r="E373" s="1026"/>
      <c r="F373" s="1026"/>
      <c r="G373" s="1026"/>
      <c r="H373" s="1026"/>
      <c r="I373" s="1026"/>
      <c r="J373" s="1026"/>
      <c r="K373" s="1026"/>
      <c r="L373" s="1026"/>
      <c r="M373" s="1026"/>
      <c r="N373" s="1026"/>
      <c r="O373" s="1027"/>
    </row>
    <row r="374" spans="2:15" s="102" customFormat="1" ht="18" customHeight="1">
      <c r="B374" s="1022"/>
      <c r="C374" s="1023"/>
      <c r="D374" s="1028"/>
      <c r="E374" s="1077"/>
      <c r="F374" s="1077"/>
      <c r="G374" s="1077"/>
      <c r="H374" s="1077"/>
      <c r="I374" s="1077"/>
      <c r="J374" s="1077"/>
      <c r="K374" s="1077"/>
      <c r="L374" s="1077"/>
      <c r="M374" s="1077"/>
      <c r="N374" s="1077"/>
      <c r="O374" s="1078"/>
    </row>
    <row r="375" spans="2:15" s="102" customFormat="1" ht="18" customHeight="1">
      <c r="B375" s="1022"/>
      <c r="C375" s="1023"/>
      <c r="D375" s="1071"/>
      <c r="E375" s="1072"/>
      <c r="F375" s="1072"/>
      <c r="G375" s="1072"/>
      <c r="H375" s="1072"/>
      <c r="I375" s="1072"/>
      <c r="J375" s="1072"/>
      <c r="K375" s="1072"/>
      <c r="L375" s="1072"/>
      <c r="M375" s="1072"/>
      <c r="N375" s="1072"/>
      <c r="O375" s="1073"/>
    </row>
    <row r="376" spans="2:15" s="102" customFormat="1" ht="18" customHeight="1">
      <c r="B376" s="1022"/>
      <c r="C376" s="1023"/>
      <c r="D376" s="1071"/>
      <c r="E376" s="1072"/>
      <c r="F376" s="1072"/>
      <c r="G376" s="1072"/>
      <c r="H376" s="1072"/>
      <c r="I376" s="1072"/>
      <c r="J376" s="1072"/>
      <c r="K376" s="1072"/>
      <c r="L376" s="1072"/>
      <c r="M376" s="1072"/>
      <c r="N376" s="1072"/>
      <c r="O376" s="1073"/>
    </row>
    <row r="377" spans="2:15" s="102" customFormat="1" ht="18" customHeight="1">
      <c r="B377" s="1022"/>
      <c r="C377" s="1023"/>
      <c r="D377" s="1071"/>
      <c r="E377" s="1072"/>
      <c r="F377" s="1072"/>
      <c r="G377" s="1072"/>
      <c r="H377" s="1072"/>
      <c r="I377" s="1072"/>
      <c r="J377" s="1072"/>
      <c r="K377" s="1072"/>
      <c r="L377" s="1072"/>
      <c r="M377" s="1072"/>
      <c r="N377" s="1072"/>
      <c r="O377" s="1073"/>
    </row>
    <row r="378" spans="2:15" s="102" customFormat="1" ht="18" customHeight="1">
      <c r="B378" s="1022"/>
      <c r="C378" s="1023"/>
      <c r="D378" s="1071"/>
      <c r="E378" s="1072"/>
      <c r="F378" s="1072"/>
      <c r="G378" s="1072"/>
      <c r="H378" s="1072"/>
      <c r="I378" s="1072"/>
      <c r="J378" s="1072"/>
      <c r="K378" s="1072"/>
      <c r="L378" s="1072"/>
      <c r="M378" s="1072"/>
      <c r="N378" s="1072"/>
      <c r="O378" s="1073"/>
    </row>
    <row r="379" spans="2:15" s="102" customFormat="1" ht="18" customHeight="1">
      <c r="B379" s="1022"/>
      <c r="C379" s="1023"/>
      <c r="D379" s="1079"/>
      <c r="E379" s="1080"/>
      <c r="F379" s="1080"/>
      <c r="G379" s="1080"/>
      <c r="H379" s="1080"/>
      <c r="I379" s="1080"/>
      <c r="J379" s="1080"/>
      <c r="K379" s="1080"/>
      <c r="L379" s="1080"/>
      <c r="M379" s="1080"/>
      <c r="N379" s="1080"/>
      <c r="O379" s="1081"/>
    </row>
    <row r="380" spans="2:15" s="102" customFormat="1" ht="18" customHeight="1">
      <c r="B380" s="1022"/>
      <c r="C380" s="1023"/>
      <c r="D380" s="1082" t="s">
        <v>428</v>
      </c>
      <c r="E380" s="1083"/>
      <c r="F380" s="1083"/>
      <c r="G380" s="1083"/>
      <c r="H380" s="1083"/>
      <c r="I380" s="1083"/>
      <c r="J380" s="1083"/>
      <c r="K380" s="1083"/>
      <c r="L380" s="1083"/>
      <c r="M380" s="1083"/>
      <c r="N380" s="1083"/>
      <c r="O380" s="1084"/>
    </row>
    <row r="381" spans="2:15" s="102" customFormat="1" ht="18" customHeight="1">
      <c r="B381" s="1022"/>
      <c r="C381" s="1023"/>
      <c r="D381" s="1028"/>
      <c r="E381" s="1085"/>
      <c r="F381" s="1085"/>
      <c r="G381" s="1085"/>
      <c r="H381" s="1085"/>
      <c r="I381" s="1085"/>
      <c r="J381" s="1085"/>
      <c r="K381" s="1085"/>
      <c r="L381" s="1085"/>
      <c r="M381" s="1085"/>
      <c r="N381" s="1085"/>
      <c r="O381" s="1086"/>
    </row>
    <row r="382" spans="2:15" s="102" customFormat="1" ht="18" customHeight="1">
      <c r="B382" s="1022"/>
      <c r="C382" s="1023"/>
      <c r="D382" s="1087"/>
      <c r="E382" s="1088"/>
      <c r="F382" s="1088"/>
      <c r="G382" s="1088"/>
      <c r="H382" s="1088"/>
      <c r="I382" s="1088"/>
      <c r="J382" s="1088"/>
      <c r="K382" s="1088"/>
      <c r="L382" s="1088"/>
      <c r="M382" s="1088"/>
      <c r="N382" s="1088"/>
      <c r="O382" s="1089"/>
    </row>
    <row r="383" spans="2:15" s="102" customFormat="1" ht="18" customHeight="1">
      <c r="B383" s="1022"/>
      <c r="C383" s="1023"/>
      <c r="D383" s="1087"/>
      <c r="E383" s="1088"/>
      <c r="F383" s="1088"/>
      <c r="G383" s="1088"/>
      <c r="H383" s="1088"/>
      <c r="I383" s="1088"/>
      <c r="J383" s="1088"/>
      <c r="K383" s="1088"/>
      <c r="L383" s="1088"/>
      <c r="M383" s="1088"/>
      <c r="N383" s="1088"/>
      <c r="O383" s="1089"/>
    </row>
    <row r="384" spans="2:15" s="102" customFormat="1" ht="18" customHeight="1">
      <c r="B384" s="1022"/>
      <c r="C384" s="1023"/>
      <c r="D384" s="1087"/>
      <c r="E384" s="1088"/>
      <c r="F384" s="1088"/>
      <c r="G384" s="1088"/>
      <c r="H384" s="1088"/>
      <c r="I384" s="1088"/>
      <c r="J384" s="1088"/>
      <c r="K384" s="1088"/>
      <c r="L384" s="1088"/>
      <c r="M384" s="1088"/>
      <c r="N384" s="1088"/>
      <c r="O384" s="1089"/>
    </row>
    <row r="385" spans="2:15" s="102" customFormat="1" ht="18" customHeight="1">
      <c r="B385" s="1022"/>
      <c r="C385" s="1023"/>
      <c r="D385" s="1087"/>
      <c r="E385" s="1088"/>
      <c r="F385" s="1088"/>
      <c r="G385" s="1088"/>
      <c r="H385" s="1088"/>
      <c r="I385" s="1088"/>
      <c r="J385" s="1088"/>
      <c r="K385" s="1088"/>
      <c r="L385" s="1088"/>
      <c r="M385" s="1088"/>
      <c r="N385" s="1088"/>
      <c r="O385" s="1089"/>
    </row>
    <row r="386" spans="2:15" s="102" customFormat="1" ht="18" customHeight="1">
      <c r="B386" s="1022"/>
      <c r="C386" s="1023"/>
      <c r="D386" s="1087"/>
      <c r="E386" s="1088"/>
      <c r="F386" s="1088"/>
      <c r="G386" s="1088"/>
      <c r="H386" s="1088"/>
      <c r="I386" s="1088"/>
      <c r="J386" s="1088"/>
      <c r="K386" s="1088"/>
      <c r="L386" s="1088"/>
      <c r="M386" s="1088"/>
      <c r="N386" s="1088"/>
      <c r="O386" s="1089"/>
    </row>
    <row r="387" spans="2:15" s="102" customFormat="1" ht="18" customHeight="1">
      <c r="B387" s="1024"/>
      <c r="C387" s="1025"/>
      <c r="D387" s="1090"/>
      <c r="E387" s="1091"/>
      <c r="F387" s="1091"/>
      <c r="G387" s="1091"/>
      <c r="H387" s="1091"/>
      <c r="I387" s="1091"/>
      <c r="J387" s="1091"/>
      <c r="K387" s="1091"/>
      <c r="L387" s="1091"/>
      <c r="M387" s="1091"/>
      <c r="N387" s="1091"/>
      <c r="O387" s="1092"/>
    </row>
    <row r="388" spans="2:15" s="102" customFormat="1" ht="18" customHeight="1">
      <c r="B388" s="1020" t="s">
        <v>140</v>
      </c>
      <c r="C388" s="1021"/>
      <c r="D388" s="1026" t="s">
        <v>347</v>
      </c>
      <c r="E388" s="1026"/>
      <c r="F388" s="1026"/>
      <c r="G388" s="1026"/>
      <c r="H388" s="1026"/>
      <c r="I388" s="1026"/>
      <c r="J388" s="1026"/>
      <c r="K388" s="1026"/>
      <c r="L388" s="1026"/>
      <c r="M388" s="1026"/>
      <c r="N388" s="1026"/>
      <c r="O388" s="1027"/>
    </row>
    <row r="389" spans="2:15" s="102" customFormat="1" ht="18" customHeight="1">
      <c r="B389" s="1022"/>
      <c r="C389" s="1023"/>
      <c r="D389" s="1028"/>
      <c r="E389" s="1029"/>
      <c r="F389" s="1029"/>
      <c r="G389" s="1029"/>
      <c r="H389" s="1029"/>
      <c r="I389" s="1029"/>
      <c r="J389" s="1029"/>
      <c r="K389" s="1029"/>
      <c r="L389" s="1029"/>
      <c r="M389" s="1029"/>
      <c r="N389" s="1029"/>
      <c r="O389" s="1030"/>
    </row>
    <row r="390" spans="2:15" s="102" customFormat="1" ht="18" customHeight="1">
      <c r="B390" s="1022"/>
      <c r="C390" s="1023"/>
      <c r="D390" s="1031"/>
      <c r="E390" s="1032"/>
      <c r="F390" s="1032"/>
      <c r="G390" s="1032"/>
      <c r="H390" s="1032"/>
      <c r="I390" s="1032"/>
      <c r="J390" s="1032"/>
      <c r="K390" s="1032"/>
      <c r="L390" s="1032"/>
      <c r="M390" s="1032"/>
      <c r="N390" s="1032"/>
      <c r="O390" s="1033"/>
    </row>
    <row r="391" spans="2:15" s="102" customFormat="1" ht="18" customHeight="1">
      <c r="B391" s="1022"/>
      <c r="C391" s="1023"/>
      <c r="D391" s="1034"/>
      <c r="E391" s="1035"/>
      <c r="F391" s="1035"/>
      <c r="G391" s="1035"/>
      <c r="H391" s="1035"/>
      <c r="I391" s="1035"/>
      <c r="J391" s="1035"/>
      <c r="K391" s="1035"/>
      <c r="L391" s="1035"/>
      <c r="M391" s="1035"/>
      <c r="N391" s="1035"/>
      <c r="O391" s="1036"/>
    </row>
    <row r="392" spans="2:15" s="102" customFormat="1" ht="17.100000000000001" customHeight="1">
      <c r="B392" s="1022"/>
      <c r="C392" s="1023"/>
      <c r="D392" s="1026" t="s">
        <v>345</v>
      </c>
      <c r="E392" s="1026"/>
      <c r="F392" s="1026"/>
      <c r="G392" s="1026"/>
      <c r="H392" s="1026"/>
      <c r="I392" s="1026"/>
      <c r="J392" s="1026"/>
      <c r="K392" s="1026"/>
      <c r="L392" s="1026"/>
      <c r="M392" s="1026"/>
      <c r="N392" s="1026"/>
      <c r="O392" s="1027"/>
    </row>
    <row r="393" spans="2:15" s="102" customFormat="1" ht="17.100000000000001" customHeight="1">
      <c r="B393" s="1022"/>
      <c r="C393" s="1023"/>
      <c r="D393" s="1037"/>
      <c r="E393" s="1038"/>
      <c r="F393" s="1038"/>
      <c r="G393" s="1038"/>
      <c r="H393" s="1038"/>
      <c r="I393" s="1038"/>
      <c r="J393" s="1038"/>
      <c r="K393" s="1038"/>
      <c r="L393" s="1038"/>
      <c r="M393" s="1038"/>
      <c r="N393" s="1038"/>
      <c r="O393" s="1039"/>
    </row>
    <row r="394" spans="2:15" s="102" customFormat="1" ht="17.100000000000001" customHeight="1">
      <c r="B394" s="1022"/>
      <c r="C394" s="1023"/>
      <c r="D394" s="1040"/>
      <c r="E394" s="1041"/>
      <c r="F394" s="1041"/>
      <c r="G394" s="1041"/>
      <c r="H394" s="1041"/>
      <c r="I394" s="1041"/>
      <c r="J394" s="1041"/>
      <c r="K394" s="1041"/>
      <c r="L394" s="1041"/>
      <c r="M394" s="1041"/>
      <c r="N394" s="1041"/>
      <c r="O394" s="1042"/>
    </row>
    <row r="395" spans="2:15" s="102" customFormat="1" ht="17.100000000000001" customHeight="1">
      <c r="B395" s="1022"/>
      <c r="C395" s="1023"/>
      <c r="D395" s="1043"/>
      <c r="E395" s="1044"/>
      <c r="F395" s="1044"/>
      <c r="G395" s="1044"/>
      <c r="H395" s="1044"/>
      <c r="I395" s="1044"/>
      <c r="J395" s="1044"/>
      <c r="K395" s="1044"/>
      <c r="L395" s="1044"/>
      <c r="M395" s="1044"/>
      <c r="N395" s="1044"/>
      <c r="O395" s="1045"/>
    </row>
    <row r="396" spans="2:15" s="102" customFormat="1" ht="17.100000000000001" customHeight="1">
      <c r="B396" s="1022"/>
      <c r="C396" s="1023"/>
      <c r="D396" s="1026" t="s">
        <v>492</v>
      </c>
      <c r="E396" s="1026"/>
      <c r="F396" s="1026"/>
      <c r="G396" s="1026"/>
      <c r="H396" s="1026"/>
      <c r="I396" s="1026"/>
      <c r="J396" s="1026"/>
      <c r="K396" s="1026"/>
      <c r="L396" s="1026"/>
      <c r="M396" s="1026"/>
      <c r="N396" s="1026"/>
      <c r="O396" s="1027"/>
    </row>
    <row r="397" spans="2:15" s="102" customFormat="1" ht="17.100000000000001" customHeight="1">
      <c r="B397" s="1022"/>
      <c r="C397" s="1023"/>
      <c r="D397" s="1046"/>
      <c r="E397" s="1047"/>
      <c r="F397" s="1047"/>
      <c r="G397" s="1047"/>
      <c r="H397" s="1047"/>
      <c r="I397" s="1047"/>
      <c r="J397" s="1047"/>
      <c r="K397" s="1047"/>
      <c r="L397" s="1047"/>
      <c r="M397" s="1047"/>
      <c r="N397" s="1047"/>
      <c r="O397" s="1048"/>
    </row>
    <row r="398" spans="2:15" s="102" customFormat="1" ht="17.100000000000001" customHeight="1">
      <c r="B398" s="1022"/>
      <c r="C398" s="1023"/>
      <c r="D398" s="1049"/>
      <c r="E398" s="797"/>
      <c r="F398" s="797"/>
      <c r="G398" s="797"/>
      <c r="H398" s="797"/>
      <c r="I398" s="797"/>
      <c r="J398" s="797"/>
      <c r="K398" s="797"/>
      <c r="L398" s="797"/>
      <c r="M398" s="797"/>
      <c r="N398" s="797"/>
      <c r="O398" s="1050"/>
    </row>
    <row r="399" spans="2:15" s="102" customFormat="1" ht="17.100000000000001" customHeight="1">
      <c r="B399" s="1022"/>
      <c r="C399" s="1023"/>
      <c r="D399" s="1051"/>
      <c r="E399" s="1052"/>
      <c r="F399" s="1052"/>
      <c r="G399" s="1052"/>
      <c r="H399" s="1052"/>
      <c r="I399" s="1052"/>
      <c r="J399" s="1052"/>
      <c r="K399" s="1052"/>
      <c r="L399" s="1052"/>
      <c r="M399" s="1052"/>
      <c r="N399" s="1052"/>
      <c r="O399" s="1053"/>
    </row>
    <row r="400" spans="2:15" s="102" customFormat="1" ht="17.100000000000001" customHeight="1">
      <c r="B400" s="1022"/>
      <c r="C400" s="1023"/>
      <c r="D400" s="1026" t="s">
        <v>141</v>
      </c>
      <c r="E400" s="1026"/>
      <c r="F400" s="1026"/>
      <c r="G400" s="1026"/>
      <c r="H400" s="1026"/>
      <c r="I400" s="1026"/>
      <c r="J400" s="1026"/>
      <c r="K400" s="1026"/>
      <c r="L400" s="1026"/>
      <c r="M400" s="1026"/>
      <c r="N400" s="1026"/>
      <c r="O400" s="1027"/>
    </row>
    <row r="401" spans="1:21" s="102" customFormat="1" ht="17.100000000000001" customHeight="1">
      <c r="B401" s="1022"/>
      <c r="C401" s="1023"/>
      <c r="D401" s="1028"/>
      <c r="E401" s="1054"/>
      <c r="F401" s="1054"/>
      <c r="G401" s="1054"/>
      <c r="H401" s="1054"/>
      <c r="I401" s="1054"/>
      <c r="J401" s="1054"/>
      <c r="K401" s="1054"/>
      <c r="L401" s="1054"/>
      <c r="M401" s="1054"/>
      <c r="N401" s="1054"/>
      <c r="O401" s="1055"/>
    </row>
    <row r="402" spans="1:21" ht="18" customHeight="1">
      <c r="B402" s="1022"/>
      <c r="C402" s="1023"/>
      <c r="D402" s="1056"/>
      <c r="E402" s="1057"/>
      <c r="F402" s="1057"/>
      <c r="G402" s="1057"/>
      <c r="H402" s="1057"/>
      <c r="I402" s="1057"/>
      <c r="J402" s="1057"/>
      <c r="K402" s="1057"/>
      <c r="L402" s="1057"/>
      <c r="M402" s="1057"/>
      <c r="N402" s="1057"/>
      <c r="O402" s="1058"/>
      <c r="R402" s="329"/>
      <c r="S402" s="329"/>
      <c r="T402" s="329"/>
      <c r="U402" s="329"/>
    </row>
    <row r="403" spans="1:21" ht="18" customHeight="1">
      <c r="B403" s="1022"/>
      <c r="C403" s="1023"/>
      <c r="D403" s="1059" t="s">
        <v>346</v>
      </c>
      <c r="E403" s="1026"/>
      <c r="F403" s="1026"/>
      <c r="G403" s="1026"/>
      <c r="H403" s="1026"/>
      <c r="I403" s="1026"/>
      <c r="J403" s="1026"/>
      <c r="K403" s="1026"/>
      <c r="L403" s="1026"/>
      <c r="M403" s="1026"/>
      <c r="N403" s="1026"/>
      <c r="O403" s="1027"/>
      <c r="R403" s="329"/>
      <c r="S403" s="329"/>
      <c r="T403" s="329"/>
      <c r="U403" s="329"/>
    </row>
    <row r="404" spans="1:21" ht="18" customHeight="1">
      <c r="B404" s="1022"/>
      <c r="C404" s="1023"/>
      <c r="D404" s="1060"/>
      <c r="E404" s="1061"/>
      <c r="F404" s="1061"/>
      <c r="G404" s="1061"/>
      <c r="H404" s="1061"/>
      <c r="I404" s="1061"/>
      <c r="J404" s="1061"/>
      <c r="K404" s="1061"/>
      <c r="L404" s="1061"/>
      <c r="M404" s="1061"/>
      <c r="N404" s="1061"/>
      <c r="O404" s="1062"/>
      <c r="R404" s="329"/>
      <c r="S404" s="329"/>
      <c r="T404" s="329"/>
      <c r="U404" s="329"/>
    </row>
    <row r="405" spans="1:21" s="346" customFormat="1" ht="18" customHeight="1">
      <c r="B405" s="1024"/>
      <c r="C405" s="1025"/>
      <c r="D405" s="1063"/>
      <c r="E405" s="1064"/>
      <c r="F405" s="1064"/>
      <c r="G405" s="1064"/>
      <c r="H405" s="1064"/>
      <c r="I405" s="1064"/>
      <c r="J405" s="1064"/>
      <c r="K405" s="1064"/>
      <c r="L405" s="1064"/>
      <c r="M405" s="1064"/>
      <c r="N405" s="1064"/>
      <c r="O405" s="1065"/>
    </row>
    <row r="406" spans="1:21" s="131" customFormat="1" ht="4.5" customHeight="1">
      <c r="B406" s="347"/>
      <c r="C406" s="347"/>
      <c r="D406" s="348"/>
      <c r="E406" s="348"/>
      <c r="F406" s="348"/>
      <c r="G406" s="348"/>
      <c r="H406" s="348"/>
      <c r="I406" s="348"/>
      <c r="J406" s="348"/>
      <c r="K406" s="348"/>
      <c r="L406" s="348"/>
      <c r="M406" s="348"/>
      <c r="N406" s="348"/>
      <c r="O406" s="348"/>
    </row>
    <row r="407" spans="1:21" s="131" customFormat="1" ht="18.75" customHeight="1">
      <c r="B407" s="527" t="s">
        <v>426</v>
      </c>
      <c r="C407" s="347"/>
      <c r="D407" s="348"/>
      <c r="E407" s="348"/>
      <c r="F407" s="348"/>
      <c r="G407" s="348"/>
      <c r="H407" s="348"/>
      <c r="I407" s="348"/>
      <c r="J407" s="348"/>
      <c r="K407" s="348"/>
      <c r="L407" s="348"/>
      <c r="M407" s="348"/>
      <c r="N407" s="348"/>
      <c r="O407" s="348"/>
    </row>
    <row r="408" spans="1:21" s="131" customFormat="1" ht="14.25" customHeight="1" thickBot="1">
      <c r="B408" s="527" t="s">
        <v>424</v>
      </c>
      <c r="C408" s="347"/>
      <c r="D408" s="348"/>
      <c r="E408" s="348"/>
      <c r="F408" s="348"/>
      <c r="G408" s="348"/>
      <c r="H408" s="348"/>
      <c r="I408" s="348"/>
      <c r="J408" s="348"/>
      <c r="K408" s="348"/>
      <c r="L408" s="348"/>
      <c r="M408" s="348"/>
      <c r="N408" s="348"/>
      <c r="O408" s="348"/>
    </row>
    <row r="409" spans="1:21" s="131" customFormat="1" ht="18" customHeight="1" thickBot="1">
      <c r="B409" s="998" t="s">
        <v>43</v>
      </c>
      <c r="C409" s="979"/>
      <c r="D409" s="980"/>
      <c r="E409" s="349" t="s">
        <v>621</v>
      </c>
      <c r="F409" s="350"/>
      <c r="G409" s="350"/>
      <c r="H409" s="350"/>
      <c r="I409" s="350"/>
      <c r="J409" s="350"/>
      <c r="K409" s="350"/>
      <c r="L409" s="232"/>
      <c r="M409" s="232"/>
      <c r="N409" s="232"/>
      <c r="O409" s="232"/>
    </row>
    <row r="410" spans="1:21" s="131" customFormat="1" ht="12">
      <c r="A410" s="351"/>
      <c r="B410" s="352" t="s">
        <v>59</v>
      </c>
      <c r="C410" s="352"/>
      <c r="D410" s="353"/>
      <c r="E410" s="354"/>
      <c r="F410" s="354"/>
      <c r="G410" s="355" t="s">
        <v>60</v>
      </c>
      <c r="H410" s="353"/>
      <c r="I410" s="352" t="s">
        <v>61</v>
      </c>
      <c r="J410" s="352"/>
      <c r="K410" s="351"/>
      <c r="L410" s="356"/>
      <c r="M410" s="357"/>
      <c r="N410" s="351"/>
      <c r="O410" s="355" t="s">
        <v>60</v>
      </c>
    </row>
    <row r="411" spans="1:21" s="131" customFormat="1" ht="12">
      <c r="A411" s="358"/>
      <c r="B411" s="359" t="s">
        <v>62</v>
      </c>
      <c r="C411" s="360"/>
      <c r="D411" s="360"/>
      <c r="E411" s="361"/>
      <c r="F411" s="361" t="s">
        <v>63</v>
      </c>
      <c r="G411" s="362" t="s">
        <v>64</v>
      </c>
      <c r="H411" s="363"/>
      <c r="I411" s="359" t="s">
        <v>62</v>
      </c>
      <c r="J411" s="360"/>
      <c r="K411" s="360"/>
      <c r="L411" s="360"/>
      <c r="M411" s="361"/>
      <c r="N411" s="361" t="s">
        <v>63</v>
      </c>
      <c r="O411" s="362" t="s">
        <v>64</v>
      </c>
    </row>
    <row r="412" spans="1:21" s="131" customFormat="1" ht="18" customHeight="1">
      <c r="A412" s="351"/>
      <c r="B412" s="83" t="s">
        <v>556</v>
      </c>
      <c r="C412" s="84"/>
      <c r="D412" s="84"/>
      <c r="E412" s="85"/>
      <c r="F412" s="86"/>
      <c r="G412" s="87"/>
      <c r="H412" s="88"/>
      <c r="I412" s="83" t="s">
        <v>560</v>
      </c>
      <c r="J412" s="84"/>
      <c r="K412" s="84"/>
      <c r="L412" s="84"/>
      <c r="M412" s="85"/>
      <c r="N412" s="89"/>
      <c r="O412" s="90"/>
    </row>
    <row r="413" spans="1:21" s="131" customFormat="1" ht="14.25" customHeight="1">
      <c r="A413" s="351"/>
      <c r="B413" s="100"/>
      <c r="C413" s="101"/>
      <c r="D413" s="102"/>
      <c r="E413" s="103"/>
      <c r="F413" s="95"/>
      <c r="G413" s="96"/>
      <c r="H413" s="88"/>
      <c r="I413" s="600"/>
      <c r="J413" s="98"/>
      <c r="K413" s="93"/>
      <c r="L413" s="93"/>
      <c r="M413" s="94"/>
      <c r="N413" s="95"/>
      <c r="O413" s="99"/>
    </row>
    <row r="414" spans="1:21" s="131" customFormat="1" ht="14.25" customHeight="1">
      <c r="A414" s="351"/>
      <c r="B414" s="100"/>
      <c r="C414" s="101"/>
      <c r="D414" s="102"/>
      <c r="E414" s="103"/>
      <c r="F414" s="95"/>
      <c r="G414" s="104">
        <f>ROUNDDOWN(SUM(F413:F418)/1000,0)</f>
        <v>0</v>
      </c>
      <c r="H414" s="105"/>
      <c r="I414" s="97"/>
      <c r="J414" s="601"/>
      <c r="K414" s="102"/>
      <c r="L414" s="102"/>
      <c r="M414" s="103"/>
      <c r="N414" s="95"/>
      <c r="O414" s="106">
        <f>ROUNDDOWN(SUM(N413:N421)/1000,0)</f>
        <v>0</v>
      </c>
    </row>
    <row r="415" spans="1:21" s="131" customFormat="1" ht="14.1" customHeight="1">
      <c r="A415" s="351"/>
      <c r="B415" s="100"/>
      <c r="C415" s="101"/>
      <c r="D415" s="102"/>
      <c r="E415" s="103"/>
      <c r="F415" s="95"/>
      <c r="G415" s="104"/>
      <c r="H415" s="105"/>
      <c r="I415" s="97"/>
      <c r="J415" s="601"/>
      <c r="K415" s="102"/>
      <c r="L415" s="102"/>
      <c r="M415" s="103"/>
      <c r="N415" s="95"/>
      <c r="O415" s="99"/>
    </row>
    <row r="416" spans="1:21" s="131" customFormat="1" ht="14.25" customHeight="1">
      <c r="A416" s="351"/>
      <c r="B416" s="100"/>
      <c r="C416" s="101"/>
      <c r="D416" s="102"/>
      <c r="E416" s="103"/>
      <c r="F416" s="95"/>
      <c r="G416" s="104"/>
      <c r="H416" s="105"/>
      <c r="I416" s="97"/>
      <c r="J416" s="601"/>
      <c r="K416" s="102"/>
      <c r="L416" s="102"/>
      <c r="M416" s="103"/>
      <c r="N416" s="95"/>
      <c r="O416" s="99"/>
    </row>
    <row r="417" spans="1:15" s="131" customFormat="1" ht="14.25" customHeight="1">
      <c r="A417" s="351"/>
      <c r="B417" s="100"/>
      <c r="C417" s="101"/>
      <c r="D417" s="102"/>
      <c r="E417" s="103"/>
      <c r="F417" s="95"/>
      <c r="G417" s="107"/>
      <c r="H417" s="108"/>
      <c r="I417" s="97"/>
      <c r="J417" s="601"/>
      <c r="K417" s="102"/>
      <c r="L417" s="102"/>
      <c r="M417" s="103"/>
      <c r="N417" s="95"/>
      <c r="O417" s="99"/>
    </row>
    <row r="418" spans="1:15" s="131" customFormat="1" ht="14.25" customHeight="1">
      <c r="A418" s="351"/>
      <c r="B418" s="100"/>
      <c r="C418" s="101"/>
      <c r="D418" s="102"/>
      <c r="E418" s="103"/>
      <c r="F418" s="95"/>
      <c r="G418" s="107"/>
      <c r="H418" s="108"/>
      <c r="I418" s="97"/>
      <c r="J418" s="601"/>
      <c r="K418" s="102"/>
      <c r="L418" s="102"/>
      <c r="M418" s="103"/>
      <c r="N418" s="95"/>
      <c r="O418" s="99"/>
    </row>
    <row r="419" spans="1:15" s="131" customFormat="1" ht="14.25" customHeight="1">
      <c r="A419" s="351"/>
      <c r="B419" s="83" t="s">
        <v>66</v>
      </c>
      <c r="C419" s="84"/>
      <c r="D419" s="84"/>
      <c r="E419" s="85"/>
      <c r="F419" s="86"/>
      <c r="G419" s="87"/>
      <c r="H419" s="111"/>
      <c r="I419" s="97"/>
      <c r="J419" s="601"/>
      <c r="K419" s="102"/>
      <c r="L419" s="102"/>
      <c r="M419" s="103"/>
      <c r="N419" s="95"/>
      <c r="O419" s="99"/>
    </row>
    <row r="420" spans="1:15" s="131" customFormat="1" ht="14.25" customHeight="1">
      <c r="A420" s="351"/>
      <c r="B420" s="100"/>
      <c r="C420" s="101"/>
      <c r="D420" s="102"/>
      <c r="E420" s="103"/>
      <c r="F420" s="95"/>
      <c r="G420" s="96"/>
      <c r="H420" s="111"/>
      <c r="I420" s="97"/>
      <c r="J420" s="601"/>
      <c r="K420" s="102"/>
      <c r="L420" s="102"/>
      <c r="M420" s="103"/>
      <c r="N420" s="95"/>
      <c r="O420" s="99"/>
    </row>
    <row r="421" spans="1:15" s="131" customFormat="1" ht="14.25" customHeight="1">
      <c r="A421" s="351"/>
      <c r="B421" s="100"/>
      <c r="C421" s="101"/>
      <c r="D421" s="102"/>
      <c r="E421" s="103"/>
      <c r="F421" s="95"/>
      <c r="G421" s="104">
        <f>ROUNDDOWN(SUM(F420:F424)/1000,0)</f>
        <v>0</v>
      </c>
      <c r="H421" s="105"/>
      <c r="I421" s="113"/>
      <c r="J421" s="114"/>
      <c r="K421" s="109"/>
      <c r="L421" s="109"/>
      <c r="M421" s="110"/>
      <c r="N421" s="95"/>
      <c r="O421" s="112"/>
    </row>
    <row r="422" spans="1:15" s="131" customFormat="1" ht="14.25" customHeight="1">
      <c r="A422" s="351"/>
      <c r="B422" s="100"/>
      <c r="C422" s="101"/>
      <c r="D422" s="102"/>
      <c r="E422" s="103"/>
      <c r="F422" s="95"/>
      <c r="G422" s="104"/>
      <c r="H422" s="105"/>
      <c r="I422" s="83" t="s">
        <v>561</v>
      </c>
      <c r="J422" s="84"/>
      <c r="K422" s="84"/>
      <c r="L422" s="84"/>
      <c r="M422" s="85"/>
      <c r="N422" s="86"/>
      <c r="O422" s="119"/>
    </row>
    <row r="423" spans="1:15" s="131" customFormat="1" ht="14.25" customHeight="1">
      <c r="A423" s="351"/>
      <c r="B423" s="100"/>
      <c r="C423" s="101"/>
      <c r="D423" s="102"/>
      <c r="E423" s="103"/>
      <c r="F423" s="95"/>
      <c r="G423" s="104"/>
      <c r="H423" s="111"/>
      <c r="I423" s="97"/>
      <c r="J423" s="601"/>
      <c r="K423" s="102"/>
      <c r="L423" s="102"/>
      <c r="M423" s="103"/>
      <c r="N423" s="95"/>
      <c r="O423" s="99"/>
    </row>
    <row r="424" spans="1:15" s="131" customFormat="1" ht="14.25" customHeight="1">
      <c r="A424" s="351"/>
      <c r="B424" s="100"/>
      <c r="C424" s="101"/>
      <c r="D424" s="102"/>
      <c r="E424" s="103"/>
      <c r="F424" s="95"/>
      <c r="G424" s="104"/>
      <c r="H424" s="105"/>
      <c r="I424" s="97"/>
      <c r="J424" s="601"/>
      <c r="K424" s="102"/>
      <c r="L424" s="102"/>
      <c r="M424" s="103"/>
      <c r="N424" s="95"/>
      <c r="O424" s="106">
        <f>ROUNDDOWN(SUM(N423:N430)/1000,0)</f>
        <v>0</v>
      </c>
    </row>
    <row r="425" spans="1:15" s="131" customFormat="1" ht="14.25" customHeight="1">
      <c r="A425" s="351"/>
      <c r="B425" s="83" t="s">
        <v>557</v>
      </c>
      <c r="C425" s="84"/>
      <c r="D425" s="84"/>
      <c r="E425" s="85"/>
      <c r="F425" s="86"/>
      <c r="G425" s="87"/>
      <c r="H425" s="105"/>
      <c r="I425" s="97"/>
      <c r="J425" s="601"/>
      <c r="K425" s="102"/>
      <c r="L425" s="102"/>
      <c r="M425" s="103"/>
      <c r="N425" s="95"/>
      <c r="O425" s="99"/>
    </row>
    <row r="426" spans="1:15" s="131" customFormat="1" ht="14.25" customHeight="1">
      <c r="A426" s="351"/>
      <c r="B426" s="100"/>
      <c r="C426" s="101"/>
      <c r="D426" s="102"/>
      <c r="E426" s="103"/>
      <c r="F426" s="95"/>
      <c r="G426" s="96"/>
      <c r="H426" s="111"/>
      <c r="I426" s="97"/>
      <c r="J426" s="601"/>
      <c r="K426" s="102"/>
      <c r="L426" s="102"/>
      <c r="M426" s="103"/>
      <c r="N426" s="95"/>
      <c r="O426" s="99"/>
    </row>
    <row r="427" spans="1:15" s="131" customFormat="1" ht="14.25" customHeight="1">
      <c r="A427" s="351"/>
      <c r="B427" s="100"/>
      <c r="C427" s="101"/>
      <c r="D427" s="102"/>
      <c r="E427" s="103"/>
      <c r="F427" s="95"/>
      <c r="G427" s="104">
        <f>ROUNDDOWN(SUM(F426:F428)/1000,0)</f>
        <v>0</v>
      </c>
      <c r="H427" s="111"/>
      <c r="I427" s="97"/>
      <c r="J427" s="601"/>
      <c r="K427" s="102"/>
      <c r="L427" s="102"/>
      <c r="M427" s="103"/>
      <c r="N427" s="95"/>
      <c r="O427" s="99"/>
    </row>
    <row r="428" spans="1:15" s="131" customFormat="1" ht="14.25" customHeight="1">
      <c r="A428" s="351"/>
      <c r="B428" s="100"/>
      <c r="C428" s="101"/>
      <c r="D428" s="102"/>
      <c r="E428" s="103"/>
      <c r="F428" s="95"/>
      <c r="G428" s="104"/>
      <c r="H428" s="105"/>
      <c r="I428" s="97"/>
      <c r="J428" s="601"/>
      <c r="K428" s="102"/>
      <c r="L428" s="102"/>
      <c r="M428" s="103"/>
      <c r="N428" s="95"/>
      <c r="O428" s="99"/>
    </row>
    <row r="429" spans="1:15" s="131" customFormat="1" ht="14.25" customHeight="1">
      <c r="A429" s="351"/>
      <c r="B429" s="83" t="s">
        <v>558</v>
      </c>
      <c r="C429" s="84"/>
      <c r="D429" s="84"/>
      <c r="E429" s="85"/>
      <c r="F429" s="86"/>
      <c r="G429" s="87"/>
      <c r="H429" s="105"/>
      <c r="I429" s="97"/>
      <c r="J429" s="601"/>
      <c r="K429" s="102"/>
      <c r="L429" s="102"/>
      <c r="M429" s="103"/>
      <c r="N429" s="95"/>
      <c r="O429" s="99"/>
    </row>
    <row r="430" spans="1:15" s="131" customFormat="1" ht="14.25" customHeight="1">
      <c r="A430" s="351"/>
      <c r="B430" s="100"/>
      <c r="C430" s="101"/>
      <c r="D430" s="102"/>
      <c r="E430" s="103"/>
      <c r="F430" s="95"/>
      <c r="G430" s="96"/>
      <c r="H430" s="111"/>
      <c r="I430" s="97"/>
      <c r="J430" s="601"/>
      <c r="K430" s="102"/>
      <c r="L430" s="102"/>
      <c r="M430" s="103"/>
      <c r="N430" s="95"/>
      <c r="O430" s="112"/>
    </row>
    <row r="431" spans="1:15" s="131" customFormat="1" ht="14.25" customHeight="1">
      <c r="A431" s="351"/>
      <c r="B431" s="100"/>
      <c r="C431" s="101"/>
      <c r="D431" s="102"/>
      <c r="E431" s="103"/>
      <c r="F431" s="95"/>
      <c r="G431" s="104">
        <f>ROUNDDOWN(SUM(F430:F434)/1000,0)</f>
        <v>0</v>
      </c>
      <c r="H431" s="111"/>
      <c r="I431" s="204" t="s">
        <v>562</v>
      </c>
      <c r="J431" s="180"/>
      <c r="K431" s="116"/>
      <c r="L431" s="116"/>
      <c r="M431" s="117"/>
      <c r="N431" s="118"/>
      <c r="O431" s="119"/>
    </row>
    <row r="432" spans="1:15" s="131" customFormat="1" ht="14.25" customHeight="1">
      <c r="A432" s="351"/>
      <c r="B432" s="100"/>
      <c r="C432" s="101"/>
      <c r="D432" s="102"/>
      <c r="E432" s="103"/>
      <c r="F432" s="95"/>
      <c r="G432" s="104"/>
      <c r="H432" s="111"/>
      <c r="I432" s="97"/>
      <c r="J432" s="601"/>
      <c r="K432" s="102"/>
      <c r="L432" s="102"/>
      <c r="M432" s="103"/>
      <c r="N432" s="95"/>
      <c r="O432" s="99"/>
    </row>
    <row r="433" spans="1:15" s="131" customFormat="1" ht="14.25" customHeight="1">
      <c r="A433" s="351"/>
      <c r="B433" s="100"/>
      <c r="C433" s="101"/>
      <c r="D433" s="102"/>
      <c r="E433" s="103"/>
      <c r="F433" s="95"/>
      <c r="G433" s="104"/>
      <c r="H433" s="105"/>
      <c r="I433" s="97"/>
      <c r="J433" s="601"/>
      <c r="K433" s="102"/>
      <c r="L433" s="102"/>
      <c r="M433" s="103"/>
      <c r="N433" s="95"/>
      <c r="O433" s="106">
        <f>ROUNDDOWN(SUM(N432:N437)/1000,0)</f>
        <v>0</v>
      </c>
    </row>
    <row r="434" spans="1:15" s="131" customFormat="1" ht="14.25" customHeight="1">
      <c r="A434" s="351"/>
      <c r="B434" s="100"/>
      <c r="C434" s="101"/>
      <c r="D434" s="102"/>
      <c r="E434" s="103"/>
      <c r="F434" s="95"/>
      <c r="G434" s="104"/>
      <c r="H434" s="105"/>
      <c r="I434" s="97"/>
      <c r="J434" s="601"/>
      <c r="K434" s="102"/>
      <c r="L434" s="102"/>
      <c r="M434" s="103"/>
      <c r="N434" s="95"/>
      <c r="O434" s="99"/>
    </row>
    <row r="435" spans="1:15" s="131" customFormat="1" ht="14.25" customHeight="1">
      <c r="A435" s="351"/>
      <c r="B435" s="83" t="s">
        <v>559</v>
      </c>
      <c r="C435" s="84"/>
      <c r="D435" s="84"/>
      <c r="E435" s="85"/>
      <c r="F435" s="86"/>
      <c r="G435" s="87"/>
      <c r="H435" s="105"/>
      <c r="I435" s="97"/>
      <c r="J435" s="601"/>
      <c r="K435" s="102"/>
      <c r="L435" s="102"/>
      <c r="M435" s="103"/>
      <c r="N435" s="95"/>
      <c r="O435" s="99"/>
    </row>
    <row r="436" spans="1:15" s="131" customFormat="1" ht="14.25" customHeight="1">
      <c r="A436" s="351"/>
      <c r="B436" s="100"/>
      <c r="C436" s="101"/>
      <c r="D436" s="102"/>
      <c r="E436" s="103"/>
      <c r="F436" s="95"/>
      <c r="G436" s="96"/>
      <c r="H436" s="105"/>
      <c r="I436" s="97"/>
      <c r="J436" s="601"/>
      <c r="K436" s="102"/>
      <c r="L436" s="102"/>
      <c r="M436" s="103"/>
      <c r="N436" s="95"/>
      <c r="O436" s="99"/>
    </row>
    <row r="437" spans="1:15" s="131" customFormat="1" ht="14.25" customHeight="1">
      <c r="A437" s="351"/>
      <c r="B437" s="100"/>
      <c r="C437" s="101"/>
      <c r="D437" s="102"/>
      <c r="E437" s="103"/>
      <c r="F437" s="95"/>
      <c r="G437" s="96">
        <f>ROUNDDOWN(SUM(F436:F444)/1000,0)</f>
        <v>0</v>
      </c>
      <c r="H437" s="105"/>
      <c r="I437" s="97"/>
      <c r="J437" s="601"/>
      <c r="K437" s="102"/>
      <c r="L437" s="102"/>
      <c r="M437" s="103"/>
      <c r="N437" s="95"/>
      <c r="O437" s="99"/>
    </row>
    <row r="438" spans="1:15" s="131" customFormat="1" ht="14.25" customHeight="1">
      <c r="A438" s="351"/>
      <c r="B438" s="100"/>
      <c r="C438" s="101"/>
      <c r="D438" s="102"/>
      <c r="E438" s="103"/>
      <c r="F438" s="95"/>
      <c r="G438" s="96"/>
      <c r="H438" s="111"/>
      <c r="I438" s="205" t="s">
        <v>563</v>
      </c>
      <c r="J438" s="181"/>
      <c r="K438" s="182"/>
      <c r="L438" s="182"/>
      <c r="M438" s="183"/>
      <c r="N438" s="185"/>
      <c r="O438" s="184"/>
    </row>
    <row r="439" spans="1:15" s="131" customFormat="1" ht="14.25" customHeight="1">
      <c r="A439" s="351"/>
      <c r="B439" s="100"/>
      <c r="C439" s="101"/>
      <c r="D439" s="102"/>
      <c r="E439" s="103"/>
      <c r="F439" s="95"/>
      <c r="G439" s="96"/>
      <c r="H439" s="111"/>
      <c r="I439" s="97"/>
      <c r="J439" s="601"/>
      <c r="K439" s="102"/>
      <c r="L439" s="102"/>
      <c r="M439" s="103"/>
      <c r="N439" s="95"/>
      <c r="O439" s="186"/>
    </row>
    <row r="440" spans="1:15" s="131" customFormat="1" ht="14.25" customHeight="1">
      <c r="A440" s="351"/>
      <c r="B440" s="100"/>
      <c r="C440" s="101"/>
      <c r="D440" s="102"/>
      <c r="E440" s="103"/>
      <c r="F440" s="95"/>
      <c r="G440" s="96"/>
      <c r="H440" s="111"/>
      <c r="I440" s="97"/>
      <c r="J440" s="601"/>
      <c r="K440" s="102"/>
      <c r="L440" s="102"/>
      <c r="M440" s="103"/>
      <c r="N440" s="95"/>
      <c r="O440" s="106">
        <f>ROUNDDOWN(SUM(N439:N444)/1000,0)</f>
        <v>0</v>
      </c>
    </row>
    <row r="441" spans="1:15" s="131" customFormat="1" ht="14.25" customHeight="1">
      <c r="A441" s="351"/>
      <c r="B441" s="100"/>
      <c r="C441" s="101"/>
      <c r="D441" s="102"/>
      <c r="E441" s="103"/>
      <c r="F441" s="95"/>
      <c r="G441" s="96"/>
      <c r="H441" s="111"/>
      <c r="I441" s="97"/>
      <c r="J441" s="601"/>
      <c r="K441" s="102"/>
      <c r="L441" s="102"/>
      <c r="M441" s="103"/>
      <c r="N441" s="95"/>
      <c r="O441" s="99"/>
    </row>
    <row r="442" spans="1:15" s="131" customFormat="1" ht="14.25" customHeight="1">
      <c r="A442" s="351"/>
      <c r="B442" s="100"/>
      <c r="C442" s="101"/>
      <c r="D442" s="102"/>
      <c r="E442" s="103"/>
      <c r="F442" s="95"/>
      <c r="G442" s="96"/>
      <c r="H442" s="111"/>
      <c r="I442" s="97"/>
      <c r="J442" s="601"/>
      <c r="K442" s="102"/>
      <c r="L442" s="102"/>
      <c r="M442" s="103"/>
      <c r="N442" s="95"/>
      <c r="O442" s="99"/>
    </row>
    <row r="443" spans="1:15" s="131" customFormat="1" ht="14.25" customHeight="1">
      <c r="A443" s="351"/>
      <c r="B443" s="100"/>
      <c r="C443" s="101"/>
      <c r="D443" s="102"/>
      <c r="E443" s="103"/>
      <c r="F443" s="95"/>
      <c r="G443" s="96"/>
      <c r="H443" s="105"/>
      <c r="I443" s="97"/>
      <c r="J443" s="601"/>
      <c r="K443" s="102"/>
      <c r="L443" s="102"/>
      <c r="M443" s="103"/>
      <c r="N443" s="95"/>
      <c r="O443" s="99"/>
    </row>
    <row r="444" spans="1:15" s="131" customFormat="1" ht="14.25" customHeight="1">
      <c r="A444" s="351"/>
      <c r="B444" s="100"/>
      <c r="C444" s="101"/>
      <c r="D444" s="102"/>
      <c r="E444" s="103"/>
      <c r="F444" s="95"/>
      <c r="G444" s="104"/>
      <c r="H444" s="111"/>
      <c r="I444" s="97"/>
      <c r="J444" s="601"/>
      <c r="K444" s="102"/>
      <c r="L444" s="102"/>
      <c r="M444" s="103"/>
      <c r="N444" s="95"/>
      <c r="O444" s="112"/>
    </row>
    <row r="445" spans="1:15" s="131" customFormat="1" ht="14.25" customHeight="1">
      <c r="A445" s="351"/>
      <c r="B445" s="83" t="s">
        <v>67</v>
      </c>
      <c r="C445" s="84"/>
      <c r="D445" s="84"/>
      <c r="E445" s="85"/>
      <c r="F445" s="86"/>
      <c r="G445" s="87"/>
      <c r="H445" s="111"/>
      <c r="I445" s="204" t="s">
        <v>564</v>
      </c>
      <c r="J445" s="115"/>
      <c r="K445" s="116"/>
      <c r="L445" s="116"/>
      <c r="M445" s="117"/>
      <c r="N445" s="120"/>
      <c r="O445" s="121"/>
    </row>
    <row r="446" spans="1:15" s="131" customFormat="1" ht="14.25" customHeight="1">
      <c r="A446" s="351"/>
      <c r="B446" s="100"/>
      <c r="C446" s="101"/>
      <c r="D446" s="102"/>
      <c r="E446" s="103"/>
      <c r="F446" s="95"/>
      <c r="G446" s="96"/>
      <c r="H446" s="111"/>
      <c r="I446" s="97"/>
      <c r="J446" s="601"/>
      <c r="K446" s="102"/>
      <c r="L446" s="102"/>
      <c r="M446" s="103"/>
      <c r="N446" s="95"/>
      <c r="O446" s="99"/>
    </row>
    <row r="447" spans="1:15" s="131" customFormat="1" ht="14.25" customHeight="1">
      <c r="A447" s="351"/>
      <c r="B447" s="100"/>
      <c r="C447" s="101"/>
      <c r="D447" s="102"/>
      <c r="E447" s="103"/>
      <c r="F447" s="95"/>
      <c r="G447" s="104">
        <f>ROUNDDOWN(SUM(F446:F448)/1000,0)</f>
        <v>0</v>
      </c>
      <c r="H447" s="105"/>
      <c r="I447" s="97"/>
      <c r="J447" s="601"/>
      <c r="K447" s="102"/>
      <c r="L447" s="102"/>
      <c r="M447" s="103"/>
      <c r="N447" s="95"/>
      <c r="O447" s="106">
        <f>ROUNDDOWN(SUM(N446:N455)/1000,0)</f>
        <v>0</v>
      </c>
    </row>
    <row r="448" spans="1:15" s="131" customFormat="1" ht="14.1" customHeight="1">
      <c r="A448" s="351"/>
      <c r="B448" s="100"/>
      <c r="C448" s="101"/>
      <c r="D448" s="102"/>
      <c r="E448" s="103"/>
      <c r="F448" s="95"/>
      <c r="G448" s="104"/>
      <c r="H448" s="111"/>
      <c r="I448" s="97"/>
      <c r="J448" s="601"/>
      <c r="K448" s="102"/>
      <c r="L448" s="102"/>
      <c r="M448" s="103"/>
      <c r="N448" s="95"/>
      <c r="O448" s="99"/>
    </row>
    <row r="449" spans="1:15" s="131" customFormat="1" ht="14.25" customHeight="1" thickBot="1">
      <c r="A449" s="351"/>
      <c r="B449" s="122" t="s">
        <v>68</v>
      </c>
      <c r="C449" s="123"/>
      <c r="D449" s="123"/>
      <c r="E449" s="124"/>
      <c r="F449" s="125"/>
      <c r="G449" s="126">
        <f>G450-G414-G421-G427-G431-G437-G447</f>
        <v>0</v>
      </c>
      <c r="H449" s="105"/>
      <c r="I449" s="97"/>
      <c r="J449" s="601"/>
      <c r="K449" s="102"/>
      <c r="L449" s="102"/>
      <c r="M449" s="103"/>
      <c r="N449" s="95"/>
      <c r="O449" s="99"/>
    </row>
    <row r="450" spans="1:15" s="131" customFormat="1" ht="20.100000000000001" customHeight="1" thickTop="1">
      <c r="A450" s="351"/>
      <c r="B450" s="1015" t="s">
        <v>69</v>
      </c>
      <c r="C450" s="1016"/>
      <c r="D450" s="1016"/>
      <c r="E450" s="1016"/>
      <c r="F450" s="1017"/>
      <c r="G450" s="127">
        <f>O458</f>
        <v>0</v>
      </c>
      <c r="H450" s="105"/>
      <c r="I450" s="97"/>
      <c r="J450" s="601"/>
      <c r="K450" s="102"/>
      <c r="L450" s="102"/>
      <c r="M450" s="103"/>
      <c r="N450" s="95"/>
      <c r="O450" s="99"/>
    </row>
    <row r="451" spans="1:15" s="131" customFormat="1" ht="14.25" customHeight="1">
      <c r="A451" s="351"/>
      <c r="B451" s="128" t="s">
        <v>70</v>
      </c>
      <c r="C451" s="129"/>
      <c r="D451" s="129"/>
      <c r="E451" s="129"/>
      <c r="F451" s="129"/>
      <c r="G451" s="130"/>
      <c r="H451" s="130"/>
      <c r="I451" s="97"/>
      <c r="J451" s="601"/>
      <c r="K451" s="102"/>
      <c r="L451" s="102"/>
      <c r="M451" s="103"/>
      <c r="N451" s="95"/>
      <c r="O451" s="99"/>
    </row>
    <row r="452" spans="1:15" s="131" customFormat="1" ht="14.25" customHeight="1">
      <c r="A452" s="351"/>
      <c r="B452" s="131" t="s">
        <v>71</v>
      </c>
      <c r="C452" s="129"/>
      <c r="D452" s="129"/>
      <c r="E452" s="129"/>
      <c r="F452" s="129"/>
      <c r="G452" s="132" t="s">
        <v>72</v>
      </c>
      <c r="H452" s="133"/>
      <c r="I452" s="97"/>
      <c r="J452" s="601"/>
      <c r="K452" s="102"/>
      <c r="L452" s="102"/>
      <c r="M452" s="103"/>
      <c r="N452" s="95"/>
      <c r="O452" s="99"/>
    </row>
    <row r="453" spans="1:15" s="131" customFormat="1" ht="14.25" customHeight="1">
      <c r="A453" s="351"/>
      <c r="B453" s="919" t="s">
        <v>73</v>
      </c>
      <c r="C453" s="1018"/>
      <c r="D453" s="1018"/>
      <c r="E453" s="1018"/>
      <c r="F453" s="1019"/>
      <c r="G453" s="134" t="s">
        <v>74</v>
      </c>
      <c r="H453" s="133"/>
      <c r="I453" s="97"/>
      <c r="J453" s="601"/>
      <c r="K453" s="102"/>
      <c r="L453" s="102"/>
      <c r="M453" s="103"/>
      <c r="N453" s="95"/>
      <c r="O453" s="99"/>
    </row>
    <row r="454" spans="1:15" s="131" customFormat="1" ht="20.100000000000001" customHeight="1">
      <c r="A454" s="351"/>
      <c r="B454" s="1003" t="s">
        <v>567</v>
      </c>
      <c r="C454" s="1018"/>
      <c r="D454" s="1018"/>
      <c r="E454" s="1018"/>
      <c r="F454" s="1019"/>
      <c r="G454" s="135"/>
      <c r="H454" s="136"/>
      <c r="I454" s="97"/>
      <c r="J454" s="601"/>
      <c r="K454" s="102"/>
      <c r="L454" s="102"/>
      <c r="M454" s="103"/>
      <c r="N454" s="95"/>
      <c r="O454" s="99"/>
    </row>
    <row r="455" spans="1:15" s="131" customFormat="1" ht="21.95" customHeight="1" thickBot="1">
      <c r="A455" s="351"/>
      <c r="B455" s="1003" t="s">
        <v>568</v>
      </c>
      <c r="C455" s="1004"/>
      <c r="D455" s="1004"/>
      <c r="E455" s="1004"/>
      <c r="F455" s="1005"/>
      <c r="G455" s="135"/>
      <c r="H455" s="111"/>
      <c r="I455" s="97"/>
      <c r="J455" s="601"/>
      <c r="K455" s="102"/>
      <c r="L455" s="102"/>
      <c r="M455" s="103"/>
      <c r="N455" s="95"/>
      <c r="O455" s="137"/>
    </row>
    <row r="456" spans="1:15" s="131" customFormat="1" ht="35.450000000000003" customHeight="1" thickTop="1">
      <c r="A456" s="351"/>
      <c r="B456" s="1003" t="s">
        <v>132</v>
      </c>
      <c r="C456" s="1004"/>
      <c r="D456" s="1004"/>
      <c r="E456" s="1004"/>
      <c r="F456" s="1005"/>
      <c r="G456" s="135"/>
      <c r="H456" s="111"/>
      <c r="I456" s="1006" t="s">
        <v>565</v>
      </c>
      <c r="J456" s="1007"/>
      <c r="K456" s="1007"/>
      <c r="L456" s="1007"/>
      <c r="M456" s="1007"/>
      <c r="N456" s="1008"/>
      <c r="O456" s="138">
        <f>SUM(O414,O424,O433,O440,O447,)</f>
        <v>0</v>
      </c>
    </row>
    <row r="457" spans="1:15" s="131" customFormat="1" ht="35.450000000000003" customHeight="1">
      <c r="A457" s="351"/>
      <c r="B457" s="1003" t="s">
        <v>138</v>
      </c>
      <c r="C457" s="1004"/>
      <c r="D457" s="1004"/>
      <c r="E457" s="1004"/>
      <c r="F457" s="1005"/>
      <c r="G457" s="187"/>
      <c r="H457" s="130"/>
      <c r="I457" s="1009" t="s">
        <v>340</v>
      </c>
      <c r="J457" s="1010"/>
      <c r="K457" s="1010"/>
      <c r="L457" s="1010"/>
      <c r="M457" s="1010"/>
      <c r="N457" s="1011"/>
      <c r="O457" s="146">
        <f>IF(共通入力シート!$B$18="課税事業者",ROUNDDOWN((O456-G459)*10/110,0),0)</f>
        <v>0</v>
      </c>
    </row>
    <row r="458" spans="1:15" s="131" customFormat="1" ht="26.1" customHeight="1" thickBot="1">
      <c r="A458" s="351"/>
      <c r="B458" s="1012" t="s">
        <v>569</v>
      </c>
      <c r="C458" s="1013"/>
      <c r="D458" s="1013"/>
      <c r="E458" s="1013"/>
      <c r="F458" s="1014"/>
      <c r="G458" s="139"/>
      <c r="H458" s="130"/>
      <c r="I458" s="995" t="s">
        <v>341</v>
      </c>
      <c r="J458" s="996"/>
      <c r="K458" s="996"/>
      <c r="L458" s="996"/>
      <c r="M458" s="996"/>
      <c r="N458" s="997"/>
      <c r="O458" s="141">
        <f>O456-O457</f>
        <v>0</v>
      </c>
    </row>
    <row r="459" spans="1:15" s="131" customFormat="1" ht="25.35" customHeight="1" thickTop="1">
      <c r="A459" s="351"/>
      <c r="B459" s="992" t="s">
        <v>75</v>
      </c>
      <c r="C459" s="993"/>
      <c r="D459" s="993"/>
      <c r="E459" s="993"/>
      <c r="F459" s="994"/>
      <c r="G459" s="140">
        <f>SUM(G454:G458)</f>
        <v>0</v>
      </c>
      <c r="H459" s="364"/>
      <c r="I459" s="995" t="s">
        <v>342</v>
      </c>
      <c r="J459" s="996"/>
      <c r="K459" s="996"/>
      <c r="L459" s="996"/>
      <c r="M459" s="996"/>
      <c r="N459" s="997"/>
      <c r="O459" s="144"/>
    </row>
    <row r="460" spans="1:15" s="131" customFormat="1" ht="26.25" customHeight="1">
      <c r="A460" s="351"/>
      <c r="B460" s="131" t="s">
        <v>76</v>
      </c>
      <c r="C460" s="365"/>
      <c r="D460" s="365"/>
      <c r="E460" s="365"/>
      <c r="F460" s="365"/>
      <c r="G460" s="143"/>
      <c r="H460" s="364"/>
      <c r="O460" s="145"/>
    </row>
    <row r="461" spans="1:15" s="131" customFormat="1" ht="10.5" customHeight="1" thickBot="1">
      <c r="A461" s="351"/>
      <c r="C461" s="365"/>
      <c r="D461" s="365"/>
      <c r="E461" s="365"/>
      <c r="F461" s="365"/>
      <c r="G461" s="143"/>
      <c r="H461" s="364"/>
      <c r="I461" s="366"/>
    </row>
    <row r="462" spans="1:15" s="131" customFormat="1" ht="25.35" customHeight="1" thickBot="1">
      <c r="A462" s="351"/>
      <c r="B462" s="998" t="s">
        <v>77</v>
      </c>
      <c r="C462" s="980"/>
      <c r="D462" s="999" t="str">
        <f>IF(共通入力シート!$B$2="","",共通入力シート!$B$2)</f>
        <v/>
      </c>
      <c r="E462" s="999"/>
      <c r="F462" s="999"/>
      <c r="G462" s="1000"/>
      <c r="H462" s="1001" t="str">
        <f>IF(共通入力シート!$B$18="※選択してください。","★「共通入力シート」の消費税等仕入控除税額の取扱を選択してください。","")</f>
        <v/>
      </c>
      <c r="I462" s="1002"/>
      <c r="J462" s="1002"/>
      <c r="K462" s="1002"/>
      <c r="L462" s="1002"/>
      <c r="M462" s="1002"/>
      <c r="N462" s="1002"/>
      <c r="O462" s="1002"/>
    </row>
    <row r="463" spans="1:15" s="131" customFormat="1" ht="46.5" customHeight="1" thickBot="1">
      <c r="A463" s="351"/>
      <c r="B463" s="987" t="s">
        <v>343</v>
      </c>
      <c r="C463" s="988"/>
      <c r="D463" s="989" t="str">
        <f>IF(O458=0,"",MAX(0,MIN(INT(O458/2),G449)))</f>
        <v/>
      </c>
      <c r="E463" s="989"/>
      <c r="F463" s="989"/>
      <c r="G463" s="367" t="s">
        <v>29</v>
      </c>
      <c r="H463" s="990" t="s">
        <v>78</v>
      </c>
      <c r="I463" s="991"/>
      <c r="J463" s="991"/>
      <c r="K463" s="991"/>
      <c r="L463" s="991"/>
      <c r="M463" s="991"/>
      <c r="N463" s="991"/>
      <c r="O463" s="991"/>
    </row>
    <row r="464" spans="1:15" ht="4.5" customHeight="1"/>
    <row r="465" spans="2:21" ht="15.6" customHeight="1">
      <c r="B465" s="131" t="s">
        <v>425</v>
      </c>
      <c r="C465" s="218"/>
      <c r="D465" s="218"/>
      <c r="E465" s="218"/>
      <c r="F465" s="218"/>
      <c r="G465" s="218"/>
      <c r="H465" s="218"/>
      <c r="I465" s="218"/>
      <c r="J465" s="218"/>
      <c r="K465" s="218"/>
      <c r="L465" s="218"/>
      <c r="M465" s="218"/>
      <c r="N465" s="218"/>
      <c r="O465" s="218"/>
      <c r="R465" s="329"/>
      <c r="S465" s="329"/>
      <c r="T465" s="329"/>
      <c r="U465" s="329"/>
    </row>
    <row r="466" spans="2:21" ht="15.6" customHeight="1">
      <c r="B466" s="218" t="s">
        <v>509</v>
      </c>
      <c r="C466" s="218"/>
      <c r="D466" s="218"/>
      <c r="E466" s="218"/>
      <c r="F466" s="218"/>
      <c r="G466" s="218"/>
      <c r="H466" s="218"/>
      <c r="I466" s="218"/>
      <c r="J466" s="218"/>
      <c r="K466" s="218"/>
      <c r="L466" s="218"/>
      <c r="M466" s="218"/>
      <c r="N466" s="218"/>
      <c r="O466" s="218"/>
      <c r="R466" s="329"/>
      <c r="S466" s="329"/>
      <c r="T466" s="329"/>
      <c r="U466" s="329"/>
    </row>
    <row r="467" spans="2:21" ht="18" customHeight="1" thickBot="1">
      <c r="B467" s="1120" t="s">
        <v>508</v>
      </c>
      <c r="C467" s="1120"/>
      <c r="D467" s="1120"/>
      <c r="E467" s="1120"/>
      <c r="F467" s="1120"/>
      <c r="G467" s="1120"/>
      <c r="H467" s="1120"/>
      <c r="I467" s="1120"/>
      <c r="J467" s="1120"/>
      <c r="K467" s="1120"/>
      <c r="L467" s="1120"/>
      <c r="M467" s="1120"/>
      <c r="N467" s="1120"/>
      <c r="O467" s="1120"/>
      <c r="R467" s="329"/>
      <c r="S467" s="329"/>
      <c r="T467" s="329"/>
      <c r="U467" s="329"/>
    </row>
    <row r="468" spans="2:21" ht="15" customHeight="1">
      <c r="B468" s="1121" t="s">
        <v>43</v>
      </c>
      <c r="C468" s="1122"/>
      <c r="D468" s="1125" t="s">
        <v>622</v>
      </c>
      <c r="E468" s="1126"/>
      <c r="F468" s="1129" t="s">
        <v>657</v>
      </c>
      <c r="G468" s="1130"/>
      <c r="H468" s="1131"/>
      <c r="I468" s="1131"/>
      <c r="J468" s="1131"/>
      <c r="K468" s="1131"/>
      <c r="L468" s="1131"/>
      <c r="M468" s="1131"/>
      <c r="N468" s="1131"/>
      <c r="O468" s="1132"/>
      <c r="Q468" s="618" t="s">
        <v>667</v>
      </c>
      <c r="R468" s="329"/>
      <c r="S468" s="329"/>
      <c r="T468" s="329"/>
      <c r="U468" s="329"/>
    </row>
    <row r="469" spans="2:21" ht="15" customHeight="1" thickBot="1">
      <c r="B469" s="1123"/>
      <c r="C469" s="1124"/>
      <c r="D469" s="1127"/>
      <c r="E469" s="1128"/>
      <c r="F469" s="1133"/>
      <c r="G469" s="1134"/>
      <c r="H469" s="1135"/>
      <c r="I469" s="1135"/>
      <c r="J469" s="1135"/>
      <c r="K469" s="1135"/>
      <c r="L469" s="1135"/>
      <c r="M469" s="1135"/>
      <c r="N469" s="1135"/>
      <c r="O469" s="1136"/>
      <c r="Q469" s="617" t="s">
        <v>668</v>
      </c>
      <c r="R469" s="329"/>
      <c r="S469" s="329"/>
      <c r="T469" s="329"/>
      <c r="U469" s="329"/>
    </row>
    <row r="470" spans="2:21" ht="16.5" customHeight="1">
      <c r="B470" s="330" t="s">
        <v>142</v>
      </c>
      <c r="C470" s="331"/>
      <c r="D470" s="331"/>
      <c r="E470" s="332"/>
      <c r="F470" s="331"/>
      <c r="G470" s="331"/>
      <c r="H470" s="333"/>
      <c r="I470" s="333"/>
      <c r="J470" s="333"/>
      <c r="K470" s="333"/>
      <c r="L470" s="333"/>
      <c r="M470" s="333"/>
      <c r="N470" s="333"/>
      <c r="O470" s="334"/>
      <c r="R470" s="329"/>
      <c r="S470" s="329"/>
      <c r="T470" s="329"/>
      <c r="U470" s="329"/>
    </row>
    <row r="471" spans="2:21" ht="18.75" customHeight="1">
      <c r="B471" s="1109"/>
      <c r="C471" s="1110"/>
      <c r="D471" s="1110"/>
      <c r="E471" s="1110"/>
      <c r="F471" s="1110"/>
      <c r="G471" s="1110"/>
      <c r="H471" s="1110"/>
      <c r="I471" s="1110"/>
      <c r="J471" s="1110"/>
      <c r="K471" s="1110"/>
      <c r="L471" s="1213" t="s">
        <v>48</v>
      </c>
      <c r="M471" s="1215"/>
      <c r="N471" s="1215"/>
      <c r="O471" s="1216"/>
      <c r="Q471" s="569" t="str">
        <f>IF(M471="", "←選択してください。", "")</f>
        <v>←選択してください。</v>
      </c>
      <c r="R471" s="329"/>
      <c r="S471" s="329"/>
      <c r="T471" s="329"/>
      <c r="U471" s="329"/>
    </row>
    <row r="472" spans="2:21" ht="17.25" customHeight="1">
      <c r="B472" s="1111"/>
      <c r="C472" s="1112"/>
      <c r="D472" s="1112"/>
      <c r="E472" s="1112"/>
      <c r="F472" s="1112"/>
      <c r="G472" s="1112"/>
      <c r="H472" s="1112"/>
      <c r="I472" s="1112"/>
      <c r="J472" s="1112"/>
      <c r="K472" s="1112"/>
      <c r="L472" s="1214"/>
      <c r="M472" s="1217"/>
      <c r="N472" s="1217"/>
      <c r="O472" s="1218"/>
      <c r="Q472" s="336"/>
      <c r="R472" s="329"/>
      <c r="S472" s="329"/>
      <c r="T472" s="329"/>
      <c r="U472" s="329"/>
    </row>
    <row r="473" spans="2:21" ht="4.5" customHeight="1">
      <c r="B473" s="338"/>
      <c r="C473" s="338"/>
      <c r="D473" s="338"/>
      <c r="E473" s="338"/>
      <c r="F473" s="338"/>
      <c r="G473" s="338"/>
      <c r="H473" s="338"/>
      <c r="I473" s="338"/>
      <c r="J473" s="338"/>
      <c r="K473" s="338"/>
      <c r="L473" s="338"/>
      <c r="M473" s="338"/>
      <c r="N473" s="338"/>
      <c r="O473" s="611"/>
      <c r="R473" s="329"/>
      <c r="S473" s="329"/>
      <c r="T473" s="329"/>
      <c r="U473" s="329"/>
    </row>
    <row r="474" spans="2:21" ht="21.75" customHeight="1">
      <c r="B474" s="340" t="s">
        <v>143</v>
      </c>
      <c r="C474" s="341"/>
      <c r="D474" s="341"/>
      <c r="E474" s="341"/>
      <c r="F474" s="1117" t="s">
        <v>50</v>
      </c>
      <c r="G474" s="1118"/>
      <c r="H474" s="342"/>
      <c r="I474" s="919"/>
      <c r="J474" s="920"/>
      <c r="K474" s="920"/>
      <c r="L474" s="1219"/>
      <c r="M474" s="1219"/>
      <c r="N474" s="1219"/>
      <c r="O474" s="1220"/>
      <c r="Q474" s="336" t="str">
        <f>IF(OR(F468="人材養成事業",F468= "普及啓発事業"), "←斜線部は記入する必要はありません。", "")</f>
        <v/>
      </c>
      <c r="R474" s="329"/>
      <c r="S474" s="329"/>
      <c r="T474" s="329"/>
      <c r="U474" s="329"/>
    </row>
    <row r="475" spans="2:21" ht="9" customHeight="1">
      <c r="B475" s="131"/>
      <c r="C475" s="131"/>
      <c r="D475" s="131"/>
      <c r="E475" s="131"/>
      <c r="F475" s="338"/>
      <c r="G475" s="338"/>
      <c r="H475" s="587"/>
      <c r="I475" s="338"/>
      <c r="J475" s="338"/>
      <c r="K475" s="338"/>
      <c r="L475" s="588"/>
      <c r="M475" s="338"/>
      <c r="N475" s="338"/>
      <c r="O475" s="589"/>
      <c r="Q475" s="336"/>
      <c r="R475" s="329"/>
      <c r="S475" s="329"/>
      <c r="T475" s="329"/>
      <c r="U475" s="329"/>
    </row>
    <row r="476" spans="2:21" hidden="1">
      <c r="B476" s="131"/>
      <c r="C476" s="131"/>
      <c r="D476" s="131"/>
      <c r="E476" s="131"/>
      <c r="F476" s="338"/>
      <c r="G476" s="338"/>
      <c r="H476" s="587"/>
      <c r="I476" s="338"/>
      <c r="J476" s="338"/>
      <c r="K476" s="338"/>
      <c r="L476" s="588"/>
      <c r="M476" s="338"/>
      <c r="N476" s="338"/>
      <c r="O476" s="589"/>
      <c r="Q476" s="336"/>
      <c r="R476" s="329"/>
      <c r="S476" s="329"/>
      <c r="T476" s="329"/>
      <c r="U476" s="329"/>
    </row>
    <row r="477" spans="2:21" hidden="1">
      <c r="B477" s="131"/>
      <c r="C477" s="131"/>
      <c r="D477" s="338"/>
      <c r="E477" s="338"/>
      <c r="F477" s="338"/>
      <c r="G477" s="338"/>
      <c r="H477" s="338"/>
      <c r="I477" s="338"/>
      <c r="J477" s="338"/>
      <c r="K477" s="338"/>
      <c r="L477" s="338"/>
      <c r="M477" s="338"/>
      <c r="N477" s="338"/>
      <c r="O477" s="338"/>
      <c r="Q477" s="336"/>
      <c r="R477" s="329"/>
      <c r="S477" s="329"/>
      <c r="T477" s="329"/>
      <c r="U477" s="329"/>
    </row>
    <row r="478" spans="2:21" s="102" customFormat="1" ht="18" customHeight="1">
      <c r="B478" s="1020" t="s">
        <v>344</v>
      </c>
      <c r="C478" s="1066"/>
      <c r="D478" s="925" t="s">
        <v>413</v>
      </c>
      <c r="E478" s="926"/>
      <c r="F478" s="926"/>
      <c r="G478" s="926"/>
      <c r="H478" s="926"/>
      <c r="I478" s="926"/>
      <c r="J478" s="926"/>
      <c r="K478" s="926"/>
      <c r="L478" s="926"/>
      <c r="M478" s="926"/>
      <c r="N478" s="926"/>
      <c r="O478" s="927"/>
      <c r="Q478" s="345"/>
    </row>
    <row r="479" spans="2:21" s="102" customFormat="1" ht="19.350000000000001" customHeight="1">
      <c r="B479" s="1067"/>
      <c r="C479" s="1068"/>
      <c r="D479" s="1071"/>
      <c r="E479" s="1072"/>
      <c r="F479" s="1072"/>
      <c r="G479" s="1072"/>
      <c r="H479" s="1072"/>
      <c r="I479" s="1072"/>
      <c r="J479" s="1072"/>
      <c r="K479" s="1072"/>
      <c r="L479" s="1072"/>
      <c r="M479" s="1072"/>
      <c r="N479" s="1072"/>
      <c r="O479" s="1073"/>
    </row>
    <row r="480" spans="2:21" s="102" customFormat="1" ht="19.350000000000001" customHeight="1">
      <c r="B480" s="1067"/>
      <c r="C480" s="1068"/>
      <c r="D480" s="1071"/>
      <c r="E480" s="1072"/>
      <c r="F480" s="1072"/>
      <c r="G480" s="1072"/>
      <c r="H480" s="1072"/>
      <c r="I480" s="1072"/>
      <c r="J480" s="1072"/>
      <c r="K480" s="1072"/>
      <c r="L480" s="1072"/>
      <c r="M480" s="1072"/>
      <c r="N480" s="1072"/>
      <c r="O480" s="1073"/>
    </row>
    <row r="481" spans="2:15" s="102" customFormat="1" ht="19.350000000000001" customHeight="1">
      <c r="B481" s="1067"/>
      <c r="C481" s="1068"/>
      <c r="D481" s="1071"/>
      <c r="E481" s="1072"/>
      <c r="F481" s="1072"/>
      <c r="G481" s="1072"/>
      <c r="H481" s="1072"/>
      <c r="I481" s="1072"/>
      <c r="J481" s="1072"/>
      <c r="K481" s="1072"/>
      <c r="L481" s="1072"/>
      <c r="M481" s="1072"/>
      <c r="N481" s="1072"/>
      <c r="O481" s="1073"/>
    </row>
    <row r="482" spans="2:15" s="102" customFormat="1" ht="19.350000000000001" customHeight="1">
      <c r="B482" s="1067"/>
      <c r="C482" s="1068"/>
      <c r="D482" s="1071"/>
      <c r="E482" s="1072"/>
      <c r="F482" s="1072"/>
      <c r="G482" s="1072"/>
      <c r="H482" s="1072"/>
      <c r="I482" s="1072"/>
      <c r="J482" s="1072"/>
      <c r="K482" s="1072"/>
      <c r="L482" s="1072"/>
      <c r="M482" s="1072"/>
      <c r="N482" s="1072"/>
      <c r="O482" s="1073"/>
    </row>
    <row r="483" spans="2:15" s="102" customFormat="1" ht="19.350000000000001" customHeight="1">
      <c r="B483" s="1067"/>
      <c r="C483" s="1068"/>
      <c r="D483" s="1071"/>
      <c r="E483" s="1072"/>
      <c r="F483" s="1072"/>
      <c r="G483" s="1072"/>
      <c r="H483" s="1072"/>
      <c r="I483" s="1072"/>
      <c r="J483" s="1072"/>
      <c r="K483" s="1072"/>
      <c r="L483" s="1072"/>
      <c r="M483" s="1072"/>
      <c r="N483" s="1072"/>
      <c r="O483" s="1073"/>
    </row>
    <row r="484" spans="2:15" s="102" customFormat="1" ht="19.350000000000001" customHeight="1">
      <c r="B484" s="1067"/>
      <c r="C484" s="1068"/>
      <c r="D484" s="1071"/>
      <c r="E484" s="1072"/>
      <c r="F484" s="1072"/>
      <c r="G484" s="1072"/>
      <c r="H484" s="1072"/>
      <c r="I484" s="1072"/>
      <c r="J484" s="1072"/>
      <c r="K484" s="1072"/>
      <c r="L484" s="1072"/>
      <c r="M484" s="1072"/>
      <c r="N484" s="1072"/>
      <c r="O484" s="1073"/>
    </row>
    <row r="485" spans="2:15" s="102" customFormat="1" ht="19.350000000000001" customHeight="1">
      <c r="B485" s="1067"/>
      <c r="C485" s="1068"/>
      <c r="D485" s="1071"/>
      <c r="E485" s="1072"/>
      <c r="F485" s="1072"/>
      <c r="G485" s="1072"/>
      <c r="H485" s="1072"/>
      <c r="I485" s="1072"/>
      <c r="J485" s="1072"/>
      <c r="K485" s="1072"/>
      <c r="L485" s="1072"/>
      <c r="M485" s="1072"/>
      <c r="N485" s="1072"/>
      <c r="O485" s="1073"/>
    </row>
    <row r="486" spans="2:15" s="102" customFormat="1" ht="19.350000000000001" customHeight="1">
      <c r="B486" s="1067"/>
      <c r="C486" s="1068"/>
      <c r="D486" s="1071"/>
      <c r="E486" s="1072"/>
      <c r="F486" s="1072"/>
      <c r="G486" s="1072"/>
      <c r="H486" s="1072"/>
      <c r="I486" s="1072"/>
      <c r="J486" s="1072"/>
      <c r="K486" s="1072"/>
      <c r="L486" s="1072"/>
      <c r="M486" s="1072"/>
      <c r="N486" s="1072"/>
      <c r="O486" s="1073"/>
    </row>
    <row r="487" spans="2:15" s="102" customFormat="1" ht="19.350000000000001" customHeight="1">
      <c r="B487" s="1067"/>
      <c r="C487" s="1068"/>
      <c r="D487" s="1071"/>
      <c r="E487" s="1072"/>
      <c r="F487" s="1072"/>
      <c r="G487" s="1072"/>
      <c r="H487" s="1072"/>
      <c r="I487" s="1072"/>
      <c r="J487" s="1072"/>
      <c r="K487" s="1072"/>
      <c r="L487" s="1072"/>
      <c r="M487" s="1072"/>
      <c r="N487" s="1072"/>
      <c r="O487" s="1073"/>
    </row>
    <row r="488" spans="2:15" s="102" customFormat="1" ht="19.350000000000001" customHeight="1">
      <c r="B488" s="1069"/>
      <c r="C488" s="1070"/>
      <c r="D488" s="1074"/>
      <c r="E488" s="1075"/>
      <c r="F488" s="1075"/>
      <c r="G488" s="1075"/>
      <c r="H488" s="1075"/>
      <c r="I488" s="1075"/>
      <c r="J488" s="1075"/>
      <c r="K488" s="1075"/>
      <c r="L488" s="1075"/>
      <c r="M488" s="1075"/>
      <c r="N488" s="1075"/>
      <c r="O488" s="1076"/>
    </row>
    <row r="489" spans="2:15" s="102" customFormat="1" ht="18" customHeight="1">
      <c r="B489" s="1020" t="s">
        <v>148</v>
      </c>
      <c r="C489" s="1021"/>
      <c r="D489" s="1059" t="s">
        <v>427</v>
      </c>
      <c r="E489" s="1026"/>
      <c r="F489" s="1026"/>
      <c r="G489" s="1026"/>
      <c r="H489" s="1026"/>
      <c r="I489" s="1026"/>
      <c r="J489" s="1026"/>
      <c r="K489" s="1026"/>
      <c r="L489" s="1026"/>
      <c r="M489" s="1026"/>
      <c r="N489" s="1026"/>
      <c r="O489" s="1027"/>
    </row>
    <row r="490" spans="2:15" s="102" customFormat="1" ht="18" customHeight="1">
      <c r="B490" s="1022"/>
      <c r="C490" s="1023"/>
      <c r="D490" s="1028"/>
      <c r="E490" s="1077"/>
      <c r="F490" s="1077"/>
      <c r="G490" s="1077"/>
      <c r="H490" s="1077"/>
      <c r="I490" s="1077"/>
      <c r="J490" s="1077"/>
      <c r="K490" s="1077"/>
      <c r="L490" s="1077"/>
      <c r="M490" s="1077"/>
      <c r="N490" s="1077"/>
      <c r="O490" s="1078"/>
    </row>
    <row r="491" spans="2:15" s="102" customFormat="1" ht="18" customHeight="1">
      <c r="B491" s="1022"/>
      <c r="C491" s="1023"/>
      <c r="D491" s="1071"/>
      <c r="E491" s="1072"/>
      <c r="F491" s="1072"/>
      <c r="G491" s="1072"/>
      <c r="H491" s="1072"/>
      <c r="I491" s="1072"/>
      <c r="J491" s="1072"/>
      <c r="K491" s="1072"/>
      <c r="L491" s="1072"/>
      <c r="M491" s="1072"/>
      <c r="N491" s="1072"/>
      <c r="O491" s="1073"/>
    </row>
    <row r="492" spans="2:15" s="102" customFormat="1" ht="18" customHeight="1">
      <c r="B492" s="1022"/>
      <c r="C492" s="1023"/>
      <c r="D492" s="1071"/>
      <c r="E492" s="1072"/>
      <c r="F492" s="1072"/>
      <c r="G492" s="1072"/>
      <c r="H492" s="1072"/>
      <c r="I492" s="1072"/>
      <c r="J492" s="1072"/>
      <c r="K492" s="1072"/>
      <c r="L492" s="1072"/>
      <c r="M492" s="1072"/>
      <c r="N492" s="1072"/>
      <c r="O492" s="1073"/>
    </row>
    <row r="493" spans="2:15" s="102" customFormat="1" ht="18" customHeight="1">
      <c r="B493" s="1022"/>
      <c r="C493" s="1023"/>
      <c r="D493" s="1071"/>
      <c r="E493" s="1072"/>
      <c r="F493" s="1072"/>
      <c r="G493" s="1072"/>
      <c r="H493" s="1072"/>
      <c r="I493" s="1072"/>
      <c r="J493" s="1072"/>
      <c r="K493" s="1072"/>
      <c r="L493" s="1072"/>
      <c r="M493" s="1072"/>
      <c r="N493" s="1072"/>
      <c r="O493" s="1073"/>
    </row>
    <row r="494" spans="2:15" s="102" customFormat="1" ht="18" customHeight="1">
      <c r="B494" s="1022"/>
      <c r="C494" s="1023"/>
      <c r="D494" s="1071"/>
      <c r="E494" s="1072"/>
      <c r="F494" s="1072"/>
      <c r="G494" s="1072"/>
      <c r="H494" s="1072"/>
      <c r="I494" s="1072"/>
      <c r="J494" s="1072"/>
      <c r="K494" s="1072"/>
      <c r="L494" s="1072"/>
      <c r="M494" s="1072"/>
      <c r="N494" s="1072"/>
      <c r="O494" s="1073"/>
    </row>
    <row r="495" spans="2:15" s="102" customFormat="1" ht="18" customHeight="1">
      <c r="B495" s="1022"/>
      <c r="C495" s="1023"/>
      <c r="D495" s="1079"/>
      <c r="E495" s="1080"/>
      <c r="F495" s="1080"/>
      <c r="G495" s="1080"/>
      <c r="H495" s="1080"/>
      <c r="I495" s="1080"/>
      <c r="J495" s="1080"/>
      <c r="K495" s="1080"/>
      <c r="L495" s="1080"/>
      <c r="M495" s="1080"/>
      <c r="N495" s="1080"/>
      <c r="O495" s="1081"/>
    </row>
    <row r="496" spans="2:15" s="102" customFormat="1" ht="18" customHeight="1">
      <c r="B496" s="1022"/>
      <c r="C496" s="1023"/>
      <c r="D496" s="1082" t="s">
        <v>428</v>
      </c>
      <c r="E496" s="1083"/>
      <c r="F496" s="1083"/>
      <c r="G496" s="1083"/>
      <c r="H496" s="1083"/>
      <c r="I496" s="1083"/>
      <c r="J496" s="1083"/>
      <c r="K496" s="1083"/>
      <c r="L496" s="1083"/>
      <c r="M496" s="1083"/>
      <c r="N496" s="1083"/>
      <c r="O496" s="1084"/>
    </row>
    <row r="497" spans="2:15" s="102" customFormat="1" ht="18" customHeight="1">
      <c r="B497" s="1022"/>
      <c r="C497" s="1023"/>
      <c r="D497" s="1028"/>
      <c r="E497" s="1085"/>
      <c r="F497" s="1085"/>
      <c r="G497" s="1085"/>
      <c r="H497" s="1085"/>
      <c r="I497" s="1085"/>
      <c r="J497" s="1085"/>
      <c r="K497" s="1085"/>
      <c r="L497" s="1085"/>
      <c r="M497" s="1085"/>
      <c r="N497" s="1085"/>
      <c r="O497" s="1086"/>
    </row>
    <row r="498" spans="2:15" s="102" customFormat="1" ht="18" customHeight="1">
      <c r="B498" s="1022"/>
      <c r="C498" s="1023"/>
      <c r="D498" s="1087"/>
      <c r="E498" s="1088"/>
      <c r="F498" s="1088"/>
      <c r="G498" s="1088"/>
      <c r="H498" s="1088"/>
      <c r="I498" s="1088"/>
      <c r="J498" s="1088"/>
      <c r="K498" s="1088"/>
      <c r="L498" s="1088"/>
      <c r="M498" s="1088"/>
      <c r="N498" s="1088"/>
      <c r="O498" s="1089"/>
    </row>
    <row r="499" spans="2:15" s="102" customFormat="1" ht="18" customHeight="1">
      <c r="B499" s="1022"/>
      <c r="C499" s="1023"/>
      <c r="D499" s="1087"/>
      <c r="E499" s="1088"/>
      <c r="F499" s="1088"/>
      <c r="G499" s="1088"/>
      <c r="H499" s="1088"/>
      <c r="I499" s="1088"/>
      <c r="J499" s="1088"/>
      <c r="K499" s="1088"/>
      <c r="L499" s="1088"/>
      <c r="M499" s="1088"/>
      <c r="N499" s="1088"/>
      <c r="O499" s="1089"/>
    </row>
    <row r="500" spans="2:15" s="102" customFormat="1" ht="18" customHeight="1">
      <c r="B500" s="1022"/>
      <c r="C500" s="1023"/>
      <c r="D500" s="1087"/>
      <c r="E500" s="1088"/>
      <c r="F500" s="1088"/>
      <c r="G500" s="1088"/>
      <c r="H500" s="1088"/>
      <c r="I500" s="1088"/>
      <c r="J500" s="1088"/>
      <c r="K500" s="1088"/>
      <c r="L500" s="1088"/>
      <c r="M500" s="1088"/>
      <c r="N500" s="1088"/>
      <c r="O500" s="1089"/>
    </row>
    <row r="501" spans="2:15" s="102" customFormat="1" ht="18" customHeight="1">
      <c r="B501" s="1022"/>
      <c r="C501" s="1023"/>
      <c r="D501" s="1087"/>
      <c r="E501" s="1088"/>
      <c r="F501" s="1088"/>
      <c r="G501" s="1088"/>
      <c r="H501" s="1088"/>
      <c r="I501" s="1088"/>
      <c r="J501" s="1088"/>
      <c r="K501" s="1088"/>
      <c r="L501" s="1088"/>
      <c r="M501" s="1088"/>
      <c r="N501" s="1088"/>
      <c r="O501" s="1089"/>
    </row>
    <row r="502" spans="2:15" s="102" customFormat="1" ht="18" customHeight="1">
      <c r="B502" s="1022"/>
      <c r="C502" s="1023"/>
      <c r="D502" s="1087"/>
      <c r="E502" s="1088"/>
      <c r="F502" s="1088"/>
      <c r="G502" s="1088"/>
      <c r="H502" s="1088"/>
      <c r="I502" s="1088"/>
      <c r="J502" s="1088"/>
      <c r="K502" s="1088"/>
      <c r="L502" s="1088"/>
      <c r="M502" s="1088"/>
      <c r="N502" s="1088"/>
      <c r="O502" s="1089"/>
    </row>
    <row r="503" spans="2:15" s="102" customFormat="1" ht="18" customHeight="1">
      <c r="B503" s="1024"/>
      <c r="C503" s="1025"/>
      <c r="D503" s="1090"/>
      <c r="E503" s="1091"/>
      <c r="F503" s="1091"/>
      <c r="G503" s="1091"/>
      <c r="H503" s="1091"/>
      <c r="I503" s="1091"/>
      <c r="J503" s="1091"/>
      <c r="K503" s="1091"/>
      <c r="L503" s="1091"/>
      <c r="M503" s="1091"/>
      <c r="N503" s="1091"/>
      <c r="O503" s="1092"/>
    </row>
    <row r="504" spans="2:15" s="102" customFormat="1" ht="18" customHeight="1">
      <c r="B504" s="1020" t="s">
        <v>140</v>
      </c>
      <c r="C504" s="1021"/>
      <c r="D504" s="1026" t="s">
        <v>347</v>
      </c>
      <c r="E504" s="1026"/>
      <c r="F504" s="1026"/>
      <c r="G504" s="1026"/>
      <c r="H504" s="1026"/>
      <c r="I504" s="1026"/>
      <c r="J504" s="1026"/>
      <c r="K504" s="1026"/>
      <c r="L504" s="1026"/>
      <c r="M504" s="1026"/>
      <c r="N504" s="1026"/>
      <c r="O504" s="1027"/>
    </row>
    <row r="505" spans="2:15" s="102" customFormat="1" ht="18" customHeight="1">
      <c r="B505" s="1022"/>
      <c r="C505" s="1023"/>
      <c r="D505" s="1028"/>
      <c r="E505" s="1029"/>
      <c r="F505" s="1029"/>
      <c r="G505" s="1029"/>
      <c r="H505" s="1029"/>
      <c r="I505" s="1029"/>
      <c r="J505" s="1029"/>
      <c r="K505" s="1029"/>
      <c r="L505" s="1029"/>
      <c r="M505" s="1029"/>
      <c r="N505" s="1029"/>
      <c r="O505" s="1030"/>
    </row>
    <row r="506" spans="2:15" s="102" customFormat="1" ht="18" customHeight="1">
      <c r="B506" s="1022"/>
      <c r="C506" s="1023"/>
      <c r="D506" s="1031"/>
      <c r="E506" s="1032"/>
      <c r="F506" s="1032"/>
      <c r="G506" s="1032"/>
      <c r="H506" s="1032"/>
      <c r="I506" s="1032"/>
      <c r="J506" s="1032"/>
      <c r="K506" s="1032"/>
      <c r="L506" s="1032"/>
      <c r="M506" s="1032"/>
      <c r="N506" s="1032"/>
      <c r="O506" s="1033"/>
    </row>
    <row r="507" spans="2:15" s="102" customFormat="1" ht="18" customHeight="1">
      <c r="B507" s="1022"/>
      <c r="C507" s="1023"/>
      <c r="D507" s="1034"/>
      <c r="E507" s="1035"/>
      <c r="F507" s="1035"/>
      <c r="G507" s="1035"/>
      <c r="H507" s="1035"/>
      <c r="I507" s="1035"/>
      <c r="J507" s="1035"/>
      <c r="K507" s="1035"/>
      <c r="L507" s="1035"/>
      <c r="M507" s="1035"/>
      <c r="N507" s="1035"/>
      <c r="O507" s="1036"/>
    </row>
    <row r="508" spans="2:15" s="102" customFormat="1" ht="17.100000000000001" customHeight="1">
      <c r="B508" s="1022"/>
      <c r="C508" s="1023"/>
      <c r="D508" s="1026" t="s">
        <v>345</v>
      </c>
      <c r="E508" s="1026"/>
      <c r="F508" s="1026"/>
      <c r="G508" s="1026"/>
      <c r="H508" s="1026"/>
      <c r="I508" s="1026"/>
      <c r="J508" s="1026"/>
      <c r="K508" s="1026"/>
      <c r="L508" s="1026"/>
      <c r="M508" s="1026"/>
      <c r="N508" s="1026"/>
      <c r="O508" s="1027"/>
    </row>
    <row r="509" spans="2:15" s="102" customFormat="1" ht="17.100000000000001" customHeight="1">
      <c r="B509" s="1022"/>
      <c r="C509" s="1023"/>
      <c r="D509" s="1037"/>
      <c r="E509" s="1038"/>
      <c r="F509" s="1038"/>
      <c r="G509" s="1038"/>
      <c r="H509" s="1038"/>
      <c r="I509" s="1038"/>
      <c r="J509" s="1038"/>
      <c r="K509" s="1038"/>
      <c r="L509" s="1038"/>
      <c r="M509" s="1038"/>
      <c r="N509" s="1038"/>
      <c r="O509" s="1039"/>
    </row>
    <row r="510" spans="2:15" s="102" customFormat="1" ht="17.100000000000001" customHeight="1">
      <c r="B510" s="1022"/>
      <c r="C510" s="1023"/>
      <c r="D510" s="1040"/>
      <c r="E510" s="1041"/>
      <c r="F510" s="1041"/>
      <c r="G510" s="1041"/>
      <c r="H510" s="1041"/>
      <c r="I510" s="1041"/>
      <c r="J510" s="1041"/>
      <c r="K510" s="1041"/>
      <c r="L510" s="1041"/>
      <c r="M510" s="1041"/>
      <c r="N510" s="1041"/>
      <c r="O510" s="1042"/>
    </row>
    <row r="511" spans="2:15" s="102" customFormat="1" ht="17.100000000000001" customHeight="1">
      <c r="B511" s="1022"/>
      <c r="C511" s="1023"/>
      <c r="D511" s="1043"/>
      <c r="E511" s="1044"/>
      <c r="F511" s="1044"/>
      <c r="G511" s="1044"/>
      <c r="H511" s="1044"/>
      <c r="I511" s="1044"/>
      <c r="J511" s="1044"/>
      <c r="K511" s="1044"/>
      <c r="L511" s="1044"/>
      <c r="M511" s="1044"/>
      <c r="N511" s="1044"/>
      <c r="O511" s="1045"/>
    </row>
    <row r="512" spans="2:15" s="102" customFormat="1" ht="17.100000000000001" customHeight="1">
      <c r="B512" s="1022"/>
      <c r="C512" s="1023"/>
      <c r="D512" s="1026" t="s">
        <v>492</v>
      </c>
      <c r="E512" s="1026"/>
      <c r="F512" s="1026"/>
      <c r="G512" s="1026"/>
      <c r="H512" s="1026"/>
      <c r="I512" s="1026"/>
      <c r="J512" s="1026"/>
      <c r="K512" s="1026"/>
      <c r="L512" s="1026"/>
      <c r="M512" s="1026"/>
      <c r="N512" s="1026"/>
      <c r="O512" s="1027"/>
    </row>
    <row r="513" spans="1:21" s="102" customFormat="1" ht="17.100000000000001" customHeight="1">
      <c r="B513" s="1022"/>
      <c r="C513" s="1023"/>
      <c r="D513" s="1046"/>
      <c r="E513" s="1047"/>
      <c r="F513" s="1047"/>
      <c r="G513" s="1047"/>
      <c r="H513" s="1047"/>
      <c r="I513" s="1047"/>
      <c r="J513" s="1047"/>
      <c r="K513" s="1047"/>
      <c r="L513" s="1047"/>
      <c r="M513" s="1047"/>
      <c r="N513" s="1047"/>
      <c r="O513" s="1048"/>
    </row>
    <row r="514" spans="1:21" s="102" customFormat="1" ht="17.100000000000001" customHeight="1">
      <c r="B514" s="1022"/>
      <c r="C514" s="1023"/>
      <c r="D514" s="1049"/>
      <c r="E514" s="797"/>
      <c r="F514" s="797"/>
      <c r="G514" s="797"/>
      <c r="H514" s="797"/>
      <c r="I514" s="797"/>
      <c r="J514" s="797"/>
      <c r="K514" s="797"/>
      <c r="L514" s="797"/>
      <c r="M514" s="797"/>
      <c r="N514" s="797"/>
      <c r="O514" s="1050"/>
    </row>
    <row r="515" spans="1:21" s="102" customFormat="1" ht="17.100000000000001" customHeight="1">
      <c r="B515" s="1022"/>
      <c r="C515" s="1023"/>
      <c r="D515" s="1051"/>
      <c r="E515" s="1052"/>
      <c r="F515" s="1052"/>
      <c r="G515" s="1052"/>
      <c r="H515" s="1052"/>
      <c r="I515" s="1052"/>
      <c r="J515" s="1052"/>
      <c r="K515" s="1052"/>
      <c r="L515" s="1052"/>
      <c r="M515" s="1052"/>
      <c r="N515" s="1052"/>
      <c r="O515" s="1053"/>
    </row>
    <row r="516" spans="1:21" s="102" customFormat="1" ht="17.100000000000001" customHeight="1">
      <c r="B516" s="1022"/>
      <c r="C516" s="1023"/>
      <c r="D516" s="1026" t="s">
        <v>141</v>
      </c>
      <c r="E516" s="1026"/>
      <c r="F516" s="1026"/>
      <c r="G516" s="1026"/>
      <c r="H516" s="1026"/>
      <c r="I516" s="1026"/>
      <c r="J516" s="1026"/>
      <c r="K516" s="1026"/>
      <c r="L516" s="1026"/>
      <c r="M516" s="1026"/>
      <c r="N516" s="1026"/>
      <c r="O516" s="1027"/>
    </row>
    <row r="517" spans="1:21" s="102" customFormat="1" ht="17.100000000000001" customHeight="1">
      <c r="B517" s="1022"/>
      <c r="C517" s="1023"/>
      <c r="D517" s="1028"/>
      <c r="E517" s="1054"/>
      <c r="F517" s="1054"/>
      <c r="G517" s="1054"/>
      <c r="H517" s="1054"/>
      <c r="I517" s="1054"/>
      <c r="J517" s="1054"/>
      <c r="K517" s="1054"/>
      <c r="L517" s="1054"/>
      <c r="M517" s="1054"/>
      <c r="N517" s="1054"/>
      <c r="O517" s="1055"/>
    </row>
    <row r="518" spans="1:21" ht="18" customHeight="1">
      <c r="B518" s="1022"/>
      <c r="C518" s="1023"/>
      <c r="D518" s="1056"/>
      <c r="E518" s="1057"/>
      <c r="F518" s="1057"/>
      <c r="G518" s="1057"/>
      <c r="H518" s="1057"/>
      <c r="I518" s="1057"/>
      <c r="J518" s="1057"/>
      <c r="K518" s="1057"/>
      <c r="L518" s="1057"/>
      <c r="M518" s="1057"/>
      <c r="N518" s="1057"/>
      <c r="O518" s="1058"/>
      <c r="R518" s="329"/>
      <c r="S518" s="329"/>
      <c r="T518" s="329"/>
      <c r="U518" s="329"/>
    </row>
    <row r="519" spans="1:21" ht="18" customHeight="1">
      <c r="B519" s="1022"/>
      <c r="C519" s="1023"/>
      <c r="D519" s="1059" t="s">
        <v>346</v>
      </c>
      <c r="E519" s="1026"/>
      <c r="F519" s="1026"/>
      <c r="G519" s="1026"/>
      <c r="H519" s="1026"/>
      <c r="I519" s="1026"/>
      <c r="J519" s="1026"/>
      <c r="K519" s="1026"/>
      <c r="L519" s="1026"/>
      <c r="M519" s="1026"/>
      <c r="N519" s="1026"/>
      <c r="O519" s="1027"/>
      <c r="R519" s="329"/>
      <c r="S519" s="329"/>
      <c r="T519" s="329"/>
      <c r="U519" s="329"/>
    </row>
    <row r="520" spans="1:21" ht="18" customHeight="1">
      <c r="B520" s="1022"/>
      <c r="C520" s="1023"/>
      <c r="D520" s="1060"/>
      <c r="E520" s="1061"/>
      <c r="F520" s="1061"/>
      <c r="G520" s="1061"/>
      <c r="H520" s="1061"/>
      <c r="I520" s="1061"/>
      <c r="J520" s="1061"/>
      <c r="K520" s="1061"/>
      <c r="L520" s="1061"/>
      <c r="M520" s="1061"/>
      <c r="N520" s="1061"/>
      <c r="O520" s="1062"/>
      <c r="R520" s="329"/>
      <c r="S520" s="329"/>
      <c r="T520" s="329"/>
      <c r="U520" s="329"/>
    </row>
    <row r="521" spans="1:21" s="346" customFormat="1" ht="18" customHeight="1">
      <c r="B521" s="1024"/>
      <c r="C521" s="1025"/>
      <c r="D521" s="1063"/>
      <c r="E521" s="1064"/>
      <c r="F521" s="1064"/>
      <c r="G521" s="1064"/>
      <c r="H521" s="1064"/>
      <c r="I521" s="1064"/>
      <c r="J521" s="1064"/>
      <c r="K521" s="1064"/>
      <c r="L521" s="1064"/>
      <c r="M521" s="1064"/>
      <c r="N521" s="1064"/>
      <c r="O521" s="1065"/>
    </row>
    <row r="522" spans="1:21" s="131" customFormat="1" ht="4.5" customHeight="1">
      <c r="B522" s="347"/>
      <c r="C522" s="347"/>
      <c r="D522" s="348"/>
      <c r="E522" s="348"/>
      <c r="F522" s="348"/>
      <c r="G522" s="348"/>
      <c r="H522" s="348"/>
      <c r="I522" s="348"/>
      <c r="J522" s="348"/>
      <c r="K522" s="348"/>
      <c r="L522" s="348"/>
      <c r="M522" s="348"/>
      <c r="N522" s="348"/>
      <c r="O522" s="348"/>
    </row>
    <row r="523" spans="1:21" s="131" customFormat="1" ht="18.75" customHeight="1">
      <c r="B523" s="527" t="s">
        <v>426</v>
      </c>
      <c r="C523" s="347"/>
      <c r="D523" s="348"/>
      <c r="E523" s="348"/>
      <c r="F523" s="348"/>
      <c r="G523" s="348"/>
      <c r="H523" s="348"/>
      <c r="I523" s="348"/>
      <c r="J523" s="348"/>
      <c r="K523" s="348"/>
      <c r="L523" s="348"/>
      <c r="M523" s="348"/>
      <c r="N523" s="348"/>
      <c r="O523" s="348"/>
    </row>
    <row r="524" spans="1:21" s="131" customFormat="1" ht="14.25" customHeight="1" thickBot="1">
      <c r="B524" s="527" t="s">
        <v>424</v>
      </c>
      <c r="C524" s="347"/>
      <c r="D524" s="348"/>
      <c r="E524" s="348"/>
      <c r="F524" s="348"/>
      <c r="G524" s="348"/>
      <c r="H524" s="348"/>
      <c r="I524" s="348"/>
      <c r="J524" s="348"/>
      <c r="K524" s="348"/>
      <c r="L524" s="348"/>
      <c r="M524" s="348"/>
      <c r="N524" s="348"/>
      <c r="O524" s="348"/>
    </row>
    <row r="525" spans="1:21" s="131" customFormat="1" ht="18" customHeight="1" thickBot="1">
      <c r="B525" s="998" t="s">
        <v>43</v>
      </c>
      <c r="C525" s="979"/>
      <c r="D525" s="980"/>
      <c r="E525" s="349" t="s">
        <v>622</v>
      </c>
      <c r="F525" s="350"/>
      <c r="G525" s="350"/>
      <c r="H525" s="350"/>
      <c r="I525" s="350"/>
      <c r="J525" s="350"/>
      <c r="K525" s="350"/>
      <c r="L525" s="232"/>
      <c r="M525" s="232"/>
      <c r="N525" s="232"/>
      <c r="O525" s="232"/>
    </row>
    <row r="526" spans="1:21" s="131" customFormat="1" ht="12">
      <c r="A526" s="351"/>
      <c r="B526" s="352" t="s">
        <v>59</v>
      </c>
      <c r="C526" s="352"/>
      <c r="D526" s="353"/>
      <c r="E526" s="354"/>
      <c r="F526" s="354"/>
      <c r="G526" s="355" t="s">
        <v>60</v>
      </c>
      <c r="H526" s="353"/>
      <c r="I526" s="352" t="s">
        <v>61</v>
      </c>
      <c r="J526" s="352"/>
      <c r="K526" s="351"/>
      <c r="L526" s="356"/>
      <c r="M526" s="357"/>
      <c r="N526" s="351"/>
      <c r="O526" s="355" t="s">
        <v>60</v>
      </c>
    </row>
    <row r="527" spans="1:21" s="131" customFormat="1" ht="12">
      <c r="A527" s="358"/>
      <c r="B527" s="359" t="s">
        <v>62</v>
      </c>
      <c r="C527" s="360"/>
      <c r="D527" s="360"/>
      <c r="E527" s="361"/>
      <c r="F527" s="361" t="s">
        <v>63</v>
      </c>
      <c r="G527" s="362" t="s">
        <v>64</v>
      </c>
      <c r="H527" s="363"/>
      <c r="I527" s="359" t="s">
        <v>62</v>
      </c>
      <c r="J527" s="360"/>
      <c r="K527" s="360"/>
      <c r="L527" s="360"/>
      <c r="M527" s="361"/>
      <c r="N527" s="361" t="s">
        <v>63</v>
      </c>
      <c r="O527" s="362" t="s">
        <v>64</v>
      </c>
    </row>
    <row r="528" spans="1:21" s="131" customFormat="1" ht="18" customHeight="1">
      <c r="A528" s="351"/>
      <c r="B528" s="83" t="s">
        <v>556</v>
      </c>
      <c r="C528" s="84"/>
      <c r="D528" s="84"/>
      <c r="E528" s="85"/>
      <c r="F528" s="86"/>
      <c r="G528" s="87"/>
      <c r="H528" s="88"/>
      <c r="I528" s="83" t="s">
        <v>560</v>
      </c>
      <c r="J528" s="84"/>
      <c r="K528" s="84"/>
      <c r="L528" s="84"/>
      <c r="M528" s="85"/>
      <c r="N528" s="89"/>
      <c r="O528" s="90"/>
    </row>
    <row r="529" spans="1:15" s="131" customFormat="1" ht="14.25" customHeight="1">
      <c r="A529" s="351"/>
      <c r="B529" s="100"/>
      <c r="C529" s="101"/>
      <c r="D529" s="102"/>
      <c r="E529" s="103"/>
      <c r="F529" s="95"/>
      <c r="G529" s="96"/>
      <c r="H529" s="88"/>
      <c r="I529" s="600"/>
      <c r="J529" s="98"/>
      <c r="K529" s="93"/>
      <c r="L529" s="93"/>
      <c r="M529" s="94"/>
      <c r="N529" s="95"/>
      <c r="O529" s="99"/>
    </row>
    <row r="530" spans="1:15" s="131" customFormat="1" ht="14.25" customHeight="1">
      <c r="A530" s="351"/>
      <c r="B530" s="100"/>
      <c r="C530" s="101"/>
      <c r="D530" s="102"/>
      <c r="E530" s="103"/>
      <c r="F530" s="95"/>
      <c r="G530" s="104">
        <f>ROUNDDOWN(SUM(F529:F534)/1000,0)</f>
        <v>0</v>
      </c>
      <c r="H530" s="105"/>
      <c r="I530" s="97"/>
      <c r="J530" s="601"/>
      <c r="K530" s="102"/>
      <c r="L530" s="102"/>
      <c r="M530" s="103"/>
      <c r="N530" s="95"/>
      <c r="O530" s="106">
        <f>ROUNDDOWN(SUM(N529:N537)/1000,0)</f>
        <v>0</v>
      </c>
    </row>
    <row r="531" spans="1:15" s="131" customFormat="1" ht="14.1" customHeight="1">
      <c r="A531" s="351"/>
      <c r="B531" s="100"/>
      <c r="C531" s="101"/>
      <c r="D531" s="102"/>
      <c r="E531" s="103"/>
      <c r="F531" s="95"/>
      <c r="G531" s="104"/>
      <c r="H531" s="105"/>
      <c r="I531" s="97"/>
      <c r="J531" s="601"/>
      <c r="K531" s="102"/>
      <c r="L531" s="102"/>
      <c r="M531" s="103"/>
      <c r="N531" s="95"/>
      <c r="O531" s="99"/>
    </row>
    <row r="532" spans="1:15" s="131" customFormat="1" ht="14.25" customHeight="1">
      <c r="A532" s="351"/>
      <c r="B532" s="100"/>
      <c r="C532" s="101"/>
      <c r="D532" s="102"/>
      <c r="E532" s="103"/>
      <c r="F532" s="95"/>
      <c r="G532" s="104"/>
      <c r="H532" s="105"/>
      <c r="I532" s="97"/>
      <c r="J532" s="601"/>
      <c r="K532" s="102"/>
      <c r="L532" s="102"/>
      <c r="M532" s="103"/>
      <c r="N532" s="95"/>
      <c r="O532" s="99"/>
    </row>
    <row r="533" spans="1:15" s="131" customFormat="1" ht="14.25" customHeight="1">
      <c r="A533" s="351"/>
      <c r="B533" s="100"/>
      <c r="C533" s="101"/>
      <c r="D533" s="102"/>
      <c r="E533" s="103"/>
      <c r="F533" s="95"/>
      <c r="G533" s="107"/>
      <c r="H533" s="108"/>
      <c r="I533" s="97"/>
      <c r="J533" s="601"/>
      <c r="K533" s="102"/>
      <c r="L533" s="102"/>
      <c r="M533" s="103"/>
      <c r="N533" s="95"/>
      <c r="O533" s="99"/>
    </row>
    <row r="534" spans="1:15" s="131" customFormat="1" ht="14.25" customHeight="1">
      <c r="A534" s="351"/>
      <c r="B534" s="100"/>
      <c r="C534" s="101"/>
      <c r="D534" s="102"/>
      <c r="E534" s="103"/>
      <c r="F534" s="95"/>
      <c r="G534" s="107"/>
      <c r="H534" s="108"/>
      <c r="I534" s="97"/>
      <c r="J534" s="601"/>
      <c r="K534" s="102"/>
      <c r="L534" s="102"/>
      <c r="M534" s="103"/>
      <c r="N534" s="95"/>
      <c r="O534" s="99"/>
    </row>
    <row r="535" spans="1:15" s="131" customFormat="1" ht="14.25" customHeight="1">
      <c r="A535" s="351"/>
      <c r="B535" s="83" t="s">
        <v>66</v>
      </c>
      <c r="C535" s="84"/>
      <c r="D535" s="84"/>
      <c r="E535" s="85"/>
      <c r="F535" s="86"/>
      <c r="G535" s="87"/>
      <c r="H535" s="111"/>
      <c r="I535" s="97"/>
      <c r="J535" s="601"/>
      <c r="K535" s="102"/>
      <c r="L535" s="102"/>
      <c r="M535" s="103"/>
      <c r="N535" s="95"/>
      <c r="O535" s="99"/>
    </row>
    <row r="536" spans="1:15" s="131" customFormat="1" ht="14.25" customHeight="1">
      <c r="A536" s="351"/>
      <c r="B536" s="100"/>
      <c r="C536" s="101"/>
      <c r="D536" s="102"/>
      <c r="E536" s="103"/>
      <c r="F536" s="95"/>
      <c r="G536" s="96"/>
      <c r="H536" s="111"/>
      <c r="I536" s="97"/>
      <c r="J536" s="601"/>
      <c r="K536" s="102"/>
      <c r="L536" s="102"/>
      <c r="M536" s="103"/>
      <c r="N536" s="95"/>
      <c r="O536" s="99"/>
    </row>
    <row r="537" spans="1:15" s="131" customFormat="1" ht="14.25" customHeight="1">
      <c r="A537" s="351"/>
      <c r="B537" s="100"/>
      <c r="C537" s="101"/>
      <c r="D537" s="102"/>
      <c r="E537" s="103"/>
      <c r="F537" s="95"/>
      <c r="G537" s="104">
        <f>ROUNDDOWN(SUM(F536:F540)/1000,0)</f>
        <v>0</v>
      </c>
      <c r="H537" s="105"/>
      <c r="I537" s="113"/>
      <c r="J537" s="114"/>
      <c r="K537" s="109"/>
      <c r="L537" s="109"/>
      <c r="M537" s="110"/>
      <c r="N537" s="95"/>
      <c r="O537" s="112"/>
    </row>
    <row r="538" spans="1:15" s="131" customFormat="1" ht="14.25" customHeight="1">
      <c r="A538" s="351"/>
      <c r="B538" s="100"/>
      <c r="C538" s="101"/>
      <c r="D538" s="102"/>
      <c r="E538" s="103"/>
      <c r="F538" s="95"/>
      <c r="G538" s="104"/>
      <c r="H538" s="105"/>
      <c r="I538" s="83" t="s">
        <v>561</v>
      </c>
      <c r="J538" s="84"/>
      <c r="K538" s="84"/>
      <c r="L538" s="84"/>
      <c r="M538" s="85"/>
      <c r="N538" s="86"/>
      <c r="O538" s="119"/>
    </row>
    <row r="539" spans="1:15" s="131" customFormat="1" ht="14.25" customHeight="1">
      <c r="A539" s="351"/>
      <c r="B539" s="100"/>
      <c r="C539" s="101"/>
      <c r="D539" s="102"/>
      <c r="E539" s="103"/>
      <c r="F539" s="95"/>
      <c r="G539" s="104"/>
      <c r="H539" s="111"/>
      <c r="I539" s="97"/>
      <c r="J539" s="601"/>
      <c r="K539" s="102"/>
      <c r="L539" s="102"/>
      <c r="M539" s="103"/>
      <c r="N539" s="95"/>
      <c r="O539" s="99"/>
    </row>
    <row r="540" spans="1:15" s="131" customFormat="1" ht="14.25" customHeight="1">
      <c r="A540" s="351"/>
      <c r="B540" s="100"/>
      <c r="C540" s="101"/>
      <c r="D540" s="102"/>
      <c r="E540" s="103"/>
      <c r="F540" s="95"/>
      <c r="G540" s="104"/>
      <c r="H540" s="105"/>
      <c r="I540" s="97"/>
      <c r="J540" s="601"/>
      <c r="K540" s="102"/>
      <c r="L540" s="102"/>
      <c r="M540" s="103"/>
      <c r="N540" s="95"/>
      <c r="O540" s="106">
        <f>ROUNDDOWN(SUM(N539:N546)/1000,0)</f>
        <v>0</v>
      </c>
    </row>
    <row r="541" spans="1:15" s="131" customFormat="1" ht="14.25" customHeight="1">
      <c r="A541" s="351"/>
      <c r="B541" s="83" t="s">
        <v>557</v>
      </c>
      <c r="C541" s="84"/>
      <c r="D541" s="84"/>
      <c r="E541" s="85"/>
      <c r="F541" s="86"/>
      <c r="G541" s="87"/>
      <c r="H541" s="105"/>
      <c r="I541" s="97"/>
      <c r="J541" s="601"/>
      <c r="K541" s="102"/>
      <c r="L541" s="102"/>
      <c r="M541" s="103"/>
      <c r="N541" s="95"/>
      <c r="O541" s="99"/>
    </row>
    <row r="542" spans="1:15" s="131" customFormat="1" ht="14.25" customHeight="1">
      <c r="A542" s="351"/>
      <c r="B542" s="100"/>
      <c r="C542" s="101"/>
      <c r="D542" s="102"/>
      <c r="E542" s="103"/>
      <c r="F542" s="95"/>
      <c r="G542" s="96"/>
      <c r="H542" s="111"/>
      <c r="I542" s="97"/>
      <c r="J542" s="601"/>
      <c r="K542" s="102"/>
      <c r="L542" s="102"/>
      <c r="M542" s="103"/>
      <c r="N542" s="95"/>
      <c r="O542" s="99"/>
    </row>
    <row r="543" spans="1:15" s="131" customFormat="1" ht="14.25" customHeight="1">
      <c r="A543" s="351"/>
      <c r="B543" s="100"/>
      <c r="C543" s="101"/>
      <c r="D543" s="102"/>
      <c r="E543" s="103"/>
      <c r="F543" s="95"/>
      <c r="G543" s="104">
        <f>ROUNDDOWN(SUM(F542:F544)/1000,0)</f>
        <v>0</v>
      </c>
      <c r="H543" s="111"/>
      <c r="I543" s="97"/>
      <c r="J543" s="601"/>
      <c r="K543" s="102"/>
      <c r="L543" s="102"/>
      <c r="M543" s="103"/>
      <c r="N543" s="95"/>
      <c r="O543" s="99"/>
    </row>
    <row r="544" spans="1:15" s="131" customFormat="1" ht="14.25" customHeight="1">
      <c r="A544" s="351"/>
      <c r="B544" s="100"/>
      <c r="C544" s="101"/>
      <c r="D544" s="102"/>
      <c r="E544" s="103"/>
      <c r="F544" s="95"/>
      <c r="G544" s="104"/>
      <c r="H544" s="105"/>
      <c r="I544" s="97"/>
      <c r="J544" s="601"/>
      <c r="K544" s="102"/>
      <c r="L544" s="102"/>
      <c r="M544" s="103"/>
      <c r="N544" s="95"/>
      <c r="O544" s="99"/>
    </row>
    <row r="545" spans="1:15" s="131" customFormat="1" ht="14.25" customHeight="1">
      <c r="A545" s="351"/>
      <c r="B545" s="83" t="s">
        <v>558</v>
      </c>
      <c r="C545" s="84"/>
      <c r="D545" s="84"/>
      <c r="E545" s="85"/>
      <c r="F545" s="86"/>
      <c r="G545" s="87"/>
      <c r="H545" s="105"/>
      <c r="I545" s="97"/>
      <c r="J545" s="601"/>
      <c r="K545" s="102"/>
      <c r="L545" s="102"/>
      <c r="M545" s="103"/>
      <c r="N545" s="95"/>
      <c r="O545" s="99"/>
    </row>
    <row r="546" spans="1:15" s="131" customFormat="1" ht="14.25" customHeight="1">
      <c r="A546" s="351"/>
      <c r="B546" s="100"/>
      <c r="C546" s="101"/>
      <c r="D546" s="102"/>
      <c r="E546" s="103"/>
      <c r="F546" s="95"/>
      <c r="G546" s="96"/>
      <c r="H546" s="111"/>
      <c r="I546" s="97"/>
      <c r="J546" s="601"/>
      <c r="K546" s="102"/>
      <c r="L546" s="102"/>
      <c r="M546" s="103"/>
      <c r="N546" s="95"/>
      <c r="O546" s="112"/>
    </row>
    <row r="547" spans="1:15" s="131" customFormat="1" ht="14.25" customHeight="1">
      <c r="A547" s="351"/>
      <c r="B547" s="100"/>
      <c r="C547" s="101"/>
      <c r="D547" s="102"/>
      <c r="E547" s="103"/>
      <c r="F547" s="95"/>
      <c r="G547" s="104">
        <f>ROUNDDOWN(SUM(F546:F550)/1000,0)</f>
        <v>0</v>
      </c>
      <c r="H547" s="111"/>
      <c r="I547" s="204" t="s">
        <v>562</v>
      </c>
      <c r="J547" s="180"/>
      <c r="K547" s="116"/>
      <c r="L547" s="116"/>
      <c r="M547" s="117"/>
      <c r="N547" s="118"/>
      <c r="O547" s="119"/>
    </row>
    <row r="548" spans="1:15" s="131" customFormat="1" ht="14.25" customHeight="1">
      <c r="A548" s="351"/>
      <c r="B548" s="100"/>
      <c r="C548" s="101"/>
      <c r="D548" s="102"/>
      <c r="E548" s="103"/>
      <c r="F548" s="95"/>
      <c r="G548" s="104"/>
      <c r="H548" s="111"/>
      <c r="I548" s="97"/>
      <c r="J548" s="601"/>
      <c r="K548" s="102"/>
      <c r="L548" s="102"/>
      <c r="M548" s="103"/>
      <c r="N548" s="95"/>
      <c r="O548" s="99"/>
    </row>
    <row r="549" spans="1:15" s="131" customFormat="1" ht="14.25" customHeight="1">
      <c r="A549" s="351"/>
      <c r="B549" s="100"/>
      <c r="C549" s="101"/>
      <c r="D549" s="102"/>
      <c r="E549" s="103"/>
      <c r="F549" s="95"/>
      <c r="G549" s="104"/>
      <c r="H549" s="105"/>
      <c r="I549" s="97"/>
      <c r="J549" s="601"/>
      <c r="K549" s="102"/>
      <c r="L549" s="102"/>
      <c r="M549" s="103"/>
      <c r="N549" s="95"/>
      <c r="O549" s="106">
        <f>ROUNDDOWN(SUM(N548:N553)/1000,0)</f>
        <v>0</v>
      </c>
    </row>
    <row r="550" spans="1:15" s="131" customFormat="1" ht="14.25" customHeight="1">
      <c r="A550" s="351"/>
      <c r="B550" s="100"/>
      <c r="C550" s="101"/>
      <c r="D550" s="102"/>
      <c r="E550" s="103"/>
      <c r="F550" s="95"/>
      <c r="G550" s="104"/>
      <c r="H550" s="105"/>
      <c r="I550" s="97"/>
      <c r="J550" s="601"/>
      <c r="K550" s="102"/>
      <c r="L550" s="102"/>
      <c r="M550" s="103"/>
      <c r="N550" s="95"/>
      <c r="O550" s="99"/>
    </row>
    <row r="551" spans="1:15" s="131" customFormat="1" ht="14.25" customHeight="1">
      <c r="A551" s="351"/>
      <c r="B551" s="83" t="s">
        <v>559</v>
      </c>
      <c r="C551" s="84"/>
      <c r="D551" s="84"/>
      <c r="E551" s="85"/>
      <c r="F551" s="86"/>
      <c r="G551" s="87"/>
      <c r="H551" s="105"/>
      <c r="I551" s="97"/>
      <c r="J551" s="601"/>
      <c r="K551" s="102"/>
      <c r="L551" s="102"/>
      <c r="M551" s="103"/>
      <c r="N551" s="95"/>
      <c r="O551" s="99"/>
    </row>
    <row r="552" spans="1:15" s="131" customFormat="1" ht="14.25" customHeight="1">
      <c r="A552" s="351"/>
      <c r="B552" s="100"/>
      <c r="C552" s="101"/>
      <c r="D552" s="102"/>
      <c r="E552" s="103"/>
      <c r="F552" s="95"/>
      <c r="G552" s="96"/>
      <c r="H552" s="105"/>
      <c r="I552" s="97"/>
      <c r="J552" s="601"/>
      <c r="K552" s="102"/>
      <c r="L552" s="102"/>
      <c r="M552" s="103"/>
      <c r="N552" s="95"/>
      <c r="O552" s="99"/>
    </row>
    <row r="553" spans="1:15" s="131" customFormat="1" ht="14.25" customHeight="1">
      <c r="A553" s="351"/>
      <c r="B553" s="100"/>
      <c r="C553" s="101"/>
      <c r="D553" s="102"/>
      <c r="E553" s="103"/>
      <c r="F553" s="95"/>
      <c r="G553" s="96">
        <f>ROUNDDOWN(SUM(F552:F560)/1000,0)</f>
        <v>0</v>
      </c>
      <c r="H553" s="105"/>
      <c r="I553" s="97"/>
      <c r="J553" s="601"/>
      <c r="K553" s="102"/>
      <c r="L553" s="102"/>
      <c r="M553" s="103"/>
      <c r="N553" s="95"/>
      <c r="O553" s="99"/>
    </row>
    <row r="554" spans="1:15" s="131" customFormat="1" ht="14.25" customHeight="1">
      <c r="A554" s="351"/>
      <c r="B554" s="100"/>
      <c r="C554" s="101"/>
      <c r="D554" s="102"/>
      <c r="E554" s="103"/>
      <c r="F554" s="95"/>
      <c r="G554" s="96"/>
      <c r="H554" s="111"/>
      <c r="I554" s="205" t="s">
        <v>563</v>
      </c>
      <c r="J554" s="181"/>
      <c r="K554" s="182"/>
      <c r="L554" s="182"/>
      <c r="M554" s="183"/>
      <c r="N554" s="185"/>
      <c r="O554" s="184"/>
    </row>
    <row r="555" spans="1:15" s="131" customFormat="1" ht="14.25" customHeight="1">
      <c r="A555" s="351"/>
      <c r="B555" s="100"/>
      <c r="C555" s="101"/>
      <c r="D555" s="102"/>
      <c r="E555" s="103"/>
      <c r="F555" s="95"/>
      <c r="G555" s="96"/>
      <c r="H555" s="111"/>
      <c r="I555" s="97"/>
      <c r="J555" s="601"/>
      <c r="K555" s="102"/>
      <c r="L555" s="102"/>
      <c r="M555" s="103"/>
      <c r="N555" s="95"/>
      <c r="O555" s="186"/>
    </row>
    <row r="556" spans="1:15" s="131" customFormat="1" ht="14.25" customHeight="1">
      <c r="A556" s="351"/>
      <c r="B556" s="100"/>
      <c r="C556" s="101"/>
      <c r="D556" s="102"/>
      <c r="E556" s="103"/>
      <c r="F556" s="95"/>
      <c r="G556" s="96"/>
      <c r="H556" s="111"/>
      <c r="I556" s="97"/>
      <c r="J556" s="601"/>
      <c r="K556" s="102"/>
      <c r="L556" s="102"/>
      <c r="M556" s="103"/>
      <c r="N556" s="95"/>
      <c r="O556" s="106">
        <f>ROUNDDOWN(SUM(N555:N560)/1000,0)</f>
        <v>0</v>
      </c>
    </row>
    <row r="557" spans="1:15" s="131" customFormat="1" ht="14.25" customHeight="1">
      <c r="A557" s="351"/>
      <c r="B557" s="100"/>
      <c r="C557" s="101"/>
      <c r="D557" s="102"/>
      <c r="E557" s="103"/>
      <c r="F557" s="95"/>
      <c r="G557" s="96"/>
      <c r="H557" s="111"/>
      <c r="I557" s="97"/>
      <c r="J557" s="601"/>
      <c r="K557" s="102"/>
      <c r="L557" s="102"/>
      <c r="M557" s="103"/>
      <c r="N557" s="95"/>
      <c r="O557" s="99"/>
    </row>
    <row r="558" spans="1:15" s="131" customFormat="1" ht="14.25" customHeight="1">
      <c r="A558" s="351"/>
      <c r="B558" s="100"/>
      <c r="C558" s="101"/>
      <c r="D558" s="102"/>
      <c r="E558" s="103"/>
      <c r="F558" s="95"/>
      <c r="G558" s="96"/>
      <c r="H558" s="111"/>
      <c r="I558" s="97"/>
      <c r="J558" s="601"/>
      <c r="K558" s="102"/>
      <c r="L558" s="102"/>
      <c r="M558" s="103"/>
      <c r="N558" s="95"/>
      <c r="O558" s="99"/>
    </row>
    <row r="559" spans="1:15" s="131" customFormat="1" ht="14.25" customHeight="1">
      <c r="A559" s="351"/>
      <c r="B559" s="100"/>
      <c r="C559" s="101"/>
      <c r="D559" s="102"/>
      <c r="E559" s="103"/>
      <c r="F559" s="95"/>
      <c r="G559" s="96"/>
      <c r="H559" s="105"/>
      <c r="I559" s="97"/>
      <c r="J559" s="601"/>
      <c r="K559" s="102"/>
      <c r="L559" s="102"/>
      <c r="M559" s="103"/>
      <c r="N559" s="95"/>
      <c r="O559" s="99"/>
    </row>
    <row r="560" spans="1:15" s="131" customFormat="1" ht="14.25" customHeight="1">
      <c r="A560" s="351"/>
      <c r="B560" s="100"/>
      <c r="C560" s="101"/>
      <c r="D560" s="102"/>
      <c r="E560" s="103"/>
      <c r="F560" s="95"/>
      <c r="G560" s="104"/>
      <c r="H560" s="111"/>
      <c r="I560" s="97"/>
      <c r="J560" s="601"/>
      <c r="K560" s="102"/>
      <c r="L560" s="102"/>
      <c r="M560" s="103"/>
      <c r="N560" s="95"/>
      <c r="O560" s="112"/>
    </row>
    <row r="561" spans="1:15" s="131" customFormat="1" ht="14.25" customHeight="1">
      <c r="A561" s="351"/>
      <c r="B561" s="83" t="s">
        <v>67</v>
      </c>
      <c r="C561" s="84"/>
      <c r="D561" s="84"/>
      <c r="E561" s="85"/>
      <c r="F561" s="86"/>
      <c r="G561" s="87"/>
      <c r="H561" s="111"/>
      <c r="I561" s="204" t="s">
        <v>564</v>
      </c>
      <c r="J561" s="115"/>
      <c r="K561" s="116"/>
      <c r="L561" s="116"/>
      <c r="M561" s="117"/>
      <c r="N561" s="120"/>
      <c r="O561" s="121"/>
    </row>
    <row r="562" spans="1:15" s="131" customFormat="1" ht="14.25" customHeight="1">
      <c r="A562" s="351"/>
      <c r="B562" s="100"/>
      <c r="C562" s="101"/>
      <c r="D562" s="102"/>
      <c r="E562" s="103"/>
      <c r="F562" s="95"/>
      <c r="G562" s="96"/>
      <c r="H562" s="111"/>
      <c r="I562" s="97"/>
      <c r="J562" s="601"/>
      <c r="K562" s="102"/>
      <c r="L562" s="102"/>
      <c r="M562" s="103"/>
      <c r="N562" s="95"/>
      <c r="O562" s="99"/>
    </row>
    <row r="563" spans="1:15" s="131" customFormat="1" ht="14.25" customHeight="1">
      <c r="A563" s="351"/>
      <c r="B563" s="100"/>
      <c r="C563" s="101"/>
      <c r="D563" s="102"/>
      <c r="E563" s="103"/>
      <c r="F563" s="95"/>
      <c r="G563" s="104">
        <f>ROUNDDOWN(SUM(F562:F564)/1000,0)</f>
        <v>0</v>
      </c>
      <c r="H563" s="105"/>
      <c r="I563" s="97"/>
      <c r="J563" s="601"/>
      <c r="K563" s="102"/>
      <c r="L563" s="102"/>
      <c r="M563" s="103"/>
      <c r="N563" s="95"/>
      <c r="O563" s="106">
        <f>ROUNDDOWN(SUM(N562:N571)/1000,0)</f>
        <v>0</v>
      </c>
    </row>
    <row r="564" spans="1:15" s="131" customFormat="1" ht="14.1" customHeight="1">
      <c r="A564" s="351"/>
      <c r="B564" s="100"/>
      <c r="C564" s="101"/>
      <c r="D564" s="102"/>
      <c r="E564" s="103"/>
      <c r="F564" s="95"/>
      <c r="G564" s="104"/>
      <c r="H564" s="111"/>
      <c r="I564" s="97"/>
      <c r="J564" s="601"/>
      <c r="K564" s="102"/>
      <c r="L564" s="102"/>
      <c r="M564" s="103"/>
      <c r="N564" s="95"/>
      <c r="O564" s="99"/>
    </row>
    <row r="565" spans="1:15" s="131" customFormat="1" ht="14.25" customHeight="1" thickBot="1">
      <c r="A565" s="351"/>
      <c r="B565" s="122" t="s">
        <v>68</v>
      </c>
      <c r="C565" s="123"/>
      <c r="D565" s="123"/>
      <c r="E565" s="124"/>
      <c r="F565" s="125"/>
      <c r="G565" s="126">
        <f>G566-G530-G537-G543-G547-G553-G563</f>
        <v>0</v>
      </c>
      <c r="H565" s="105"/>
      <c r="I565" s="97"/>
      <c r="J565" s="601"/>
      <c r="K565" s="102"/>
      <c r="L565" s="102"/>
      <c r="M565" s="103"/>
      <c r="N565" s="95"/>
      <c r="O565" s="99"/>
    </row>
    <row r="566" spans="1:15" s="131" customFormat="1" ht="20.100000000000001" customHeight="1" thickTop="1">
      <c r="A566" s="351"/>
      <c r="B566" s="1015" t="s">
        <v>69</v>
      </c>
      <c r="C566" s="1016"/>
      <c r="D566" s="1016"/>
      <c r="E566" s="1016"/>
      <c r="F566" s="1017"/>
      <c r="G566" s="127">
        <f>O574</f>
        <v>0</v>
      </c>
      <c r="H566" s="105"/>
      <c r="I566" s="97"/>
      <c r="J566" s="601"/>
      <c r="K566" s="102"/>
      <c r="L566" s="102"/>
      <c r="M566" s="103"/>
      <c r="N566" s="95"/>
      <c r="O566" s="99"/>
    </row>
    <row r="567" spans="1:15" s="131" customFormat="1" ht="14.25" customHeight="1">
      <c r="A567" s="351"/>
      <c r="B567" s="128" t="s">
        <v>70</v>
      </c>
      <c r="C567" s="129"/>
      <c r="D567" s="129"/>
      <c r="E567" s="129"/>
      <c r="F567" s="129"/>
      <c r="G567" s="130"/>
      <c r="H567" s="130"/>
      <c r="I567" s="97"/>
      <c r="J567" s="601"/>
      <c r="K567" s="102"/>
      <c r="L567" s="102"/>
      <c r="M567" s="103"/>
      <c r="N567" s="95"/>
      <c r="O567" s="99"/>
    </row>
    <row r="568" spans="1:15" s="131" customFormat="1" ht="14.25" customHeight="1">
      <c r="A568" s="351"/>
      <c r="B568" s="131" t="s">
        <v>71</v>
      </c>
      <c r="C568" s="129"/>
      <c r="D568" s="129"/>
      <c r="E568" s="129"/>
      <c r="F568" s="129"/>
      <c r="G568" s="132" t="s">
        <v>72</v>
      </c>
      <c r="H568" s="133"/>
      <c r="I568" s="97"/>
      <c r="J568" s="601"/>
      <c r="K568" s="102"/>
      <c r="L568" s="102"/>
      <c r="M568" s="103"/>
      <c r="N568" s="95"/>
      <c r="O568" s="99"/>
    </row>
    <row r="569" spans="1:15" s="131" customFormat="1" ht="14.25" customHeight="1">
      <c r="A569" s="351"/>
      <c r="B569" s="919" t="s">
        <v>73</v>
      </c>
      <c r="C569" s="1018"/>
      <c r="D569" s="1018"/>
      <c r="E569" s="1018"/>
      <c r="F569" s="1019"/>
      <c r="G569" s="134" t="s">
        <v>74</v>
      </c>
      <c r="H569" s="133"/>
      <c r="I569" s="97"/>
      <c r="J569" s="601"/>
      <c r="K569" s="102"/>
      <c r="L569" s="102"/>
      <c r="M569" s="103"/>
      <c r="N569" s="95"/>
      <c r="O569" s="99"/>
    </row>
    <row r="570" spans="1:15" s="131" customFormat="1" ht="20.100000000000001" customHeight="1">
      <c r="A570" s="351"/>
      <c r="B570" s="1003" t="s">
        <v>567</v>
      </c>
      <c r="C570" s="1018"/>
      <c r="D570" s="1018"/>
      <c r="E570" s="1018"/>
      <c r="F570" s="1019"/>
      <c r="G570" s="135"/>
      <c r="H570" s="136"/>
      <c r="I570" s="97"/>
      <c r="J570" s="601"/>
      <c r="K570" s="102"/>
      <c r="L570" s="102"/>
      <c r="M570" s="103"/>
      <c r="N570" s="95"/>
      <c r="O570" s="99"/>
    </row>
    <row r="571" spans="1:15" s="131" customFormat="1" ht="21.95" customHeight="1" thickBot="1">
      <c r="A571" s="351"/>
      <c r="B571" s="1003" t="s">
        <v>568</v>
      </c>
      <c r="C571" s="1004"/>
      <c r="D571" s="1004"/>
      <c r="E571" s="1004"/>
      <c r="F571" s="1005"/>
      <c r="G571" s="135"/>
      <c r="H571" s="111"/>
      <c r="I571" s="97"/>
      <c r="J571" s="601"/>
      <c r="K571" s="102"/>
      <c r="L571" s="102"/>
      <c r="M571" s="103"/>
      <c r="N571" s="95"/>
      <c r="O571" s="137"/>
    </row>
    <row r="572" spans="1:15" s="131" customFormat="1" ht="35.450000000000003" customHeight="1" thickTop="1">
      <c r="A572" s="351"/>
      <c r="B572" s="1003" t="s">
        <v>132</v>
      </c>
      <c r="C572" s="1004"/>
      <c r="D572" s="1004"/>
      <c r="E572" s="1004"/>
      <c r="F572" s="1005"/>
      <c r="G572" s="135"/>
      <c r="H572" s="111"/>
      <c r="I572" s="1006" t="s">
        <v>565</v>
      </c>
      <c r="J572" s="1007"/>
      <c r="K572" s="1007"/>
      <c r="L572" s="1007"/>
      <c r="M572" s="1007"/>
      <c r="N572" s="1008"/>
      <c r="O572" s="138">
        <f>SUM(O530,O540,O549,O556,O563,)</f>
        <v>0</v>
      </c>
    </row>
    <row r="573" spans="1:15" s="131" customFormat="1" ht="35.450000000000003" customHeight="1">
      <c r="A573" s="351"/>
      <c r="B573" s="1003" t="s">
        <v>138</v>
      </c>
      <c r="C573" s="1004"/>
      <c r="D573" s="1004"/>
      <c r="E573" s="1004"/>
      <c r="F573" s="1005"/>
      <c r="G573" s="187"/>
      <c r="H573" s="130"/>
      <c r="I573" s="1009" t="s">
        <v>340</v>
      </c>
      <c r="J573" s="1010"/>
      <c r="K573" s="1010"/>
      <c r="L573" s="1010"/>
      <c r="M573" s="1010"/>
      <c r="N573" s="1011"/>
      <c r="O573" s="146">
        <f>IF(共通入力シート!$B$18="課税事業者",ROUNDDOWN((O572-G575)*10/110,0),0)</f>
        <v>0</v>
      </c>
    </row>
    <row r="574" spans="1:15" s="131" customFormat="1" ht="26.1" customHeight="1" thickBot="1">
      <c r="A574" s="351"/>
      <c r="B574" s="1012" t="s">
        <v>569</v>
      </c>
      <c r="C574" s="1013"/>
      <c r="D574" s="1013"/>
      <c r="E574" s="1013"/>
      <c r="F574" s="1014"/>
      <c r="G574" s="139"/>
      <c r="H574" s="130"/>
      <c r="I574" s="995" t="s">
        <v>341</v>
      </c>
      <c r="J574" s="996"/>
      <c r="K574" s="996"/>
      <c r="L574" s="996"/>
      <c r="M574" s="996"/>
      <c r="N574" s="997"/>
      <c r="O574" s="141">
        <f>O572-O573</f>
        <v>0</v>
      </c>
    </row>
    <row r="575" spans="1:15" s="131" customFormat="1" ht="25.35" customHeight="1" thickTop="1">
      <c r="A575" s="351"/>
      <c r="B575" s="992" t="s">
        <v>75</v>
      </c>
      <c r="C575" s="993"/>
      <c r="D575" s="993"/>
      <c r="E575" s="993"/>
      <c r="F575" s="994"/>
      <c r="G575" s="140">
        <f>SUM(G570:G574)</f>
        <v>0</v>
      </c>
      <c r="H575" s="364"/>
      <c r="I575" s="995" t="s">
        <v>342</v>
      </c>
      <c r="J575" s="996"/>
      <c r="K575" s="996"/>
      <c r="L575" s="996"/>
      <c r="M575" s="996"/>
      <c r="N575" s="997"/>
      <c r="O575" s="144"/>
    </row>
    <row r="576" spans="1:15" s="131" customFormat="1" ht="26.25" customHeight="1">
      <c r="A576" s="351"/>
      <c r="B576" s="131" t="s">
        <v>76</v>
      </c>
      <c r="C576" s="365"/>
      <c r="D576" s="365"/>
      <c r="E576" s="365"/>
      <c r="F576" s="365"/>
      <c r="G576" s="143"/>
      <c r="H576" s="364"/>
      <c r="O576" s="145"/>
    </row>
    <row r="577" spans="1:21" s="131" customFormat="1" ht="10.5" customHeight="1" thickBot="1">
      <c r="A577" s="351"/>
      <c r="C577" s="365"/>
      <c r="D577" s="365"/>
      <c r="E577" s="365"/>
      <c r="F577" s="365"/>
      <c r="G577" s="143"/>
      <c r="H577" s="364"/>
      <c r="I577" s="366"/>
    </row>
    <row r="578" spans="1:21" s="131" customFormat="1" ht="25.35" customHeight="1" thickBot="1">
      <c r="A578" s="351"/>
      <c r="B578" s="998" t="s">
        <v>77</v>
      </c>
      <c r="C578" s="980"/>
      <c r="D578" s="999" t="str">
        <f>IF(共通入力シート!$B$2="","",共通入力シート!$B$2)</f>
        <v/>
      </c>
      <c r="E578" s="999"/>
      <c r="F578" s="999"/>
      <c r="G578" s="1000"/>
      <c r="H578" s="1001" t="str">
        <f>IF(共通入力シート!$B$18="※選択してください。","★「共通入力シート」の消費税等仕入控除税額の取扱を選択してください。","")</f>
        <v/>
      </c>
      <c r="I578" s="1002"/>
      <c r="J578" s="1002"/>
      <c r="K578" s="1002"/>
      <c r="L578" s="1002"/>
      <c r="M578" s="1002"/>
      <c r="N578" s="1002"/>
      <c r="O578" s="1002"/>
    </row>
    <row r="579" spans="1:21" s="131" customFormat="1" ht="46.5" customHeight="1" thickBot="1">
      <c r="A579" s="351"/>
      <c r="B579" s="987" t="s">
        <v>343</v>
      </c>
      <c r="C579" s="988"/>
      <c r="D579" s="989" t="str">
        <f>IF(O574=0,"",MAX(0,MIN(INT(O574/2),G565)))</f>
        <v/>
      </c>
      <c r="E579" s="989"/>
      <c r="F579" s="989"/>
      <c r="G579" s="367" t="s">
        <v>29</v>
      </c>
      <c r="H579" s="990" t="s">
        <v>78</v>
      </c>
      <c r="I579" s="991"/>
      <c r="J579" s="991"/>
      <c r="K579" s="991"/>
      <c r="L579" s="991"/>
      <c r="M579" s="991"/>
      <c r="N579" s="991"/>
      <c r="O579" s="991"/>
    </row>
    <row r="580" spans="1:21" ht="4.5" customHeight="1"/>
    <row r="581" spans="1:21" ht="15.6" customHeight="1">
      <c r="B581" s="131" t="s">
        <v>425</v>
      </c>
      <c r="C581" s="218"/>
      <c r="D581" s="218"/>
      <c r="E581" s="218"/>
      <c r="F581" s="218"/>
      <c r="G581" s="218"/>
      <c r="H581" s="218"/>
      <c r="I581" s="218"/>
      <c r="J581" s="218"/>
      <c r="K581" s="218"/>
      <c r="L581" s="218"/>
      <c r="M581" s="218"/>
      <c r="N581" s="218"/>
      <c r="O581" s="218"/>
      <c r="R581" s="329"/>
      <c r="S581" s="329"/>
      <c r="T581" s="329"/>
      <c r="U581" s="329"/>
    </row>
    <row r="582" spans="1:21" ht="15.6" customHeight="1">
      <c r="B582" s="218" t="s">
        <v>509</v>
      </c>
      <c r="C582" s="218"/>
      <c r="D582" s="218"/>
      <c r="E582" s="218"/>
      <c r="F582" s="218"/>
      <c r="G582" s="218"/>
      <c r="H582" s="218"/>
      <c r="I582" s="218"/>
      <c r="J582" s="218"/>
      <c r="K582" s="218"/>
      <c r="L582" s="218"/>
      <c r="M582" s="218"/>
      <c r="N582" s="218"/>
      <c r="O582" s="218"/>
      <c r="R582" s="329"/>
      <c r="S582" s="329"/>
      <c r="T582" s="329"/>
      <c r="U582" s="329"/>
    </row>
    <row r="583" spans="1:21" ht="18" customHeight="1" thickBot="1">
      <c r="B583" s="1120" t="s">
        <v>508</v>
      </c>
      <c r="C583" s="1120"/>
      <c r="D583" s="1120"/>
      <c r="E583" s="1120"/>
      <c r="F583" s="1120"/>
      <c r="G583" s="1120"/>
      <c r="H583" s="1120"/>
      <c r="I583" s="1120"/>
      <c r="J583" s="1120"/>
      <c r="K583" s="1120"/>
      <c r="L583" s="1120"/>
      <c r="M583" s="1120"/>
      <c r="N583" s="1120"/>
      <c r="O583" s="1120"/>
      <c r="R583" s="329"/>
      <c r="S583" s="329"/>
      <c r="T583" s="329"/>
      <c r="U583" s="329"/>
    </row>
    <row r="584" spans="1:21" ht="15" customHeight="1">
      <c r="B584" s="1121" t="s">
        <v>43</v>
      </c>
      <c r="C584" s="1122"/>
      <c r="D584" s="1125" t="s">
        <v>623</v>
      </c>
      <c r="E584" s="1126"/>
      <c r="F584" s="1129" t="s">
        <v>657</v>
      </c>
      <c r="G584" s="1130"/>
      <c r="H584" s="1131"/>
      <c r="I584" s="1131"/>
      <c r="J584" s="1131"/>
      <c r="K584" s="1131"/>
      <c r="L584" s="1131"/>
      <c r="M584" s="1131"/>
      <c r="N584" s="1131"/>
      <c r="O584" s="1132"/>
      <c r="Q584" s="618" t="s">
        <v>667</v>
      </c>
      <c r="R584" s="329"/>
      <c r="S584" s="329"/>
      <c r="T584" s="329"/>
      <c r="U584" s="329"/>
    </row>
    <row r="585" spans="1:21" ht="15" customHeight="1" thickBot="1">
      <c r="B585" s="1123"/>
      <c r="C585" s="1124"/>
      <c r="D585" s="1127"/>
      <c r="E585" s="1128"/>
      <c r="F585" s="1133"/>
      <c r="G585" s="1134"/>
      <c r="H585" s="1135"/>
      <c r="I585" s="1135"/>
      <c r="J585" s="1135"/>
      <c r="K585" s="1135"/>
      <c r="L585" s="1135"/>
      <c r="M585" s="1135"/>
      <c r="N585" s="1135"/>
      <c r="O585" s="1136"/>
      <c r="Q585" s="617" t="s">
        <v>668</v>
      </c>
      <c r="R585" s="329"/>
      <c r="S585" s="329"/>
      <c r="T585" s="329"/>
      <c r="U585" s="329"/>
    </row>
    <row r="586" spans="1:21" ht="16.5" customHeight="1">
      <c r="B586" s="330" t="s">
        <v>142</v>
      </c>
      <c r="C586" s="331"/>
      <c r="D586" s="331"/>
      <c r="E586" s="332"/>
      <c r="F586" s="331"/>
      <c r="G586" s="331"/>
      <c r="H586" s="333"/>
      <c r="I586" s="333"/>
      <c r="J586" s="333"/>
      <c r="K586" s="333"/>
      <c r="L586" s="333"/>
      <c r="M586" s="333"/>
      <c r="N586" s="333"/>
      <c r="O586" s="334"/>
      <c r="R586" s="329"/>
      <c r="S586" s="329"/>
      <c r="T586" s="329"/>
      <c r="U586" s="329"/>
    </row>
    <row r="587" spans="1:21" ht="18.75" customHeight="1">
      <c r="B587" s="1109"/>
      <c r="C587" s="1110"/>
      <c r="D587" s="1110"/>
      <c r="E587" s="1110"/>
      <c r="F587" s="1110"/>
      <c r="G587" s="1110"/>
      <c r="H587" s="1110"/>
      <c r="I587" s="1110"/>
      <c r="J587" s="1110"/>
      <c r="K587" s="1110"/>
      <c r="L587" s="1213" t="s">
        <v>48</v>
      </c>
      <c r="M587" s="1215"/>
      <c r="N587" s="1215"/>
      <c r="O587" s="1216"/>
      <c r="Q587" s="569" t="str">
        <f>IF(M587="", "←選択してください。", "")</f>
        <v>←選択してください。</v>
      </c>
      <c r="R587" s="329"/>
      <c r="S587" s="329"/>
      <c r="T587" s="329"/>
      <c r="U587" s="329"/>
    </row>
    <row r="588" spans="1:21" ht="17.25" customHeight="1">
      <c r="B588" s="1111"/>
      <c r="C588" s="1112"/>
      <c r="D588" s="1112"/>
      <c r="E588" s="1112"/>
      <c r="F588" s="1112"/>
      <c r="G588" s="1112"/>
      <c r="H588" s="1112"/>
      <c r="I588" s="1112"/>
      <c r="J588" s="1112"/>
      <c r="K588" s="1112"/>
      <c r="L588" s="1214"/>
      <c r="M588" s="1217"/>
      <c r="N588" s="1217"/>
      <c r="O588" s="1218"/>
      <c r="Q588" s="336"/>
      <c r="R588" s="329"/>
      <c r="S588" s="329"/>
      <c r="T588" s="329"/>
      <c r="U588" s="329"/>
    </row>
    <row r="589" spans="1:21" ht="4.5" customHeight="1">
      <c r="B589" s="338"/>
      <c r="C589" s="338"/>
      <c r="D589" s="338"/>
      <c r="E589" s="338"/>
      <c r="F589" s="338"/>
      <c r="G589" s="338"/>
      <c r="H589" s="338"/>
      <c r="I589" s="338"/>
      <c r="J589" s="338"/>
      <c r="K589" s="338"/>
      <c r="L589" s="338"/>
      <c r="M589" s="338"/>
      <c r="N589" s="338"/>
      <c r="O589" s="611"/>
      <c r="R589" s="329"/>
      <c r="S589" s="329"/>
      <c r="T589" s="329"/>
      <c r="U589" s="329"/>
    </row>
    <row r="590" spans="1:21" ht="21.75" customHeight="1">
      <c r="B590" s="340" t="s">
        <v>143</v>
      </c>
      <c r="C590" s="341"/>
      <c r="D590" s="341"/>
      <c r="E590" s="341"/>
      <c r="F590" s="1117" t="s">
        <v>50</v>
      </c>
      <c r="G590" s="1118"/>
      <c r="H590" s="342"/>
      <c r="I590" s="919"/>
      <c r="J590" s="920"/>
      <c r="K590" s="920"/>
      <c r="L590" s="1219"/>
      <c r="M590" s="1219"/>
      <c r="N590" s="1219"/>
      <c r="O590" s="1220"/>
      <c r="Q590" s="336" t="str">
        <f>IF(OR(F584="人材養成事業",F584= "普及啓発事業"), "←斜線部は記入する必要はありません。", "")</f>
        <v/>
      </c>
      <c r="R590" s="329"/>
      <c r="S590" s="329"/>
      <c r="T590" s="329"/>
      <c r="U590" s="329"/>
    </row>
    <row r="591" spans="1:21" ht="9" customHeight="1">
      <c r="B591" s="131"/>
      <c r="C591" s="131"/>
      <c r="D591" s="131"/>
      <c r="E591" s="131"/>
      <c r="F591" s="338"/>
      <c r="G591" s="338"/>
      <c r="H591" s="587"/>
      <c r="I591" s="338"/>
      <c r="J591" s="338"/>
      <c r="K591" s="338"/>
      <c r="L591" s="588"/>
      <c r="M591" s="338"/>
      <c r="N591" s="338"/>
      <c r="O591" s="589"/>
      <c r="Q591" s="336"/>
      <c r="R591" s="329"/>
      <c r="S591" s="329"/>
      <c r="T591" s="329"/>
      <c r="U591" s="329"/>
    </row>
    <row r="592" spans="1:21" hidden="1">
      <c r="B592" s="131"/>
      <c r="C592" s="131"/>
      <c r="D592" s="131"/>
      <c r="E592" s="131"/>
      <c r="F592" s="338"/>
      <c r="G592" s="338"/>
      <c r="H592" s="587"/>
      <c r="I592" s="338"/>
      <c r="J592" s="338"/>
      <c r="K592" s="338"/>
      <c r="L592" s="588"/>
      <c r="M592" s="338"/>
      <c r="N592" s="338"/>
      <c r="O592" s="589"/>
      <c r="Q592" s="336"/>
      <c r="R592" s="329"/>
      <c r="S592" s="329"/>
      <c r="T592" s="329"/>
      <c r="U592" s="329"/>
    </row>
    <row r="593" spans="2:21" hidden="1">
      <c r="B593" s="131"/>
      <c r="C593" s="131"/>
      <c r="D593" s="338"/>
      <c r="E593" s="338"/>
      <c r="F593" s="338"/>
      <c r="G593" s="338"/>
      <c r="H593" s="338"/>
      <c r="I593" s="338"/>
      <c r="J593" s="338"/>
      <c r="K593" s="338"/>
      <c r="L593" s="338"/>
      <c r="M593" s="338"/>
      <c r="N593" s="338"/>
      <c r="O593" s="338"/>
      <c r="Q593" s="336"/>
      <c r="R593" s="329"/>
      <c r="S593" s="329"/>
      <c r="T593" s="329"/>
      <c r="U593" s="329"/>
    </row>
    <row r="594" spans="2:21" s="102" customFormat="1" ht="18" customHeight="1">
      <c r="B594" s="1020" t="s">
        <v>344</v>
      </c>
      <c r="C594" s="1066"/>
      <c r="D594" s="925" t="s">
        <v>413</v>
      </c>
      <c r="E594" s="926"/>
      <c r="F594" s="926"/>
      <c r="G594" s="926"/>
      <c r="H594" s="926"/>
      <c r="I594" s="926"/>
      <c r="J594" s="926"/>
      <c r="K594" s="926"/>
      <c r="L594" s="926"/>
      <c r="M594" s="926"/>
      <c r="N594" s="926"/>
      <c r="O594" s="927"/>
      <c r="Q594" s="345"/>
    </row>
    <row r="595" spans="2:21" s="102" customFormat="1" ht="19.350000000000001" customHeight="1">
      <c r="B595" s="1067"/>
      <c r="C595" s="1068"/>
      <c r="D595" s="1071"/>
      <c r="E595" s="1072"/>
      <c r="F595" s="1072"/>
      <c r="G595" s="1072"/>
      <c r="H595" s="1072"/>
      <c r="I595" s="1072"/>
      <c r="J595" s="1072"/>
      <c r="K595" s="1072"/>
      <c r="L595" s="1072"/>
      <c r="M595" s="1072"/>
      <c r="N595" s="1072"/>
      <c r="O595" s="1073"/>
    </row>
    <row r="596" spans="2:21" s="102" customFormat="1" ht="19.350000000000001" customHeight="1">
      <c r="B596" s="1067"/>
      <c r="C596" s="1068"/>
      <c r="D596" s="1071"/>
      <c r="E596" s="1072"/>
      <c r="F596" s="1072"/>
      <c r="G596" s="1072"/>
      <c r="H596" s="1072"/>
      <c r="I596" s="1072"/>
      <c r="J596" s="1072"/>
      <c r="K596" s="1072"/>
      <c r="L596" s="1072"/>
      <c r="M596" s="1072"/>
      <c r="N596" s="1072"/>
      <c r="O596" s="1073"/>
    </row>
    <row r="597" spans="2:21" s="102" customFormat="1" ht="19.350000000000001" customHeight="1">
      <c r="B597" s="1067"/>
      <c r="C597" s="1068"/>
      <c r="D597" s="1071"/>
      <c r="E597" s="1072"/>
      <c r="F597" s="1072"/>
      <c r="G597" s="1072"/>
      <c r="H597" s="1072"/>
      <c r="I597" s="1072"/>
      <c r="J597" s="1072"/>
      <c r="K597" s="1072"/>
      <c r="L597" s="1072"/>
      <c r="M597" s="1072"/>
      <c r="N597" s="1072"/>
      <c r="O597" s="1073"/>
    </row>
    <row r="598" spans="2:21" s="102" customFormat="1" ht="19.350000000000001" customHeight="1">
      <c r="B598" s="1067"/>
      <c r="C598" s="1068"/>
      <c r="D598" s="1071"/>
      <c r="E598" s="1072"/>
      <c r="F598" s="1072"/>
      <c r="G598" s="1072"/>
      <c r="H598" s="1072"/>
      <c r="I598" s="1072"/>
      <c r="J598" s="1072"/>
      <c r="K598" s="1072"/>
      <c r="L598" s="1072"/>
      <c r="M598" s="1072"/>
      <c r="N598" s="1072"/>
      <c r="O598" s="1073"/>
    </row>
    <row r="599" spans="2:21" s="102" customFormat="1" ht="19.350000000000001" customHeight="1">
      <c r="B599" s="1067"/>
      <c r="C599" s="1068"/>
      <c r="D599" s="1071"/>
      <c r="E599" s="1072"/>
      <c r="F599" s="1072"/>
      <c r="G599" s="1072"/>
      <c r="H599" s="1072"/>
      <c r="I599" s="1072"/>
      <c r="J599" s="1072"/>
      <c r="K599" s="1072"/>
      <c r="L599" s="1072"/>
      <c r="M599" s="1072"/>
      <c r="N599" s="1072"/>
      <c r="O599" s="1073"/>
    </row>
    <row r="600" spans="2:21" s="102" customFormat="1" ht="19.350000000000001" customHeight="1">
      <c r="B600" s="1067"/>
      <c r="C600" s="1068"/>
      <c r="D600" s="1071"/>
      <c r="E600" s="1072"/>
      <c r="F600" s="1072"/>
      <c r="G600" s="1072"/>
      <c r="H600" s="1072"/>
      <c r="I600" s="1072"/>
      <c r="J600" s="1072"/>
      <c r="K600" s="1072"/>
      <c r="L600" s="1072"/>
      <c r="M600" s="1072"/>
      <c r="N600" s="1072"/>
      <c r="O600" s="1073"/>
    </row>
    <row r="601" spans="2:21" s="102" customFormat="1" ht="19.350000000000001" customHeight="1">
      <c r="B601" s="1067"/>
      <c r="C601" s="1068"/>
      <c r="D601" s="1071"/>
      <c r="E601" s="1072"/>
      <c r="F601" s="1072"/>
      <c r="G601" s="1072"/>
      <c r="H601" s="1072"/>
      <c r="I601" s="1072"/>
      <c r="J601" s="1072"/>
      <c r="K601" s="1072"/>
      <c r="L601" s="1072"/>
      <c r="M601" s="1072"/>
      <c r="N601" s="1072"/>
      <c r="O601" s="1073"/>
    </row>
    <row r="602" spans="2:21" s="102" customFormat="1" ht="19.350000000000001" customHeight="1">
      <c r="B602" s="1067"/>
      <c r="C602" s="1068"/>
      <c r="D602" s="1071"/>
      <c r="E602" s="1072"/>
      <c r="F602" s="1072"/>
      <c r="G602" s="1072"/>
      <c r="H602" s="1072"/>
      <c r="I602" s="1072"/>
      <c r="J602" s="1072"/>
      <c r="K602" s="1072"/>
      <c r="L602" s="1072"/>
      <c r="M602" s="1072"/>
      <c r="N602" s="1072"/>
      <c r="O602" s="1073"/>
    </row>
    <row r="603" spans="2:21" s="102" customFormat="1" ht="19.350000000000001" customHeight="1">
      <c r="B603" s="1067"/>
      <c r="C603" s="1068"/>
      <c r="D603" s="1071"/>
      <c r="E603" s="1072"/>
      <c r="F603" s="1072"/>
      <c r="G603" s="1072"/>
      <c r="H603" s="1072"/>
      <c r="I603" s="1072"/>
      <c r="J603" s="1072"/>
      <c r="K603" s="1072"/>
      <c r="L603" s="1072"/>
      <c r="M603" s="1072"/>
      <c r="N603" s="1072"/>
      <c r="O603" s="1073"/>
    </row>
    <row r="604" spans="2:21" s="102" customFormat="1" ht="19.350000000000001" customHeight="1">
      <c r="B604" s="1069"/>
      <c r="C604" s="1070"/>
      <c r="D604" s="1074"/>
      <c r="E604" s="1075"/>
      <c r="F604" s="1075"/>
      <c r="G604" s="1075"/>
      <c r="H604" s="1075"/>
      <c r="I604" s="1075"/>
      <c r="J604" s="1075"/>
      <c r="K604" s="1075"/>
      <c r="L604" s="1075"/>
      <c r="M604" s="1075"/>
      <c r="N604" s="1075"/>
      <c r="O604" s="1076"/>
    </row>
    <row r="605" spans="2:21" s="102" customFormat="1" ht="18" customHeight="1">
      <c r="B605" s="1020" t="s">
        <v>148</v>
      </c>
      <c r="C605" s="1021"/>
      <c r="D605" s="1059" t="s">
        <v>427</v>
      </c>
      <c r="E605" s="1026"/>
      <c r="F605" s="1026"/>
      <c r="G605" s="1026"/>
      <c r="H605" s="1026"/>
      <c r="I605" s="1026"/>
      <c r="J605" s="1026"/>
      <c r="K605" s="1026"/>
      <c r="L605" s="1026"/>
      <c r="M605" s="1026"/>
      <c r="N605" s="1026"/>
      <c r="O605" s="1027"/>
    </row>
    <row r="606" spans="2:21" s="102" customFormat="1" ht="18" customHeight="1">
      <c r="B606" s="1022"/>
      <c r="C606" s="1023"/>
      <c r="D606" s="1028"/>
      <c r="E606" s="1077"/>
      <c r="F606" s="1077"/>
      <c r="G606" s="1077"/>
      <c r="H606" s="1077"/>
      <c r="I606" s="1077"/>
      <c r="J606" s="1077"/>
      <c r="K606" s="1077"/>
      <c r="L606" s="1077"/>
      <c r="M606" s="1077"/>
      <c r="N606" s="1077"/>
      <c r="O606" s="1078"/>
    </row>
    <row r="607" spans="2:21" s="102" customFormat="1" ht="18" customHeight="1">
      <c r="B607" s="1022"/>
      <c r="C607" s="1023"/>
      <c r="D607" s="1071"/>
      <c r="E607" s="1072"/>
      <c r="F607" s="1072"/>
      <c r="G607" s="1072"/>
      <c r="H607" s="1072"/>
      <c r="I607" s="1072"/>
      <c r="J607" s="1072"/>
      <c r="K607" s="1072"/>
      <c r="L607" s="1072"/>
      <c r="M607" s="1072"/>
      <c r="N607" s="1072"/>
      <c r="O607" s="1073"/>
    </row>
    <row r="608" spans="2:21" s="102" customFormat="1" ht="18" customHeight="1">
      <c r="B608" s="1022"/>
      <c r="C608" s="1023"/>
      <c r="D608" s="1071"/>
      <c r="E608" s="1072"/>
      <c r="F608" s="1072"/>
      <c r="G608" s="1072"/>
      <c r="H608" s="1072"/>
      <c r="I608" s="1072"/>
      <c r="J608" s="1072"/>
      <c r="K608" s="1072"/>
      <c r="L608" s="1072"/>
      <c r="M608" s="1072"/>
      <c r="N608" s="1072"/>
      <c r="O608" s="1073"/>
    </row>
    <row r="609" spans="2:15" s="102" customFormat="1" ht="18" customHeight="1">
      <c r="B609" s="1022"/>
      <c r="C609" s="1023"/>
      <c r="D609" s="1071"/>
      <c r="E609" s="1072"/>
      <c r="F609" s="1072"/>
      <c r="G609" s="1072"/>
      <c r="H609" s="1072"/>
      <c r="I609" s="1072"/>
      <c r="J609" s="1072"/>
      <c r="K609" s="1072"/>
      <c r="L609" s="1072"/>
      <c r="M609" s="1072"/>
      <c r="N609" s="1072"/>
      <c r="O609" s="1073"/>
    </row>
    <row r="610" spans="2:15" s="102" customFormat="1" ht="18" customHeight="1">
      <c r="B610" s="1022"/>
      <c r="C610" s="1023"/>
      <c r="D610" s="1071"/>
      <c r="E610" s="1072"/>
      <c r="F610" s="1072"/>
      <c r="G610" s="1072"/>
      <c r="H610" s="1072"/>
      <c r="I610" s="1072"/>
      <c r="J610" s="1072"/>
      <c r="K610" s="1072"/>
      <c r="L610" s="1072"/>
      <c r="M610" s="1072"/>
      <c r="N610" s="1072"/>
      <c r="O610" s="1073"/>
    </row>
    <row r="611" spans="2:15" s="102" customFormat="1" ht="18" customHeight="1">
      <c r="B611" s="1022"/>
      <c r="C611" s="1023"/>
      <c r="D611" s="1079"/>
      <c r="E611" s="1080"/>
      <c r="F611" s="1080"/>
      <c r="G611" s="1080"/>
      <c r="H611" s="1080"/>
      <c r="I611" s="1080"/>
      <c r="J611" s="1080"/>
      <c r="K611" s="1080"/>
      <c r="L611" s="1080"/>
      <c r="M611" s="1080"/>
      <c r="N611" s="1080"/>
      <c r="O611" s="1081"/>
    </row>
    <row r="612" spans="2:15" s="102" customFormat="1" ht="18" customHeight="1">
      <c r="B612" s="1022"/>
      <c r="C612" s="1023"/>
      <c r="D612" s="1082" t="s">
        <v>428</v>
      </c>
      <c r="E612" s="1083"/>
      <c r="F612" s="1083"/>
      <c r="G612" s="1083"/>
      <c r="H612" s="1083"/>
      <c r="I612" s="1083"/>
      <c r="J612" s="1083"/>
      <c r="K612" s="1083"/>
      <c r="L612" s="1083"/>
      <c r="M612" s="1083"/>
      <c r="N612" s="1083"/>
      <c r="O612" s="1084"/>
    </row>
    <row r="613" spans="2:15" s="102" customFormat="1" ht="18" customHeight="1">
      <c r="B613" s="1022"/>
      <c r="C613" s="1023"/>
      <c r="D613" s="1028"/>
      <c r="E613" s="1085"/>
      <c r="F613" s="1085"/>
      <c r="G613" s="1085"/>
      <c r="H613" s="1085"/>
      <c r="I613" s="1085"/>
      <c r="J613" s="1085"/>
      <c r="K613" s="1085"/>
      <c r="L613" s="1085"/>
      <c r="M613" s="1085"/>
      <c r="N613" s="1085"/>
      <c r="O613" s="1086"/>
    </row>
    <row r="614" spans="2:15" s="102" customFormat="1" ht="18" customHeight="1">
      <c r="B614" s="1022"/>
      <c r="C614" s="1023"/>
      <c r="D614" s="1087"/>
      <c r="E614" s="1088"/>
      <c r="F614" s="1088"/>
      <c r="G614" s="1088"/>
      <c r="H614" s="1088"/>
      <c r="I614" s="1088"/>
      <c r="J614" s="1088"/>
      <c r="K614" s="1088"/>
      <c r="L614" s="1088"/>
      <c r="M614" s="1088"/>
      <c r="N614" s="1088"/>
      <c r="O614" s="1089"/>
    </row>
    <row r="615" spans="2:15" s="102" customFormat="1" ht="18" customHeight="1">
      <c r="B615" s="1022"/>
      <c r="C615" s="1023"/>
      <c r="D615" s="1087"/>
      <c r="E615" s="1088"/>
      <c r="F615" s="1088"/>
      <c r="G615" s="1088"/>
      <c r="H615" s="1088"/>
      <c r="I615" s="1088"/>
      <c r="J615" s="1088"/>
      <c r="K615" s="1088"/>
      <c r="L615" s="1088"/>
      <c r="M615" s="1088"/>
      <c r="N615" s="1088"/>
      <c r="O615" s="1089"/>
    </row>
    <row r="616" spans="2:15" s="102" customFormat="1" ht="18" customHeight="1">
      <c r="B616" s="1022"/>
      <c r="C616" s="1023"/>
      <c r="D616" s="1087"/>
      <c r="E616" s="1088"/>
      <c r="F616" s="1088"/>
      <c r="G616" s="1088"/>
      <c r="H616" s="1088"/>
      <c r="I616" s="1088"/>
      <c r="J616" s="1088"/>
      <c r="K616" s="1088"/>
      <c r="L616" s="1088"/>
      <c r="M616" s="1088"/>
      <c r="N616" s="1088"/>
      <c r="O616" s="1089"/>
    </row>
    <row r="617" spans="2:15" s="102" customFormat="1" ht="18" customHeight="1">
      <c r="B617" s="1022"/>
      <c r="C617" s="1023"/>
      <c r="D617" s="1087"/>
      <c r="E617" s="1088"/>
      <c r="F617" s="1088"/>
      <c r="G617" s="1088"/>
      <c r="H617" s="1088"/>
      <c r="I617" s="1088"/>
      <c r="J617" s="1088"/>
      <c r="K617" s="1088"/>
      <c r="L617" s="1088"/>
      <c r="M617" s="1088"/>
      <c r="N617" s="1088"/>
      <c r="O617" s="1089"/>
    </row>
    <row r="618" spans="2:15" s="102" customFormat="1" ht="18" customHeight="1">
      <c r="B618" s="1022"/>
      <c r="C618" s="1023"/>
      <c r="D618" s="1087"/>
      <c r="E618" s="1088"/>
      <c r="F618" s="1088"/>
      <c r="G618" s="1088"/>
      <c r="H618" s="1088"/>
      <c r="I618" s="1088"/>
      <c r="J618" s="1088"/>
      <c r="K618" s="1088"/>
      <c r="L618" s="1088"/>
      <c r="M618" s="1088"/>
      <c r="N618" s="1088"/>
      <c r="O618" s="1089"/>
    </row>
    <row r="619" spans="2:15" s="102" customFormat="1" ht="18" customHeight="1">
      <c r="B619" s="1024"/>
      <c r="C619" s="1025"/>
      <c r="D619" s="1090"/>
      <c r="E619" s="1091"/>
      <c r="F619" s="1091"/>
      <c r="G619" s="1091"/>
      <c r="H619" s="1091"/>
      <c r="I619" s="1091"/>
      <c r="J619" s="1091"/>
      <c r="K619" s="1091"/>
      <c r="L619" s="1091"/>
      <c r="M619" s="1091"/>
      <c r="N619" s="1091"/>
      <c r="O619" s="1092"/>
    </row>
    <row r="620" spans="2:15" s="102" customFormat="1" ht="18" customHeight="1">
      <c r="B620" s="1020" t="s">
        <v>140</v>
      </c>
      <c r="C620" s="1021"/>
      <c r="D620" s="1026" t="s">
        <v>347</v>
      </c>
      <c r="E620" s="1026"/>
      <c r="F620" s="1026"/>
      <c r="G620" s="1026"/>
      <c r="H620" s="1026"/>
      <c r="I620" s="1026"/>
      <c r="J620" s="1026"/>
      <c r="K620" s="1026"/>
      <c r="L620" s="1026"/>
      <c r="M620" s="1026"/>
      <c r="N620" s="1026"/>
      <c r="O620" s="1027"/>
    </row>
    <row r="621" spans="2:15" s="102" customFormat="1" ht="18" customHeight="1">
      <c r="B621" s="1022"/>
      <c r="C621" s="1023"/>
      <c r="D621" s="1028"/>
      <c r="E621" s="1029"/>
      <c r="F621" s="1029"/>
      <c r="G621" s="1029"/>
      <c r="H621" s="1029"/>
      <c r="I621" s="1029"/>
      <c r="J621" s="1029"/>
      <c r="K621" s="1029"/>
      <c r="L621" s="1029"/>
      <c r="M621" s="1029"/>
      <c r="N621" s="1029"/>
      <c r="O621" s="1030"/>
    </row>
    <row r="622" spans="2:15" s="102" customFormat="1" ht="18" customHeight="1">
      <c r="B622" s="1022"/>
      <c r="C622" s="1023"/>
      <c r="D622" s="1031"/>
      <c r="E622" s="1032"/>
      <c r="F622" s="1032"/>
      <c r="G622" s="1032"/>
      <c r="H622" s="1032"/>
      <c r="I622" s="1032"/>
      <c r="J622" s="1032"/>
      <c r="K622" s="1032"/>
      <c r="L622" s="1032"/>
      <c r="M622" s="1032"/>
      <c r="N622" s="1032"/>
      <c r="O622" s="1033"/>
    </row>
    <row r="623" spans="2:15" s="102" customFormat="1" ht="18" customHeight="1">
      <c r="B623" s="1022"/>
      <c r="C623" s="1023"/>
      <c r="D623" s="1034"/>
      <c r="E623" s="1035"/>
      <c r="F623" s="1035"/>
      <c r="G623" s="1035"/>
      <c r="H623" s="1035"/>
      <c r="I623" s="1035"/>
      <c r="J623" s="1035"/>
      <c r="K623" s="1035"/>
      <c r="L623" s="1035"/>
      <c r="M623" s="1035"/>
      <c r="N623" s="1035"/>
      <c r="O623" s="1036"/>
    </row>
    <row r="624" spans="2:15" s="102" customFormat="1" ht="17.100000000000001" customHeight="1">
      <c r="B624" s="1022"/>
      <c r="C624" s="1023"/>
      <c r="D624" s="1026" t="s">
        <v>345</v>
      </c>
      <c r="E624" s="1026"/>
      <c r="F624" s="1026"/>
      <c r="G624" s="1026"/>
      <c r="H624" s="1026"/>
      <c r="I624" s="1026"/>
      <c r="J624" s="1026"/>
      <c r="K624" s="1026"/>
      <c r="L624" s="1026"/>
      <c r="M624" s="1026"/>
      <c r="N624" s="1026"/>
      <c r="O624" s="1027"/>
    </row>
    <row r="625" spans="2:21" s="102" customFormat="1" ht="17.100000000000001" customHeight="1">
      <c r="B625" s="1022"/>
      <c r="C625" s="1023"/>
      <c r="D625" s="1037"/>
      <c r="E625" s="1038"/>
      <c r="F625" s="1038"/>
      <c r="G625" s="1038"/>
      <c r="H625" s="1038"/>
      <c r="I625" s="1038"/>
      <c r="J625" s="1038"/>
      <c r="K625" s="1038"/>
      <c r="L625" s="1038"/>
      <c r="M625" s="1038"/>
      <c r="N625" s="1038"/>
      <c r="O625" s="1039"/>
    </row>
    <row r="626" spans="2:21" s="102" customFormat="1" ht="17.100000000000001" customHeight="1">
      <c r="B626" s="1022"/>
      <c r="C626" s="1023"/>
      <c r="D626" s="1040"/>
      <c r="E626" s="1041"/>
      <c r="F626" s="1041"/>
      <c r="G626" s="1041"/>
      <c r="H626" s="1041"/>
      <c r="I626" s="1041"/>
      <c r="J626" s="1041"/>
      <c r="K626" s="1041"/>
      <c r="L626" s="1041"/>
      <c r="M626" s="1041"/>
      <c r="N626" s="1041"/>
      <c r="O626" s="1042"/>
    </row>
    <row r="627" spans="2:21" s="102" customFormat="1" ht="17.100000000000001" customHeight="1">
      <c r="B627" s="1022"/>
      <c r="C627" s="1023"/>
      <c r="D627" s="1043"/>
      <c r="E627" s="1044"/>
      <c r="F627" s="1044"/>
      <c r="G627" s="1044"/>
      <c r="H627" s="1044"/>
      <c r="I627" s="1044"/>
      <c r="J627" s="1044"/>
      <c r="K627" s="1044"/>
      <c r="L627" s="1044"/>
      <c r="M627" s="1044"/>
      <c r="N627" s="1044"/>
      <c r="O627" s="1045"/>
    </row>
    <row r="628" spans="2:21" s="102" customFormat="1" ht="17.100000000000001" customHeight="1">
      <c r="B628" s="1022"/>
      <c r="C628" s="1023"/>
      <c r="D628" s="1026" t="s">
        <v>492</v>
      </c>
      <c r="E628" s="1026"/>
      <c r="F628" s="1026"/>
      <c r="G628" s="1026"/>
      <c r="H628" s="1026"/>
      <c r="I628" s="1026"/>
      <c r="J628" s="1026"/>
      <c r="K628" s="1026"/>
      <c r="L628" s="1026"/>
      <c r="M628" s="1026"/>
      <c r="N628" s="1026"/>
      <c r="O628" s="1027"/>
    </row>
    <row r="629" spans="2:21" s="102" customFormat="1" ht="17.100000000000001" customHeight="1">
      <c r="B629" s="1022"/>
      <c r="C629" s="1023"/>
      <c r="D629" s="1046"/>
      <c r="E629" s="1047"/>
      <c r="F629" s="1047"/>
      <c r="G629" s="1047"/>
      <c r="H629" s="1047"/>
      <c r="I629" s="1047"/>
      <c r="J629" s="1047"/>
      <c r="K629" s="1047"/>
      <c r="L629" s="1047"/>
      <c r="M629" s="1047"/>
      <c r="N629" s="1047"/>
      <c r="O629" s="1048"/>
    </row>
    <row r="630" spans="2:21" s="102" customFormat="1" ht="17.100000000000001" customHeight="1">
      <c r="B630" s="1022"/>
      <c r="C630" s="1023"/>
      <c r="D630" s="1049"/>
      <c r="E630" s="797"/>
      <c r="F630" s="797"/>
      <c r="G630" s="797"/>
      <c r="H630" s="797"/>
      <c r="I630" s="797"/>
      <c r="J630" s="797"/>
      <c r="K630" s="797"/>
      <c r="L630" s="797"/>
      <c r="M630" s="797"/>
      <c r="N630" s="797"/>
      <c r="O630" s="1050"/>
    </row>
    <row r="631" spans="2:21" s="102" customFormat="1" ht="17.100000000000001" customHeight="1">
      <c r="B631" s="1022"/>
      <c r="C631" s="1023"/>
      <c r="D631" s="1051"/>
      <c r="E631" s="1052"/>
      <c r="F631" s="1052"/>
      <c r="G631" s="1052"/>
      <c r="H631" s="1052"/>
      <c r="I631" s="1052"/>
      <c r="J631" s="1052"/>
      <c r="K631" s="1052"/>
      <c r="L631" s="1052"/>
      <c r="M631" s="1052"/>
      <c r="N631" s="1052"/>
      <c r="O631" s="1053"/>
    </row>
    <row r="632" spans="2:21" s="102" customFormat="1" ht="17.100000000000001" customHeight="1">
      <c r="B632" s="1022"/>
      <c r="C632" s="1023"/>
      <c r="D632" s="1026" t="s">
        <v>141</v>
      </c>
      <c r="E632" s="1026"/>
      <c r="F632" s="1026"/>
      <c r="G632" s="1026"/>
      <c r="H632" s="1026"/>
      <c r="I632" s="1026"/>
      <c r="J632" s="1026"/>
      <c r="K632" s="1026"/>
      <c r="L632" s="1026"/>
      <c r="M632" s="1026"/>
      <c r="N632" s="1026"/>
      <c r="O632" s="1027"/>
    </row>
    <row r="633" spans="2:21" s="102" customFormat="1" ht="17.100000000000001" customHeight="1">
      <c r="B633" s="1022"/>
      <c r="C633" s="1023"/>
      <c r="D633" s="1028"/>
      <c r="E633" s="1054"/>
      <c r="F633" s="1054"/>
      <c r="G633" s="1054"/>
      <c r="H633" s="1054"/>
      <c r="I633" s="1054"/>
      <c r="J633" s="1054"/>
      <c r="K633" s="1054"/>
      <c r="L633" s="1054"/>
      <c r="M633" s="1054"/>
      <c r="N633" s="1054"/>
      <c r="O633" s="1055"/>
    </row>
    <row r="634" spans="2:21" ht="18" customHeight="1">
      <c r="B634" s="1022"/>
      <c r="C634" s="1023"/>
      <c r="D634" s="1056"/>
      <c r="E634" s="1057"/>
      <c r="F634" s="1057"/>
      <c r="G634" s="1057"/>
      <c r="H634" s="1057"/>
      <c r="I634" s="1057"/>
      <c r="J634" s="1057"/>
      <c r="K634" s="1057"/>
      <c r="L634" s="1057"/>
      <c r="M634" s="1057"/>
      <c r="N634" s="1057"/>
      <c r="O634" s="1058"/>
      <c r="R634" s="329"/>
      <c r="S634" s="329"/>
      <c r="T634" s="329"/>
      <c r="U634" s="329"/>
    </row>
    <row r="635" spans="2:21" ht="18" customHeight="1">
      <c r="B635" s="1022"/>
      <c r="C635" s="1023"/>
      <c r="D635" s="1059" t="s">
        <v>346</v>
      </c>
      <c r="E635" s="1026"/>
      <c r="F635" s="1026"/>
      <c r="G635" s="1026"/>
      <c r="H635" s="1026"/>
      <c r="I635" s="1026"/>
      <c r="J635" s="1026"/>
      <c r="K635" s="1026"/>
      <c r="L635" s="1026"/>
      <c r="M635" s="1026"/>
      <c r="N635" s="1026"/>
      <c r="O635" s="1027"/>
      <c r="R635" s="329"/>
      <c r="S635" s="329"/>
      <c r="T635" s="329"/>
      <c r="U635" s="329"/>
    </row>
    <row r="636" spans="2:21" ht="18" customHeight="1">
      <c r="B636" s="1022"/>
      <c r="C636" s="1023"/>
      <c r="D636" s="1060"/>
      <c r="E636" s="1061"/>
      <c r="F636" s="1061"/>
      <c r="G636" s="1061"/>
      <c r="H636" s="1061"/>
      <c r="I636" s="1061"/>
      <c r="J636" s="1061"/>
      <c r="K636" s="1061"/>
      <c r="L636" s="1061"/>
      <c r="M636" s="1061"/>
      <c r="N636" s="1061"/>
      <c r="O636" s="1062"/>
      <c r="R636" s="329"/>
      <c r="S636" s="329"/>
      <c r="T636" s="329"/>
      <c r="U636" s="329"/>
    </row>
    <row r="637" spans="2:21" s="346" customFormat="1" ht="18" customHeight="1">
      <c r="B637" s="1024"/>
      <c r="C637" s="1025"/>
      <c r="D637" s="1063"/>
      <c r="E637" s="1064"/>
      <c r="F637" s="1064"/>
      <c r="G637" s="1064"/>
      <c r="H637" s="1064"/>
      <c r="I637" s="1064"/>
      <c r="J637" s="1064"/>
      <c r="K637" s="1064"/>
      <c r="L637" s="1064"/>
      <c r="M637" s="1064"/>
      <c r="N637" s="1064"/>
      <c r="O637" s="1065"/>
    </row>
    <row r="638" spans="2:21" s="131" customFormat="1" ht="4.5" customHeight="1">
      <c r="B638" s="347"/>
      <c r="C638" s="347"/>
      <c r="D638" s="348"/>
      <c r="E638" s="348"/>
      <c r="F638" s="348"/>
      <c r="G638" s="348"/>
      <c r="H638" s="348"/>
      <c r="I638" s="348"/>
      <c r="J638" s="348"/>
      <c r="K638" s="348"/>
      <c r="L638" s="348"/>
      <c r="M638" s="348"/>
      <c r="N638" s="348"/>
      <c r="O638" s="348"/>
    </row>
    <row r="639" spans="2:21" s="131" customFormat="1" ht="18.75" customHeight="1">
      <c r="B639" s="527" t="s">
        <v>426</v>
      </c>
      <c r="C639" s="347"/>
      <c r="D639" s="348"/>
      <c r="E639" s="348"/>
      <c r="F639" s="348"/>
      <c r="G639" s="348"/>
      <c r="H639" s="348"/>
      <c r="I639" s="348"/>
      <c r="J639" s="348"/>
      <c r="K639" s="348"/>
      <c r="L639" s="348"/>
      <c r="M639" s="348"/>
      <c r="N639" s="348"/>
      <c r="O639" s="348"/>
    </row>
    <row r="640" spans="2:21" s="131" customFormat="1" ht="14.25" customHeight="1" thickBot="1">
      <c r="B640" s="527" t="s">
        <v>424</v>
      </c>
      <c r="C640" s="347"/>
      <c r="D640" s="348"/>
      <c r="E640" s="348"/>
      <c r="F640" s="348"/>
      <c r="G640" s="348"/>
      <c r="H640" s="348"/>
      <c r="I640" s="348"/>
      <c r="J640" s="348"/>
      <c r="K640" s="348"/>
      <c r="L640" s="348"/>
      <c r="M640" s="348"/>
      <c r="N640" s="348"/>
      <c r="O640" s="348"/>
    </row>
    <row r="641" spans="1:15" s="131" customFormat="1" ht="18" customHeight="1" thickBot="1">
      <c r="B641" s="998" t="s">
        <v>43</v>
      </c>
      <c r="C641" s="979"/>
      <c r="D641" s="980"/>
      <c r="E641" s="349" t="s">
        <v>623</v>
      </c>
      <c r="F641" s="350"/>
      <c r="G641" s="350"/>
      <c r="H641" s="350"/>
      <c r="I641" s="350"/>
      <c r="J641" s="350"/>
      <c r="K641" s="350"/>
      <c r="L641" s="232"/>
      <c r="M641" s="232"/>
      <c r="N641" s="232"/>
      <c r="O641" s="232"/>
    </row>
    <row r="642" spans="1:15" s="131" customFormat="1" ht="12">
      <c r="A642" s="351"/>
      <c r="B642" s="352" t="s">
        <v>59</v>
      </c>
      <c r="C642" s="352"/>
      <c r="D642" s="353"/>
      <c r="E642" s="354"/>
      <c r="F642" s="354"/>
      <c r="G642" s="355" t="s">
        <v>60</v>
      </c>
      <c r="H642" s="353"/>
      <c r="I642" s="352" t="s">
        <v>61</v>
      </c>
      <c r="J642" s="352"/>
      <c r="K642" s="351"/>
      <c r="L642" s="356"/>
      <c r="M642" s="357"/>
      <c r="N642" s="351"/>
      <c r="O642" s="355" t="s">
        <v>60</v>
      </c>
    </row>
    <row r="643" spans="1:15" s="131" customFormat="1" ht="12">
      <c r="A643" s="358"/>
      <c r="B643" s="359" t="s">
        <v>62</v>
      </c>
      <c r="C643" s="360"/>
      <c r="D643" s="360"/>
      <c r="E643" s="361"/>
      <c r="F643" s="361" t="s">
        <v>63</v>
      </c>
      <c r="G643" s="362" t="s">
        <v>64</v>
      </c>
      <c r="H643" s="363"/>
      <c r="I643" s="359" t="s">
        <v>62</v>
      </c>
      <c r="J643" s="360"/>
      <c r="K643" s="360"/>
      <c r="L643" s="360"/>
      <c r="M643" s="361"/>
      <c r="N643" s="361" t="s">
        <v>63</v>
      </c>
      <c r="O643" s="362" t="s">
        <v>64</v>
      </c>
    </row>
    <row r="644" spans="1:15" s="131" customFormat="1" ht="18" customHeight="1">
      <c r="A644" s="351"/>
      <c r="B644" s="83" t="s">
        <v>556</v>
      </c>
      <c r="C644" s="84"/>
      <c r="D644" s="84"/>
      <c r="E644" s="85"/>
      <c r="F644" s="86"/>
      <c r="G644" s="87"/>
      <c r="H644" s="88"/>
      <c r="I644" s="83" t="s">
        <v>560</v>
      </c>
      <c r="J644" s="84"/>
      <c r="K644" s="84"/>
      <c r="L644" s="84"/>
      <c r="M644" s="85"/>
      <c r="N644" s="89"/>
      <c r="O644" s="90"/>
    </row>
    <row r="645" spans="1:15" s="131" customFormat="1" ht="14.25" customHeight="1">
      <c r="A645" s="351"/>
      <c r="B645" s="100"/>
      <c r="C645" s="101"/>
      <c r="D645" s="102"/>
      <c r="E645" s="103"/>
      <c r="F645" s="95"/>
      <c r="G645" s="96"/>
      <c r="H645" s="88"/>
      <c r="I645" s="600"/>
      <c r="J645" s="98"/>
      <c r="K645" s="93"/>
      <c r="L645" s="93"/>
      <c r="M645" s="94"/>
      <c r="N645" s="95"/>
      <c r="O645" s="99"/>
    </row>
    <row r="646" spans="1:15" s="131" customFormat="1" ht="14.25" customHeight="1">
      <c r="A646" s="351"/>
      <c r="B646" s="100"/>
      <c r="C646" s="101"/>
      <c r="D646" s="102"/>
      <c r="E646" s="103"/>
      <c r="F646" s="95"/>
      <c r="G646" s="104">
        <f>ROUNDDOWN(SUM(F645:F650)/1000,0)</f>
        <v>0</v>
      </c>
      <c r="H646" s="105"/>
      <c r="I646" s="97"/>
      <c r="J646" s="601"/>
      <c r="K646" s="102"/>
      <c r="L646" s="102"/>
      <c r="M646" s="103"/>
      <c r="N646" s="95"/>
      <c r="O646" s="106">
        <f>ROUNDDOWN(SUM(N645:N653)/1000,0)</f>
        <v>0</v>
      </c>
    </row>
    <row r="647" spans="1:15" s="131" customFormat="1" ht="14.1" customHeight="1">
      <c r="A647" s="351"/>
      <c r="B647" s="100"/>
      <c r="C647" s="101"/>
      <c r="D647" s="102"/>
      <c r="E647" s="103"/>
      <c r="F647" s="95"/>
      <c r="G647" s="104"/>
      <c r="H647" s="105"/>
      <c r="I647" s="97"/>
      <c r="J647" s="601"/>
      <c r="K647" s="102"/>
      <c r="L647" s="102"/>
      <c r="M647" s="103"/>
      <c r="N647" s="95"/>
      <c r="O647" s="99"/>
    </row>
    <row r="648" spans="1:15" s="131" customFormat="1" ht="14.25" customHeight="1">
      <c r="A648" s="351"/>
      <c r="B648" s="100"/>
      <c r="C648" s="101"/>
      <c r="D648" s="102"/>
      <c r="E648" s="103"/>
      <c r="F648" s="95"/>
      <c r="G648" s="104"/>
      <c r="H648" s="105"/>
      <c r="I648" s="97"/>
      <c r="J648" s="601"/>
      <c r="K648" s="102"/>
      <c r="L648" s="102"/>
      <c r="M648" s="103"/>
      <c r="N648" s="95"/>
      <c r="O648" s="99"/>
    </row>
    <row r="649" spans="1:15" s="131" customFormat="1" ht="14.25" customHeight="1">
      <c r="A649" s="351"/>
      <c r="B649" s="100"/>
      <c r="C649" s="101"/>
      <c r="D649" s="102"/>
      <c r="E649" s="103"/>
      <c r="F649" s="95"/>
      <c r="G649" s="107"/>
      <c r="H649" s="108"/>
      <c r="I649" s="97"/>
      <c r="J649" s="601"/>
      <c r="K649" s="102"/>
      <c r="L649" s="102"/>
      <c r="M649" s="103"/>
      <c r="N649" s="95"/>
      <c r="O649" s="99"/>
    </row>
    <row r="650" spans="1:15" s="131" customFormat="1" ht="14.25" customHeight="1">
      <c r="A650" s="351"/>
      <c r="B650" s="100"/>
      <c r="C650" s="101"/>
      <c r="D650" s="102"/>
      <c r="E650" s="103"/>
      <c r="F650" s="95"/>
      <c r="G650" s="107"/>
      <c r="H650" s="108"/>
      <c r="I650" s="97"/>
      <c r="J650" s="601"/>
      <c r="K650" s="102"/>
      <c r="L650" s="102"/>
      <c r="M650" s="103"/>
      <c r="N650" s="95"/>
      <c r="O650" s="99"/>
    </row>
    <row r="651" spans="1:15" s="131" customFormat="1" ht="14.25" customHeight="1">
      <c r="A651" s="351"/>
      <c r="B651" s="83" t="s">
        <v>66</v>
      </c>
      <c r="C651" s="84"/>
      <c r="D651" s="84"/>
      <c r="E651" s="85"/>
      <c r="F651" s="86"/>
      <c r="G651" s="87"/>
      <c r="H651" s="111"/>
      <c r="I651" s="97"/>
      <c r="J651" s="601"/>
      <c r="K651" s="102"/>
      <c r="L651" s="102"/>
      <c r="M651" s="103"/>
      <c r="N651" s="95"/>
      <c r="O651" s="99"/>
    </row>
    <row r="652" spans="1:15" s="131" customFormat="1" ht="14.25" customHeight="1">
      <c r="A652" s="351"/>
      <c r="B652" s="100"/>
      <c r="C652" s="101"/>
      <c r="D652" s="102"/>
      <c r="E652" s="103"/>
      <c r="F652" s="95"/>
      <c r="G652" s="96"/>
      <c r="H652" s="111"/>
      <c r="I652" s="97"/>
      <c r="J652" s="601"/>
      <c r="K652" s="102"/>
      <c r="L652" s="102"/>
      <c r="M652" s="103"/>
      <c r="N652" s="95"/>
      <c r="O652" s="99"/>
    </row>
    <row r="653" spans="1:15" s="131" customFormat="1" ht="14.25" customHeight="1">
      <c r="A653" s="351"/>
      <c r="B653" s="100"/>
      <c r="C653" s="101"/>
      <c r="D653" s="102"/>
      <c r="E653" s="103"/>
      <c r="F653" s="95"/>
      <c r="G653" s="104">
        <f>ROUNDDOWN(SUM(F652:F656)/1000,0)</f>
        <v>0</v>
      </c>
      <c r="H653" s="105"/>
      <c r="I653" s="113"/>
      <c r="J653" s="114"/>
      <c r="K653" s="109"/>
      <c r="L653" s="109"/>
      <c r="M653" s="110"/>
      <c r="N653" s="95"/>
      <c r="O653" s="112"/>
    </row>
    <row r="654" spans="1:15" s="131" customFormat="1" ht="14.25" customHeight="1">
      <c r="A654" s="351"/>
      <c r="B654" s="100"/>
      <c r="C654" s="101"/>
      <c r="D654" s="102"/>
      <c r="E654" s="103"/>
      <c r="F654" s="95"/>
      <c r="G654" s="104"/>
      <c r="H654" s="105"/>
      <c r="I654" s="83" t="s">
        <v>561</v>
      </c>
      <c r="J654" s="84"/>
      <c r="K654" s="84"/>
      <c r="L654" s="84"/>
      <c r="M654" s="85"/>
      <c r="N654" s="86"/>
      <c r="O654" s="119"/>
    </row>
    <row r="655" spans="1:15" s="131" customFormat="1" ht="14.25" customHeight="1">
      <c r="A655" s="351"/>
      <c r="B655" s="100"/>
      <c r="C655" s="101"/>
      <c r="D655" s="102"/>
      <c r="E655" s="103"/>
      <c r="F655" s="95"/>
      <c r="G655" s="104"/>
      <c r="H655" s="111"/>
      <c r="I655" s="97"/>
      <c r="J655" s="601"/>
      <c r="K655" s="102"/>
      <c r="L655" s="102"/>
      <c r="M655" s="103"/>
      <c r="N655" s="95"/>
      <c r="O655" s="99"/>
    </row>
    <row r="656" spans="1:15" s="131" customFormat="1" ht="14.25" customHeight="1">
      <c r="A656" s="351"/>
      <c r="B656" s="100"/>
      <c r="C656" s="101"/>
      <c r="D656" s="102"/>
      <c r="E656" s="103"/>
      <c r="F656" s="95"/>
      <c r="G656" s="104"/>
      <c r="H656" s="105"/>
      <c r="I656" s="97"/>
      <c r="J656" s="601"/>
      <c r="K656" s="102"/>
      <c r="L656" s="102"/>
      <c r="M656" s="103"/>
      <c r="N656" s="95"/>
      <c r="O656" s="106">
        <f>ROUNDDOWN(SUM(N655:N662)/1000,0)</f>
        <v>0</v>
      </c>
    </row>
    <row r="657" spans="1:15" s="131" customFormat="1" ht="14.25" customHeight="1">
      <c r="A657" s="351"/>
      <c r="B657" s="83" t="s">
        <v>557</v>
      </c>
      <c r="C657" s="84"/>
      <c r="D657" s="84"/>
      <c r="E657" s="85"/>
      <c r="F657" s="86"/>
      <c r="G657" s="87"/>
      <c r="H657" s="105"/>
      <c r="I657" s="97"/>
      <c r="J657" s="601"/>
      <c r="K657" s="102"/>
      <c r="L657" s="102"/>
      <c r="M657" s="103"/>
      <c r="N657" s="95"/>
      <c r="O657" s="99"/>
    </row>
    <row r="658" spans="1:15" s="131" customFormat="1" ht="14.25" customHeight="1">
      <c r="A658" s="351"/>
      <c r="B658" s="100"/>
      <c r="C658" s="101"/>
      <c r="D658" s="102"/>
      <c r="E658" s="103"/>
      <c r="F658" s="95"/>
      <c r="G658" s="96"/>
      <c r="H658" s="111"/>
      <c r="I658" s="97"/>
      <c r="J658" s="601"/>
      <c r="K658" s="102"/>
      <c r="L658" s="102"/>
      <c r="M658" s="103"/>
      <c r="N658" s="95"/>
      <c r="O658" s="99"/>
    </row>
    <row r="659" spans="1:15" s="131" customFormat="1" ht="14.25" customHeight="1">
      <c r="A659" s="351"/>
      <c r="B659" s="100"/>
      <c r="C659" s="101"/>
      <c r="D659" s="102"/>
      <c r="E659" s="103"/>
      <c r="F659" s="95"/>
      <c r="G659" s="104">
        <f>ROUNDDOWN(SUM(F658:F660)/1000,0)</f>
        <v>0</v>
      </c>
      <c r="H659" s="111"/>
      <c r="I659" s="97"/>
      <c r="J659" s="601"/>
      <c r="K659" s="102"/>
      <c r="L659" s="102"/>
      <c r="M659" s="103"/>
      <c r="N659" s="95"/>
      <c r="O659" s="99"/>
    </row>
    <row r="660" spans="1:15" s="131" customFormat="1" ht="14.25" customHeight="1">
      <c r="A660" s="351"/>
      <c r="B660" s="100"/>
      <c r="C660" s="101"/>
      <c r="D660" s="102"/>
      <c r="E660" s="103"/>
      <c r="F660" s="95"/>
      <c r="G660" s="104"/>
      <c r="H660" s="105"/>
      <c r="I660" s="97"/>
      <c r="J660" s="601"/>
      <c r="K660" s="102"/>
      <c r="L660" s="102"/>
      <c r="M660" s="103"/>
      <c r="N660" s="95"/>
      <c r="O660" s="99"/>
    </row>
    <row r="661" spans="1:15" s="131" customFormat="1" ht="14.25" customHeight="1">
      <c r="A661" s="351"/>
      <c r="B661" s="83" t="s">
        <v>558</v>
      </c>
      <c r="C661" s="84"/>
      <c r="D661" s="84"/>
      <c r="E661" s="85"/>
      <c r="F661" s="86"/>
      <c r="G661" s="87"/>
      <c r="H661" s="105"/>
      <c r="I661" s="97"/>
      <c r="J661" s="601"/>
      <c r="K661" s="102"/>
      <c r="L661" s="102"/>
      <c r="M661" s="103"/>
      <c r="N661" s="95"/>
      <c r="O661" s="99"/>
    </row>
    <row r="662" spans="1:15" s="131" customFormat="1" ht="14.25" customHeight="1">
      <c r="A662" s="351"/>
      <c r="B662" s="100"/>
      <c r="C662" s="101"/>
      <c r="D662" s="102"/>
      <c r="E662" s="103"/>
      <c r="F662" s="95"/>
      <c r="G662" s="96"/>
      <c r="H662" s="111"/>
      <c r="I662" s="97"/>
      <c r="J662" s="601"/>
      <c r="K662" s="102"/>
      <c r="L662" s="102"/>
      <c r="M662" s="103"/>
      <c r="N662" s="95"/>
      <c r="O662" s="112"/>
    </row>
    <row r="663" spans="1:15" s="131" customFormat="1" ht="14.25" customHeight="1">
      <c r="A663" s="351"/>
      <c r="B663" s="100"/>
      <c r="C663" s="101"/>
      <c r="D663" s="102"/>
      <c r="E663" s="103"/>
      <c r="F663" s="95"/>
      <c r="G663" s="104">
        <f>ROUNDDOWN(SUM(F662:F666)/1000,0)</f>
        <v>0</v>
      </c>
      <c r="H663" s="111"/>
      <c r="I663" s="204" t="s">
        <v>562</v>
      </c>
      <c r="J663" s="180"/>
      <c r="K663" s="116"/>
      <c r="L663" s="116"/>
      <c r="M663" s="117"/>
      <c r="N663" s="118"/>
      <c r="O663" s="119"/>
    </row>
    <row r="664" spans="1:15" s="131" customFormat="1" ht="14.25" customHeight="1">
      <c r="A664" s="351"/>
      <c r="B664" s="100"/>
      <c r="C664" s="101"/>
      <c r="D664" s="102"/>
      <c r="E664" s="103"/>
      <c r="F664" s="95"/>
      <c r="G664" s="104"/>
      <c r="H664" s="111"/>
      <c r="I664" s="97"/>
      <c r="J664" s="601"/>
      <c r="K664" s="102"/>
      <c r="L664" s="102"/>
      <c r="M664" s="103"/>
      <c r="N664" s="95"/>
      <c r="O664" s="99"/>
    </row>
    <row r="665" spans="1:15" s="131" customFormat="1" ht="14.25" customHeight="1">
      <c r="A665" s="351"/>
      <c r="B665" s="100"/>
      <c r="C665" s="101"/>
      <c r="D665" s="102"/>
      <c r="E665" s="103"/>
      <c r="F665" s="95"/>
      <c r="G665" s="104"/>
      <c r="H665" s="105"/>
      <c r="I665" s="97"/>
      <c r="J665" s="601"/>
      <c r="K665" s="102"/>
      <c r="L665" s="102"/>
      <c r="M665" s="103"/>
      <c r="N665" s="95"/>
      <c r="O665" s="106">
        <f>ROUNDDOWN(SUM(N664:N669)/1000,0)</f>
        <v>0</v>
      </c>
    </row>
    <row r="666" spans="1:15" s="131" customFormat="1" ht="14.25" customHeight="1">
      <c r="A666" s="351"/>
      <c r="B666" s="100"/>
      <c r="C666" s="101"/>
      <c r="D666" s="102"/>
      <c r="E666" s="103"/>
      <c r="F666" s="95"/>
      <c r="G666" s="104"/>
      <c r="H666" s="105"/>
      <c r="I666" s="97"/>
      <c r="J666" s="601"/>
      <c r="K666" s="102"/>
      <c r="L666" s="102"/>
      <c r="M666" s="103"/>
      <c r="N666" s="95"/>
      <c r="O666" s="99"/>
    </row>
    <row r="667" spans="1:15" s="131" customFormat="1" ht="14.25" customHeight="1">
      <c r="A667" s="351"/>
      <c r="B667" s="83" t="s">
        <v>559</v>
      </c>
      <c r="C667" s="84"/>
      <c r="D667" s="84"/>
      <c r="E667" s="85"/>
      <c r="F667" s="86"/>
      <c r="G667" s="87"/>
      <c r="H667" s="105"/>
      <c r="I667" s="97"/>
      <c r="J667" s="601"/>
      <c r="K667" s="102"/>
      <c r="L667" s="102"/>
      <c r="M667" s="103"/>
      <c r="N667" s="95"/>
      <c r="O667" s="99"/>
    </row>
    <row r="668" spans="1:15" s="131" customFormat="1" ht="14.25" customHeight="1">
      <c r="A668" s="351"/>
      <c r="B668" s="100"/>
      <c r="C668" s="101"/>
      <c r="D668" s="102"/>
      <c r="E668" s="103"/>
      <c r="F668" s="95"/>
      <c r="G668" s="96"/>
      <c r="H668" s="105"/>
      <c r="I668" s="97"/>
      <c r="J668" s="601"/>
      <c r="K668" s="102"/>
      <c r="L668" s="102"/>
      <c r="M668" s="103"/>
      <c r="N668" s="95"/>
      <c r="O668" s="99"/>
    </row>
    <row r="669" spans="1:15" s="131" customFormat="1" ht="14.25" customHeight="1">
      <c r="A669" s="351"/>
      <c r="B669" s="100"/>
      <c r="C669" s="101"/>
      <c r="D669" s="102"/>
      <c r="E669" s="103"/>
      <c r="F669" s="95"/>
      <c r="G669" s="96">
        <f>ROUNDDOWN(SUM(F668:F676)/1000,0)</f>
        <v>0</v>
      </c>
      <c r="H669" s="105"/>
      <c r="I669" s="97"/>
      <c r="J669" s="601"/>
      <c r="K669" s="102"/>
      <c r="L669" s="102"/>
      <c r="M669" s="103"/>
      <c r="N669" s="95"/>
      <c r="O669" s="99"/>
    </row>
    <row r="670" spans="1:15" s="131" customFormat="1" ht="14.25" customHeight="1">
      <c r="A670" s="351"/>
      <c r="B670" s="100"/>
      <c r="C670" s="101"/>
      <c r="D670" s="102"/>
      <c r="E670" s="103"/>
      <c r="F670" s="95"/>
      <c r="G670" s="96"/>
      <c r="H670" s="111"/>
      <c r="I670" s="205" t="s">
        <v>563</v>
      </c>
      <c r="J670" s="181"/>
      <c r="K670" s="182"/>
      <c r="L670" s="182"/>
      <c r="M670" s="183"/>
      <c r="N670" s="185"/>
      <c r="O670" s="184"/>
    </row>
    <row r="671" spans="1:15" s="131" customFormat="1" ht="14.25" customHeight="1">
      <c r="A671" s="351"/>
      <c r="B671" s="100"/>
      <c r="C671" s="101"/>
      <c r="D671" s="102"/>
      <c r="E671" s="103"/>
      <c r="F671" s="95"/>
      <c r="G671" s="96"/>
      <c r="H671" s="111"/>
      <c r="I671" s="97"/>
      <c r="J671" s="601"/>
      <c r="K671" s="102"/>
      <c r="L671" s="102"/>
      <c r="M671" s="103"/>
      <c r="N671" s="95"/>
      <c r="O671" s="186"/>
    </row>
    <row r="672" spans="1:15" s="131" customFormat="1" ht="14.25" customHeight="1">
      <c r="A672" s="351"/>
      <c r="B672" s="100"/>
      <c r="C672" s="101"/>
      <c r="D672" s="102"/>
      <c r="E672" s="103"/>
      <c r="F672" s="95"/>
      <c r="G672" s="96"/>
      <c r="H672" s="111"/>
      <c r="I672" s="97"/>
      <c r="J672" s="601"/>
      <c r="K672" s="102"/>
      <c r="L672" s="102"/>
      <c r="M672" s="103"/>
      <c r="N672" s="95"/>
      <c r="O672" s="106">
        <f>ROUNDDOWN(SUM(N671:N676)/1000,0)</f>
        <v>0</v>
      </c>
    </row>
    <row r="673" spans="1:15" s="131" customFormat="1" ht="14.25" customHeight="1">
      <c r="A673" s="351"/>
      <c r="B673" s="100"/>
      <c r="C673" s="101"/>
      <c r="D673" s="102"/>
      <c r="E673" s="103"/>
      <c r="F673" s="95"/>
      <c r="G673" s="96"/>
      <c r="H673" s="111"/>
      <c r="I673" s="97"/>
      <c r="J673" s="601"/>
      <c r="K673" s="102"/>
      <c r="L673" s="102"/>
      <c r="M673" s="103"/>
      <c r="N673" s="95"/>
      <c r="O673" s="99"/>
    </row>
    <row r="674" spans="1:15" s="131" customFormat="1" ht="14.25" customHeight="1">
      <c r="A674" s="351"/>
      <c r="B674" s="100"/>
      <c r="C674" s="101"/>
      <c r="D674" s="102"/>
      <c r="E674" s="103"/>
      <c r="F674" s="95"/>
      <c r="G674" s="96"/>
      <c r="H674" s="111"/>
      <c r="I674" s="97"/>
      <c r="J674" s="601"/>
      <c r="K674" s="102"/>
      <c r="L674" s="102"/>
      <c r="M674" s="103"/>
      <c r="N674" s="95"/>
      <c r="O674" s="99"/>
    </row>
    <row r="675" spans="1:15" s="131" customFormat="1" ht="14.25" customHeight="1">
      <c r="A675" s="351"/>
      <c r="B675" s="100"/>
      <c r="C675" s="101"/>
      <c r="D675" s="102"/>
      <c r="E675" s="103"/>
      <c r="F675" s="95"/>
      <c r="G675" s="96"/>
      <c r="H675" s="105"/>
      <c r="I675" s="97"/>
      <c r="J675" s="601"/>
      <c r="K675" s="102"/>
      <c r="L675" s="102"/>
      <c r="M675" s="103"/>
      <c r="N675" s="95"/>
      <c r="O675" s="99"/>
    </row>
    <row r="676" spans="1:15" s="131" customFormat="1" ht="14.25" customHeight="1">
      <c r="A676" s="351"/>
      <c r="B676" s="100"/>
      <c r="C676" s="101"/>
      <c r="D676" s="102"/>
      <c r="E676" s="103"/>
      <c r="F676" s="95"/>
      <c r="G676" s="104"/>
      <c r="H676" s="111"/>
      <c r="I676" s="97"/>
      <c r="J676" s="601"/>
      <c r="K676" s="102"/>
      <c r="L676" s="102"/>
      <c r="M676" s="103"/>
      <c r="N676" s="95"/>
      <c r="O676" s="112"/>
    </row>
    <row r="677" spans="1:15" s="131" customFormat="1" ht="14.25" customHeight="1">
      <c r="A677" s="351"/>
      <c r="B677" s="83" t="s">
        <v>67</v>
      </c>
      <c r="C677" s="84"/>
      <c r="D677" s="84"/>
      <c r="E677" s="85"/>
      <c r="F677" s="86"/>
      <c r="G677" s="87"/>
      <c r="H677" s="111"/>
      <c r="I677" s="204" t="s">
        <v>564</v>
      </c>
      <c r="J677" s="115"/>
      <c r="K677" s="116"/>
      <c r="L677" s="116"/>
      <c r="M677" s="117"/>
      <c r="N677" s="120"/>
      <c r="O677" s="121"/>
    </row>
    <row r="678" spans="1:15" s="131" customFormat="1" ht="14.25" customHeight="1">
      <c r="A678" s="351"/>
      <c r="B678" s="100"/>
      <c r="C678" s="101"/>
      <c r="D678" s="102"/>
      <c r="E678" s="103"/>
      <c r="F678" s="95"/>
      <c r="G678" s="96"/>
      <c r="H678" s="111"/>
      <c r="I678" s="97"/>
      <c r="J678" s="601"/>
      <c r="K678" s="102"/>
      <c r="L678" s="102"/>
      <c r="M678" s="103"/>
      <c r="N678" s="95"/>
      <c r="O678" s="99"/>
    </row>
    <row r="679" spans="1:15" s="131" customFormat="1" ht="14.25" customHeight="1">
      <c r="A679" s="351"/>
      <c r="B679" s="100"/>
      <c r="C679" s="101"/>
      <c r="D679" s="102"/>
      <c r="E679" s="103"/>
      <c r="F679" s="95"/>
      <c r="G679" s="104">
        <f>ROUNDDOWN(SUM(F678:F680)/1000,0)</f>
        <v>0</v>
      </c>
      <c r="H679" s="105"/>
      <c r="I679" s="97"/>
      <c r="J679" s="601"/>
      <c r="K679" s="102"/>
      <c r="L679" s="102"/>
      <c r="M679" s="103"/>
      <c r="N679" s="95"/>
      <c r="O679" s="106">
        <f>ROUNDDOWN(SUM(N678:N687)/1000,0)</f>
        <v>0</v>
      </c>
    </row>
    <row r="680" spans="1:15" s="131" customFormat="1" ht="14.1" customHeight="1">
      <c r="A680" s="351"/>
      <c r="B680" s="100"/>
      <c r="C680" s="101"/>
      <c r="D680" s="102"/>
      <c r="E680" s="103"/>
      <c r="F680" s="95"/>
      <c r="G680" s="104"/>
      <c r="H680" s="111"/>
      <c r="I680" s="97"/>
      <c r="J680" s="601"/>
      <c r="K680" s="102"/>
      <c r="L680" s="102"/>
      <c r="M680" s="103"/>
      <c r="N680" s="95"/>
      <c r="O680" s="99"/>
    </row>
    <row r="681" spans="1:15" s="131" customFormat="1" ht="14.25" customHeight="1" thickBot="1">
      <c r="A681" s="351"/>
      <c r="B681" s="122" t="s">
        <v>68</v>
      </c>
      <c r="C681" s="123"/>
      <c r="D681" s="123"/>
      <c r="E681" s="124"/>
      <c r="F681" s="125"/>
      <c r="G681" s="126">
        <f>G682-G646-G653-G659-G663-G669-G679</f>
        <v>0</v>
      </c>
      <c r="H681" s="105"/>
      <c r="I681" s="97"/>
      <c r="J681" s="601"/>
      <c r="K681" s="102"/>
      <c r="L681" s="102"/>
      <c r="M681" s="103"/>
      <c r="N681" s="95"/>
      <c r="O681" s="99"/>
    </row>
    <row r="682" spans="1:15" s="131" customFormat="1" ht="20.100000000000001" customHeight="1" thickTop="1">
      <c r="A682" s="351"/>
      <c r="B682" s="1015" t="s">
        <v>69</v>
      </c>
      <c r="C682" s="1016"/>
      <c r="D682" s="1016"/>
      <c r="E682" s="1016"/>
      <c r="F682" s="1017"/>
      <c r="G682" s="127">
        <f>O690</f>
        <v>0</v>
      </c>
      <c r="H682" s="105"/>
      <c r="I682" s="97"/>
      <c r="J682" s="601"/>
      <c r="K682" s="102"/>
      <c r="L682" s="102"/>
      <c r="M682" s="103"/>
      <c r="N682" s="95"/>
      <c r="O682" s="99"/>
    </row>
    <row r="683" spans="1:15" s="131" customFormat="1" ht="14.25" customHeight="1">
      <c r="A683" s="351"/>
      <c r="B683" s="128" t="s">
        <v>70</v>
      </c>
      <c r="C683" s="129"/>
      <c r="D683" s="129"/>
      <c r="E683" s="129"/>
      <c r="F683" s="129"/>
      <c r="G683" s="130"/>
      <c r="H683" s="130"/>
      <c r="I683" s="97"/>
      <c r="J683" s="601"/>
      <c r="K683" s="102"/>
      <c r="L683" s="102"/>
      <c r="M683" s="103"/>
      <c r="N683" s="95"/>
      <c r="O683" s="99"/>
    </row>
    <row r="684" spans="1:15" s="131" customFormat="1" ht="14.25" customHeight="1">
      <c r="A684" s="351"/>
      <c r="B684" s="131" t="s">
        <v>71</v>
      </c>
      <c r="C684" s="129"/>
      <c r="D684" s="129"/>
      <c r="E684" s="129"/>
      <c r="F684" s="129"/>
      <c r="G684" s="132" t="s">
        <v>72</v>
      </c>
      <c r="H684" s="133"/>
      <c r="I684" s="97"/>
      <c r="J684" s="601"/>
      <c r="K684" s="102"/>
      <c r="L684" s="102"/>
      <c r="M684" s="103"/>
      <c r="N684" s="95"/>
      <c r="O684" s="99"/>
    </row>
    <row r="685" spans="1:15" s="131" customFormat="1" ht="14.25" customHeight="1">
      <c r="A685" s="351"/>
      <c r="B685" s="919" t="s">
        <v>73</v>
      </c>
      <c r="C685" s="1018"/>
      <c r="D685" s="1018"/>
      <c r="E685" s="1018"/>
      <c r="F685" s="1019"/>
      <c r="G685" s="134" t="s">
        <v>74</v>
      </c>
      <c r="H685" s="133"/>
      <c r="I685" s="97"/>
      <c r="J685" s="601"/>
      <c r="K685" s="102"/>
      <c r="L685" s="102"/>
      <c r="M685" s="103"/>
      <c r="N685" s="95"/>
      <c r="O685" s="99"/>
    </row>
    <row r="686" spans="1:15" s="131" customFormat="1" ht="20.100000000000001" customHeight="1">
      <c r="A686" s="351"/>
      <c r="B686" s="1003" t="s">
        <v>567</v>
      </c>
      <c r="C686" s="1018"/>
      <c r="D686" s="1018"/>
      <c r="E686" s="1018"/>
      <c r="F686" s="1019"/>
      <c r="G686" s="135"/>
      <c r="H686" s="136"/>
      <c r="I686" s="97"/>
      <c r="J686" s="601"/>
      <c r="K686" s="102"/>
      <c r="L686" s="102"/>
      <c r="M686" s="103"/>
      <c r="N686" s="95"/>
      <c r="O686" s="99"/>
    </row>
    <row r="687" spans="1:15" s="131" customFormat="1" ht="21.95" customHeight="1" thickBot="1">
      <c r="A687" s="351"/>
      <c r="B687" s="1003" t="s">
        <v>568</v>
      </c>
      <c r="C687" s="1004"/>
      <c r="D687" s="1004"/>
      <c r="E687" s="1004"/>
      <c r="F687" s="1005"/>
      <c r="G687" s="135"/>
      <c r="H687" s="111"/>
      <c r="I687" s="97"/>
      <c r="J687" s="601"/>
      <c r="K687" s="102"/>
      <c r="L687" s="102"/>
      <c r="M687" s="103"/>
      <c r="N687" s="95"/>
      <c r="O687" s="137"/>
    </row>
    <row r="688" spans="1:15" s="131" customFormat="1" ht="35.450000000000003" customHeight="1" thickTop="1">
      <c r="A688" s="351"/>
      <c r="B688" s="1003" t="s">
        <v>132</v>
      </c>
      <c r="C688" s="1004"/>
      <c r="D688" s="1004"/>
      <c r="E688" s="1004"/>
      <c r="F688" s="1005"/>
      <c r="G688" s="135"/>
      <c r="H688" s="111"/>
      <c r="I688" s="1006" t="s">
        <v>565</v>
      </c>
      <c r="J688" s="1007"/>
      <c r="K688" s="1007"/>
      <c r="L688" s="1007"/>
      <c r="M688" s="1007"/>
      <c r="N688" s="1008"/>
      <c r="O688" s="138">
        <f>SUM(O646,O656,O665,O672,O679,)</f>
        <v>0</v>
      </c>
    </row>
    <row r="689" spans="1:21" s="131" customFormat="1" ht="35.450000000000003" customHeight="1">
      <c r="A689" s="351"/>
      <c r="B689" s="1003" t="s">
        <v>138</v>
      </c>
      <c r="C689" s="1004"/>
      <c r="D689" s="1004"/>
      <c r="E689" s="1004"/>
      <c r="F689" s="1005"/>
      <c r="G689" s="187"/>
      <c r="H689" s="130"/>
      <c r="I689" s="1009" t="s">
        <v>340</v>
      </c>
      <c r="J689" s="1010"/>
      <c r="K689" s="1010"/>
      <c r="L689" s="1010"/>
      <c r="M689" s="1010"/>
      <c r="N689" s="1011"/>
      <c r="O689" s="146">
        <f>IF(共通入力シート!$B$18="課税事業者",ROUNDDOWN((O688-G691)*10/110,0),0)</f>
        <v>0</v>
      </c>
    </row>
    <row r="690" spans="1:21" s="131" customFormat="1" ht="26.1" customHeight="1" thickBot="1">
      <c r="A690" s="351"/>
      <c r="B690" s="1012" t="s">
        <v>569</v>
      </c>
      <c r="C690" s="1013"/>
      <c r="D690" s="1013"/>
      <c r="E690" s="1013"/>
      <c r="F690" s="1014"/>
      <c r="G690" s="139"/>
      <c r="H690" s="130"/>
      <c r="I690" s="995" t="s">
        <v>341</v>
      </c>
      <c r="J690" s="996"/>
      <c r="K690" s="996"/>
      <c r="L690" s="996"/>
      <c r="M690" s="996"/>
      <c r="N690" s="997"/>
      <c r="O690" s="141">
        <f>O688-O689</f>
        <v>0</v>
      </c>
    </row>
    <row r="691" spans="1:21" s="131" customFormat="1" ht="25.35" customHeight="1" thickTop="1">
      <c r="A691" s="351"/>
      <c r="B691" s="992" t="s">
        <v>75</v>
      </c>
      <c r="C691" s="993"/>
      <c r="D691" s="993"/>
      <c r="E691" s="993"/>
      <c r="F691" s="994"/>
      <c r="G691" s="140">
        <f>SUM(G686:G690)</f>
        <v>0</v>
      </c>
      <c r="H691" s="364"/>
      <c r="I691" s="995" t="s">
        <v>342</v>
      </c>
      <c r="J691" s="996"/>
      <c r="K691" s="996"/>
      <c r="L691" s="996"/>
      <c r="M691" s="996"/>
      <c r="N691" s="997"/>
      <c r="O691" s="144"/>
    </row>
    <row r="692" spans="1:21" s="131" customFormat="1" ht="26.25" customHeight="1">
      <c r="A692" s="351"/>
      <c r="B692" s="131" t="s">
        <v>76</v>
      </c>
      <c r="C692" s="365"/>
      <c r="D692" s="365"/>
      <c r="E692" s="365"/>
      <c r="F692" s="365"/>
      <c r="G692" s="143"/>
      <c r="H692" s="364"/>
      <c r="O692" s="145"/>
    </row>
    <row r="693" spans="1:21" s="131" customFormat="1" ht="10.5" customHeight="1" thickBot="1">
      <c r="A693" s="351"/>
      <c r="C693" s="365"/>
      <c r="D693" s="365"/>
      <c r="E693" s="365"/>
      <c r="F693" s="365"/>
      <c r="G693" s="143"/>
      <c r="H693" s="364"/>
      <c r="I693" s="366"/>
    </row>
    <row r="694" spans="1:21" s="131" customFormat="1" ht="25.35" customHeight="1" thickBot="1">
      <c r="A694" s="351"/>
      <c r="B694" s="998" t="s">
        <v>77</v>
      </c>
      <c r="C694" s="980"/>
      <c r="D694" s="999" t="str">
        <f>IF(共通入力シート!$B$2="","",共通入力シート!$B$2)</f>
        <v/>
      </c>
      <c r="E694" s="999"/>
      <c r="F694" s="999"/>
      <c r="G694" s="1000"/>
      <c r="H694" s="1001" t="str">
        <f>IF(共通入力シート!$B$18="※選択してください。","★「共通入力シート」の消費税等仕入控除税額の取扱を選択してください。","")</f>
        <v/>
      </c>
      <c r="I694" s="1002"/>
      <c r="J694" s="1002"/>
      <c r="K694" s="1002"/>
      <c r="L694" s="1002"/>
      <c r="M694" s="1002"/>
      <c r="N694" s="1002"/>
      <c r="O694" s="1002"/>
    </row>
    <row r="695" spans="1:21" s="131" customFormat="1" ht="46.5" customHeight="1" thickBot="1">
      <c r="A695" s="351"/>
      <c r="B695" s="987" t="s">
        <v>343</v>
      </c>
      <c r="C695" s="988"/>
      <c r="D695" s="989" t="str">
        <f>IF(O690=0,"",MAX(0,MIN(INT(O690/2),G681)))</f>
        <v/>
      </c>
      <c r="E695" s="989"/>
      <c r="F695" s="989"/>
      <c r="G695" s="367" t="s">
        <v>29</v>
      </c>
      <c r="H695" s="990" t="s">
        <v>78</v>
      </c>
      <c r="I695" s="991"/>
      <c r="J695" s="991"/>
      <c r="K695" s="991"/>
      <c r="L695" s="991"/>
      <c r="M695" s="991"/>
      <c r="N695" s="991"/>
      <c r="O695" s="991"/>
    </row>
    <row r="696" spans="1:21" ht="4.5" customHeight="1"/>
    <row r="697" spans="1:21" ht="15.6" customHeight="1">
      <c r="B697" s="131" t="s">
        <v>425</v>
      </c>
      <c r="C697" s="218"/>
      <c r="D697" s="218"/>
      <c r="E697" s="218"/>
      <c r="F697" s="218"/>
      <c r="G697" s="218"/>
      <c r="H697" s="218"/>
      <c r="I697" s="218"/>
      <c r="J697" s="218"/>
      <c r="K697" s="218"/>
      <c r="L697" s="218"/>
      <c r="M697" s="218"/>
      <c r="N697" s="218"/>
      <c r="O697" s="218"/>
      <c r="R697" s="329"/>
      <c r="S697" s="329"/>
      <c r="T697" s="329"/>
      <c r="U697" s="329"/>
    </row>
    <row r="698" spans="1:21" ht="15.6" customHeight="1">
      <c r="B698" s="218" t="s">
        <v>509</v>
      </c>
      <c r="C698" s="218"/>
      <c r="D698" s="218"/>
      <c r="E698" s="218"/>
      <c r="F698" s="218"/>
      <c r="G698" s="218"/>
      <c r="H698" s="218"/>
      <c r="I698" s="218"/>
      <c r="J698" s="218"/>
      <c r="K698" s="218"/>
      <c r="L698" s="218"/>
      <c r="M698" s="218"/>
      <c r="N698" s="218"/>
      <c r="O698" s="218"/>
      <c r="R698" s="329"/>
      <c r="S698" s="329"/>
      <c r="T698" s="329"/>
      <c r="U698" s="329"/>
    </row>
    <row r="699" spans="1:21" ht="18" customHeight="1" thickBot="1">
      <c r="B699" s="1120" t="s">
        <v>508</v>
      </c>
      <c r="C699" s="1120"/>
      <c r="D699" s="1120"/>
      <c r="E699" s="1120"/>
      <c r="F699" s="1120"/>
      <c r="G699" s="1120"/>
      <c r="H699" s="1120"/>
      <c r="I699" s="1120"/>
      <c r="J699" s="1120"/>
      <c r="K699" s="1120"/>
      <c r="L699" s="1120"/>
      <c r="M699" s="1120"/>
      <c r="N699" s="1120"/>
      <c r="O699" s="1120"/>
      <c r="R699" s="329"/>
      <c r="S699" s="329"/>
      <c r="T699" s="329"/>
      <c r="U699" s="329"/>
    </row>
    <row r="700" spans="1:21" ht="15" customHeight="1">
      <c r="B700" s="1121" t="s">
        <v>43</v>
      </c>
      <c r="C700" s="1122"/>
      <c r="D700" s="1125" t="s">
        <v>624</v>
      </c>
      <c r="E700" s="1126"/>
      <c r="F700" s="1129" t="s">
        <v>657</v>
      </c>
      <c r="G700" s="1130"/>
      <c r="H700" s="1131"/>
      <c r="I700" s="1131"/>
      <c r="J700" s="1131"/>
      <c r="K700" s="1131"/>
      <c r="L700" s="1131"/>
      <c r="M700" s="1131"/>
      <c r="N700" s="1131"/>
      <c r="O700" s="1132"/>
      <c r="Q700" s="618" t="s">
        <v>667</v>
      </c>
      <c r="R700" s="329"/>
      <c r="S700" s="329"/>
      <c r="T700" s="329"/>
      <c r="U700" s="329"/>
    </row>
    <row r="701" spans="1:21" ht="15" customHeight="1" thickBot="1">
      <c r="B701" s="1123"/>
      <c r="C701" s="1124"/>
      <c r="D701" s="1127"/>
      <c r="E701" s="1128"/>
      <c r="F701" s="1133"/>
      <c r="G701" s="1134"/>
      <c r="H701" s="1135"/>
      <c r="I701" s="1135"/>
      <c r="J701" s="1135"/>
      <c r="K701" s="1135"/>
      <c r="L701" s="1135"/>
      <c r="M701" s="1135"/>
      <c r="N701" s="1135"/>
      <c r="O701" s="1136"/>
      <c r="Q701" s="617" t="s">
        <v>668</v>
      </c>
      <c r="R701" s="329"/>
      <c r="S701" s="329"/>
      <c r="T701" s="329"/>
      <c r="U701" s="329"/>
    </row>
    <row r="702" spans="1:21" ht="16.5" customHeight="1">
      <c r="B702" s="330" t="s">
        <v>142</v>
      </c>
      <c r="C702" s="331"/>
      <c r="D702" s="331"/>
      <c r="E702" s="332"/>
      <c r="F702" s="331"/>
      <c r="G702" s="331"/>
      <c r="H702" s="333"/>
      <c r="I702" s="333"/>
      <c r="J702" s="333"/>
      <c r="K702" s="333"/>
      <c r="L702" s="333"/>
      <c r="M702" s="333"/>
      <c r="N702" s="333"/>
      <c r="O702" s="334"/>
      <c r="R702" s="329"/>
      <c r="S702" s="329"/>
      <c r="T702" s="329"/>
      <c r="U702" s="329"/>
    </row>
    <row r="703" spans="1:21" ht="18.75" customHeight="1">
      <c r="B703" s="1109"/>
      <c r="C703" s="1110"/>
      <c r="D703" s="1110"/>
      <c r="E703" s="1110"/>
      <c r="F703" s="1110"/>
      <c r="G703" s="1110"/>
      <c r="H703" s="1110"/>
      <c r="I703" s="1110"/>
      <c r="J703" s="1110"/>
      <c r="K703" s="1110"/>
      <c r="L703" s="1213" t="s">
        <v>48</v>
      </c>
      <c r="M703" s="1215"/>
      <c r="N703" s="1215"/>
      <c r="O703" s="1216"/>
      <c r="Q703" s="569" t="str">
        <f>IF(M703="", "←選択してください。", "")</f>
        <v>←選択してください。</v>
      </c>
      <c r="R703" s="329"/>
      <c r="S703" s="329"/>
      <c r="T703" s="329"/>
      <c r="U703" s="329"/>
    </row>
    <row r="704" spans="1:21" ht="17.25" customHeight="1">
      <c r="B704" s="1111"/>
      <c r="C704" s="1112"/>
      <c r="D704" s="1112"/>
      <c r="E704" s="1112"/>
      <c r="F704" s="1112"/>
      <c r="G704" s="1112"/>
      <c r="H704" s="1112"/>
      <c r="I704" s="1112"/>
      <c r="J704" s="1112"/>
      <c r="K704" s="1112"/>
      <c r="L704" s="1214"/>
      <c r="M704" s="1217"/>
      <c r="N704" s="1217"/>
      <c r="O704" s="1218"/>
      <c r="Q704" s="336"/>
      <c r="R704" s="329"/>
      <c r="S704" s="329"/>
      <c r="T704" s="329"/>
      <c r="U704" s="329"/>
    </row>
    <row r="705" spans="2:21" ht="4.5" customHeight="1">
      <c r="B705" s="338"/>
      <c r="C705" s="338"/>
      <c r="D705" s="338"/>
      <c r="E705" s="338"/>
      <c r="F705" s="338"/>
      <c r="G705" s="338"/>
      <c r="H705" s="338"/>
      <c r="I705" s="338"/>
      <c r="J705" s="338"/>
      <c r="K705" s="338"/>
      <c r="L705" s="338"/>
      <c r="M705" s="338"/>
      <c r="N705" s="338"/>
      <c r="O705" s="611"/>
      <c r="R705" s="329"/>
      <c r="S705" s="329"/>
      <c r="T705" s="329"/>
      <c r="U705" s="329"/>
    </row>
    <row r="706" spans="2:21" ht="21.75" customHeight="1">
      <c r="B706" s="340" t="s">
        <v>143</v>
      </c>
      <c r="C706" s="341"/>
      <c r="D706" s="341"/>
      <c r="E706" s="341"/>
      <c r="F706" s="1117" t="s">
        <v>50</v>
      </c>
      <c r="G706" s="1118"/>
      <c r="H706" s="342"/>
      <c r="I706" s="919"/>
      <c r="J706" s="920"/>
      <c r="K706" s="920"/>
      <c r="L706" s="1219"/>
      <c r="M706" s="1219"/>
      <c r="N706" s="1219"/>
      <c r="O706" s="1220"/>
      <c r="Q706" s="336" t="str">
        <f>IF(OR(F700="人材養成事業",F700= "普及啓発事業"), "←斜線部は記入する必要はありません。", "")</f>
        <v/>
      </c>
      <c r="R706" s="329"/>
      <c r="S706" s="329"/>
      <c r="T706" s="329"/>
      <c r="U706" s="329"/>
    </row>
    <row r="707" spans="2:21" ht="9" customHeight="1">
      <c r="B707" s="131"/>
      <c r="C707" s="131"/>
      <c r="D707" s="131"/>
      <c r="E707" s="131"/>
      <c r="F707" s="338"/>
      <c r="G707" s="338"/>
      <c r="H707" s="587"/>
      <c r="I707" s="338"/>
      <c r="J707" s="338"/>
      <c r="K707" s="338"/>
      <c r="L707" s="588"/>
      <c r="M707" s="338"/>
      <c r="N707" s="338"/>
      <c r="O707" s="589"/>
      <c r="Q707" s="336"/>
      <c r="R707" s="329"/>
      <c r="S707" s="329"/>
      <c r="T707" s="329"/>
      <c r="U707" s="329"/>
    </row>
    <row r="708" spans="2:21" hidden="1">
      <c r="B708" s="131"/>
      <c r="C708" s="131"/>
      <c r="D708" s="131"/>
      <c r="E708" s="131"/>
      <c r="F708" s="338"/>
      <c r="G708" s="338"/>
      <c r="H708" s="587"/>
      <c r="I708" s="338"/>
      <c r="J708" s="338"/>
      <c r="K708" s="338"/>
      <c r="L708" s="588"/>
      <c r="M708" s="338"/>
      <c r="N708" s="338"/>
      <c r="O708" s="589"/>
      <c r="Q708" s="336"/>
      <c r="R708" s="329"/>
      <c r="S708" s="329"/>
      <c r="T708" s="329"/>
      <c r="U708" s="329"/>
    </row>
    <row r="709" spans="2:21" hidden="1">
      <c r="B709" s="131"/>
      <c r="C709" s="131"/>
      <c r="D709" s="338"/>
      <c r="E709" s="338"/>
      <c r="F709" s="338"/>
      <c r="G709" s="338"/>
      <c r="H709" s="338"/>
      <c r="I709" s="338"/>
      <c r="J709" s="338"/>
      <c r="K709" s="338"/>
      <c r="L709" s="338"/>
      <c r="M709" s="338"/>
      <c r="N709" s="338"/>
      <c r="O709" s="338"/>
      <c r="Q709" s="336"/>
      <c r="R709" s="329"/>
      <c r="S709" s="329"/>
      <c r="T709" s="329"/>
      <c r="U709" s="329"/>
    </row>
    <row r="710" spans="2:21" s="102" customFormat="1" ht="18" customHeight="1">
      <c r="B710" s="1020" t="s">
        <v>344</v>
      </c>
      <c r="C710" s="1066"/>
      <c r="D710" s="925" t="s">
        <v>413</v>
      </c>
      <c r="E710" s="926"/>
      <c r="F710" s="926"/>
      <c r="G710" s="926"/>
      <c r="H710" s="926"/>
      <c r="I710" s="926"/>
      <c r="J710" s="926"/>
      <c r="K710" s="926"/>
      <c r="L710" s="926"/>
      <c r="M710" s="926"/>
      <c r="N710" s="926"/>
      <c r="O710" s="927"/>
      <c r="Q710" s="345"/>
    </row>
    <row r="711" spans="2:21" s="102" customFormat="1" ht="19.350000000000001" customHeight="1">
      <c r="B711" s="1067"/>
      <c r="C711" s="1068"/>
      <c r="D711" s="1071"/>
      <c r="E711" s="1072"/>
      <c r="F711" s="1072"/>
      <c r="G711" s="1072"/>
      <c r="H711" s="1072"/>
      <c r="I711" s="1072"/>
      <c r="J711" s="1072"/>
      <c r="K711" s="1072"/>
      <c r="L711" s="1072"/>
      <c r="M711" s="1072"/>
      <c r="N711" s="1072"/>
      <c r="O711" s="1073"/>
    </row>
    <row r="712" spans="2:21" s="102" customFormat="1" ht="19.350000000000001" customHeight="1">
      <c r="B712" s="1067"/>
      <c r="C712" s="1068"/>
      <c r="D712" s="1071"/>
      <c r="E712" s="1072"/>
      <c r="F712" s="1072"/>
      <c r="G712" s="1072"/>
      <c r="H712" s="1072"/>
      <c r="I712" s="1072"/>
      <c r="J712" s="1072"/>
      <c r="K712" s="1072"/>
      <c r="L712" s="1072"/>
      <c r="M712" s="1072"/>
      <c r="N712" s="1072"/>
      <c r="O712" s="1073"/>
    </row>
    <row r="713" spans="2:21" s="102" customFormat="1" ht="19.350000000000001" customHeight="1">
      <c r="B713" s="1067"/>
      <c r="C713" s="1068"/>
      <c r="D713" s="1071"/>
      <c r="E713" s="1072"/>
      <c r="F713" s="1072"/>
      <c r="G713" s="1072"/>
      <c r="H713" s="1072"/>
      <c r="I713" s="1072"/>
      <c r="J713" s="1072"/>
      <c r="K713" s="1072"/>
      <c r="L713" s="1072"/>
      <c r="M713" s="1072"/>
      <c r="N713" s="1072"/>
      <c r="O713" s="1073"/>
    </row>
    <row r="714" spans="2:21" s="102" customFormat="1" ht="19.350000000000001" customHeight="1">
      <c r="B714" s="1067"/>
      <c r="C714" s="1068"/>
      <c r="D714" s="1071"/>
      <c r="E714" s="1072"/>
      <c r="F714" s="1072"/>
      <c r="G714" s="1072"/>
      <c r="H714" s="1072"/>
      <c r="I714" s="1072"/>
      <c r="J714" s="1072"/>
      <c r="K714" s="1072"/>
      <c r="L714" s="1072"/>
      <c r="M714" s="1072"/>
      <c r="N714" s="1072"/>
      <c r="O714" s="1073"/>
    </row>
    <row r="715" spans="2:21" s="102" customFormat="1" ht="19.350000000000001" customHeight="1">
      <c r="B715" s="1067"/>
      <c r="C715" s="1068"/>
      <c r="D715" s="1071"/>
      <c r="E715" s="1072"/>
      <c r="F715" s="1072"/>
      <c r="G715" s="1072"/>
      <c r="H715" s="1072"/>
      <c r="I715" s="1072"/>
      <c r="J715" s="1072"/>
      <c r="K715" s="1072"/>
      <c r="L715" s="1072"/>
      <c r="M715" s="1072"/>
      <c r="N715" s="1072"/>
      <c r="O715" s="1073"/>
    </row>
    <row r="716" spans="2:21" s="102" customFormat="1" ht="19.350000000000001" customHeight="1">
      <c r="B716" s="1067"/>
      <c r="C716" s="1068"/>
      <c r="D716" s="1071"/>
      <c r="E716" s="1072"/>
      <c r="F716" s="1072"/>
      <c r="G716" s="1072"/>
      <c r="H716" s="1072"/>
      <c r="I716" s="1072"/>
      <c r="J716" s="1072"/>
      <c r="K716" s="1072"/>
      <c r="L716" s="1072"/>
      <c r="M716" s="1072"/>
      <c r="N716" s="1072"/>
      <c r="O716" s="1073"/>
    </row>
    <row r="717" spans="2:21" s="102" customFormat="1" ht="19.350000000000001" customHeight="1">
      <c r="B717" s="1067"/>
      <c r="C717" s="1068"/>
      <c r="D717" s="1071"/>
      <c r="E717" s="1072"/>
      <c r="F717" s="1072"/>
      <c r="G717" s="1072"/>
      <c r="H717" s="1072"/>
      <c r="I717" s="1072"/>
      <c r="J717" s="1072"/>
      <c r="K717" s="1072"/>
      <c r="L717" s="1072"/>
      <c r="M717" s="1072"/>
      <c r="N717" s="1072"/>
      <c r="O717" s="1073"/>
    </row>
    <row r="718" spans="2:21" s="102" customFormat="1" ht="19.350000000000001" customHeight="1">
      <c r="B718" s="1067"/>
      <c r="C718" s="1068"/>
      <c r="D718" s="1071"/>
      <c r="E718" s="1072"/>
      <c r="F718" s="1072"/>
      <c r="G718" s="1072"/>
      <c r="H718" s="1072"/>
      <c r="I718" s="1072"/>
      <c r="J718" s="1072"/>
      <c r="K718" s="1072"/>
      <c r="L718" s="1072"/>
      <c r="M718" s="1072"/>
      <c r="N718" s="1072"/>
      <c r="O718" s="1073"/>
    </row>
    <row r="719" spans="2:21" s="102" customFormat="1" ht="19.350000000000001" customHeight="1">
      <c r="B719" s="1067"/>
      <c r="C719" s="1068"/>
      <c r="D719" s="1071"/>
      <c r="E719" s="1072"/>
      <c r="F719" s="1072"/>
      <c r="G719" s="1072"/>
      <c r="H719" s="1072"/>
      <c r="I719" s="1072"/>
      <c r="J719" s="1072"/>
      <c r="K719" s="1072"/>
      <c r="L719" s="1072"/>
      <c r="M719" s="1072"/>
      <c r="N719" s="1072"/>
      <c r="O719" s="1073"/>
    </row>
    <row r="720" spans="2:21" s="102" customFormat="1" ht="19.350000000000001" customHeight="1">
      <c r="B720" s="1069"/>
      <c r="C720" s="1070"/>
      <c r="D720" s="1074"/>
      <c r="E720" s="1075"/>
      <c r="F720" s="1075"/>
      <c r="G720" s="1075"/>
      <c r="H720" s="1075"/>
      <c r="I720" s="1075"/>
      <c r="J720" s="1075"/>
      <c r="K720" s="1075"/>
      <c r="L720" s="1075"/>
      <c r="M720" s="1075"/>
      <c r="N720" s="1075"/>
      <c r="O720" s="1076"/>
    </row>
    <row r="721" spans="2:15" s="102" customFormat="1" ht="18" customHeight="1">
      <c r="B721" s="1020" t="s">
        <v>148</v>
      </c>
      <c r="C721" s="1021"/>
      <c r="D721" s="1059" t="s">
        <v>427</v>
      </c>
      <c r="E721" s="1026"/>
      <c r="F721" s="1026"/>
      <c r="G721" s="1026"/>
      <c r="H721" s="1026"/>
      <c r="I721" s="1026"/>
      <c r="J721" s="1026"/>
      <c r="K721" s="1026"/>
      <c r="L721" s="1026"/>
      <c r="M721" s="1026"/>
      <c r="N721" s="1026"/>
      <c r="O721" s="1027"/>
    </row>
    <row r="722" spans="2:15" s="102" customFormat="1" ht="18" customHeight="1">
      <c r="B722" s="1022"/>
      <c r="C722" s="1023"/>
      <c r="D722" s="1028"/>
      <c r="E722" s="1077"/>
      <c r="F722" s="1077"/>
      <c r="G722" s="1077"/>
      <c r="H722" s="1077"/>
      <c r="I722" s="1077"/>
      <c r="J722" s="1077"/>
      <c r="K722" s="1077"/>
      <c r="L722" s="1077"/>
      <c r="M722" s="1077"/>
      <c r="N722" s="1077"/>
      <c r="O722" s="1078"/>
    </row>
    <row r="723" spans="2:15" s="102" customFormat="1" ht="18" customHeight="1">
      <c r="B723" s="1022"/>
      <c r="C723" s="1023"/>
      <c r="D723" s="1071"/>
      <c r="E723" s="1072"/>
      <c r="F723" s="1072"/>
      <c r="G723" s="1072"/>
      <c r="H723" s="1072"/>
      <c r="I723" s="1072"/>
      <c r="J723" s="1072"/>
      <c r="K723" s="1072"/>
      <c r="L723" s="1072"/>
      <c r="M723" s="1072"/>
      <c r="N723" s="1072"/>
      <c r="O723" s="1073"/>
    </row>
    <row r="724" spans="2:15" s="102" customFormat="1" ht="18" customHeight="1">
      <c r="B724" s="1022"/>
      <c r="C724" s="1023"/>
      <c r="D724" s="1071"/>
      <c r="E724" s="1072"/>
      <c r="F724" s="1072"/>
      <c r="G724" s="1072"/>
      <c r="H724" s="1072"/>
      <c r="I724" s="1072"/>
      <c r="J724" s="1072"/>
      <c r="K724" s="1072"/>
      <c r="L724" s="1072"/>
      <c r="M724" s="1072"/>
      <c r="N724" s="1072"/>
      <c r="O724" s="1073"/>
    </row>
    <row r="725" spans="2:15" s="102" customFormat="1" ht="18" customHeight="1">
      <c r="B725" s="1022"/>
      <c r="C725" s="1023"/>
      <c r="D725" s="1071"/>
      <c r="E725" s="1072"/>
      <c r="F725" s="1072"/>
      <c r="G725" s="1072"/>
      <c r="H725" s="1072"/>
      <c r="I725" s="1072"/>
      <c r="J725" s="1072"/>
      <c r="K725" s="1072"/>
      <c r="L725" s="1072"/>
      <c r="M725" s="1072"/>
      <c r="N725" s="1072"/>
      <c r="O725" s="1073"/>
    </row>
    <row r="726" spans="2:15" s="102" customFormat="1" ht="18" customHeight="1">
      <c r="B726" s="1022"/>
      <c r="C726" s="1023"/>
      <c r="D726" s="1071"/>
      <c r="E726" s="1072"/>
      <c r="F726" s="1072"/>
      <c r="G726" s="1072"/>
      <c r="H726" s="1072"/>
      <c r="I726" s="1072"/>
      <c r="J726" s="1072"/>
      <c r="K726" s="1072"/>
      <c r="L726" s="1072"/>
      <c r="M726" s="1072"/>
      <c r="N726" s="1072"/>
      <c r="O726" s="1073"/>
    </row>
    <row r="727" spans="2:15" s="102" customFormat="1" ht="18" customHeight="1">
      <c r="B727" s="1022"/>
      <c r="C727" s="1023"/>
      <c r="D727" s="1079"/>
      <c r="E727" s="1080"/>
      <c r="F727" s="1080"/>
      <c r="G727" s="1080"/>
      <c r="H727" s="1080"/>
      <c r="I727" s="1080"/>
      <c r="J727" s="1080"/>
      <c r="K727" s="1080"/>
      <c r="L727" s="1080"/>
      <c r="M727" s="1080"/>
      <c r="N727" s="1080"/>
      <c r="O727" s="1081"/>
    </row>
    <row r="728" spans="2:15" s="102" customFormat="1" ht="18" customHeight="1">
      <c r="B728" s="1022"/>
      <c r="C728" s="1023"/>
      <c r="D728" s="1082" t="s">
        <v>428</v>
      </c>
      <c r="E728" s="1083"/>
      <c r="F728" s="1083"/>
      <c r="G728" s="1083"/>
      <c r="H728" s="1083"/>
      <c r="I728" s="1083"/>
      <c r="J728" s="1083"/>
      <c r="K728" s="1083"/>
      <c r="L728" s="1083"/>
      <c r="M728" s="1083"/>
      <c r="N728" s="1083"/>
      <c r="O728" s="1084"/>
    </row>
    <row r="729" spans="2:15" s="102" customFormat="1" ht="18" customHeight="1">
      <c r="B729" s="1022"/>
      <c r="C729" s="1023"/>
      <c r="D729" s="1028"/>
      <c r="E729" s="1085"/>
      <c r="F729" s="1085"/>
      <c r="G729" s="1085"/>
      <c r="H729" s="1085"/>
      <c r="I729" s="1085"/>
      <c r="J729" s="1085"/>
      <c r="K729" s="1085"/>
      <c r="L729" s="1085"/>
      <c r="M729" s="1085"/>
      <c r="N729" s="1085"/>
      <c r="O729" s="1086"/>
    </row>
    <row r="730" spans="2:15" s="102" customFormat="1" ht="18" customHeight="1">
      <c r="B730" s="1022"/>
      <c r="C730" s="1023"/>
      <c r="D730" s="1087"/>
      <c r="E730" s="1088"/>
      <c r="F730" s="1088"/>
      <c r="G730" s="1088"/>
      <c r="H730" s="1088"/>
      <c r="I730" s="1088"/>
      <c r="J730" s="1088"/>
      <c r="K730" s="1088"/>
      <c r="L730" s="1088"/>
      <c r="M730" s="1088"/>
      <c r="N730" s="1088"/>
      <c r="O730" s="1089"/>
    </row>
    <row r="731" spans="2:15" s="102" customFormat="1" ht="18" customHeight="1">
      <c r="B731" s="1022"/>
      <c r="C731" s="1023"/>
      <c r="D731" s="1087"/>
      <c r="E731" s="1088"/>
      <c r="F731" s="1088"/>
      <c r="G731" s="1088"/>
      <c r="H731" s="1088"/>
      <c r="I731" s="1088"/>
      <c r="J731" s="1088"/>
      <c r="K731" s="1088"/>
      <c r="L731" s="1088"/>
      <c r="M731" s="1088"/>
      <c r="N731" s="1088"/>
      <c r="O731" s="1089"/>
    </row>
    <row r="732" spans="2:15" s="102" customFormat="1" ht="18" customHeight="1">
      <c r="B732" s="1022"/>
      <c r="C732" s="1023"/>
      <c r="D732" s="1087"/>
      <c r="E732" s="1088"/>
      <c r="F732" s="1088"/>
      <c r="G732" s="1088"/>
      <c r="H732" s="1088"/>
      <c r="I732" s="1088"/>
      <c r="J732" s="1088"/>
      <c r="K732" s="1088"/>
      <c r="L732" s="1088"/>
      <c r="M732" s="1088"/>
      <c r="N732" s="1088"/>
      <c r="O732" s="1089"/>
    </row>
    <row r="733" spans="2:15" s="102" customFormat="1" ht="18" customHeight="1">
      <c r="B733" s="1022"/>
      <c r="C733" s="1023"/>
      <c r="D733" s="1087"/>
      <c r="E733" s="1088"/>
      <c r="F733" s="1088"/>
      <c r="G733" s="1088"/>
      <c r="H733" s="1088"/>
      <c r="I733" s="1088"/>
      <c r="J733" s="1088"/>
      <c r="K733" s="1088"/>
      <c r="L733" s="1088"/>
      <c r="M733" s="1088"/>
      <c r="N733" s="1088"/>
      <c r="O733" s="1089"/>
    </row>
    <row r="734" spans="2:15" s="102" customFormat="1" ht="18" customHeight="1">
      <c r="B734" s="1022"/>
      <c r="C734" s="1023"/>
      <c r="D734" s="1087"/>
      <c r="E734" s="1088"/>
      <c r="F734" s="1088"/>
      <c r="G734" s="1088"/>
      <c r="H734" s="1088"/>
      <c r="I734" s="1088"/>
      <c r="J734" s="1088"/>
      <c r="K734" s="1088"/>
      <c r="L734" s="1088"/>
      <c r="M734" s="1088"/>
      <c r="N734" s="1088"/>
      <c r="O734" s="1089"/>
    </row>
    <row r="735" spans="2:15" s="102" customFormat="1" ht="18" customHeight="1">
      <c r="B735" s="1024"/>
      <c r="C735" s="1025"/>
      <c r="D735" s="1090"/>
      <c r="E735" s="1091"/>
      <c r="F735" s="1091"/>
      <c r="G735" s="1091"/>
      <c r="H735" s="1091"/>
      <c r="I735" s="1091"/>
      <c r="J735" s="1091"/>
      <c r="K735" s="1091"/>
      <c r="L735" s="1091"/>
      <c r="M735" s="1091"/>
      <c r="N735" s="1091"/>
      <c r="O735" s="1092"/>
    </row>
    <row r="736" spans="2:15" s="102" customFormat="1" ht="18" customHeight="1">
      <c r="B736" s="1020" t="s">
        <v>140</v>
      </c>
      <c r="C736" s="1021"/>
      <c r="D736" s="1026" t="s">
        <v>347</v>
      </c>
      <c r="E736" s="1026"/>
      <c r="F736" s="1026"/>
      <c r="G736" s="1026"/>
      <c r="H736" s="1026"/>
      <c r="I736" s="1026"/>
      <c r="J736" s="1026"/>
      <c r="K736" s="1026"/>
      <c r="L736" s="1026"/>
      <c r="M736" s="1026"/>
      <c r="N736" s="1026"/>
      <c r="O736" s="1027"/>
    </row>
    <row r="737" spans="2:21" s="102" customFormat="1" ht="18" customHeight="1">
      <c r="B737" s="1022"/>
      <c r="C737" s="1023"/>
      <c r="D737" s="1028"/>
      <c r="E737" s="1029"/>
      <c r="F737" s="1029"/>
      <c r="G737" s="1029"/>
      <c r="H737" s="1029"/>
      <c r="I737" s="1029"/>
      <c r="J737" s="1029"/>
      <c r="K737" s="1029"/>
      <c r="L737" s="1029"/>
      <c r="M737" s="1029"/>
      <c r="N737" s="1029"/>
      <c r="O737" s="1030"/>
    </row>
    <row r="738" spans="2:21" s="102" customFormat="1" ht="18" customHeight="1">
      <c r="B738" s="1022"/>
      <c r="C738" s="1023"/>
      <c r="D738" s="1031"/>
      <c r="E738" s="1032"/>
      <c r="F738" s="1032"/>
      <c r="G738" s="1032"/>
      <c r="H738" s="1032"/>
      <c r="I738" s="1032"/>
      <c r="J738" s="1032"/>
      <c r="K738" s="1032"/>
      <c r="L738" s="1032"/>
      <c r="M738" s="1032"/>
      <c r="N738" s="1032"/>
      <c r="O738" s="1033"/>
    </row>
    <row r="739" spans="2:21" s="102" customFormat="1" ht="18" customHeight="1">
      <c r="B739" s="1022"/>
      <c r="C739" s="1023"/>
      <c r="D739" s="1034"/>
      <c r="E739" s="1035"/>
      <c r="F739" s="1035"/>
      <c r="G739" s="1035"/>
      <c r="H739" s="1035"/>
      <c r="I739" s="1035"/>
      <c r="J739" s="1035"/>
      <c r="K739" s="1035"/>
      <c r="L739" s="1035"/>
      <c r="M739" s="1035"/>
      <c r="N739" s="1035"/>
      <c r="O739" s="1036"/>
    </row>
    <row r="740" spans="2:21" s="102" customFormat="1" ht="17.100000000000001" customHeight="1">
      <c r="B740" s="1022"/>
      <c r="C740" s="1023"/>
      <c r="D740" s="1026" t="s">
        <v>345</v>
      </c>
      <c r="E740" s="1026"/>
      <c r="F740" s="1026"/>
      <c r="G740" s="1026"/>
      <c r="H740" s="1026"/>
      <c r="I740" s="1026"/>
      <c r="J740" s="1026"/>
      <c r="K740" s="1026"/>
      <c r="L740" s="1026"/>
      <c r="M740" s="1026"/>
      <c r="N740" s="1026"/>
      <c r="O740" s="1027"/>
    </row>
    <row r="741" spans="2:21" s="102" customFormat="1" ht="17.100000000000001" customHeight="1">
      <c r="B741" s="1022"/>
      <c r="C741" s="1023"/>
      <c r="D741" s="1037"/>
      <c r="E741" s="1038"/>
      <c r="F741" s="1038"/>
      <c r="G741" s="1038"/>
      <c r="H741" s="1038"/>
      <c r="I741" s="1038"/>
      <c r="J741" s="1038"/>
      <c r="K741" s="1038"/>
      <c r="L741" s="1038"/>
      <c r="M741" s="1038"/>
      <c r="N741" s="1038"/>
      <c r="O741" s="1039"/>
    </row>
    <row r="742" spans="2:21" s="102" customFormat="1" ht="17.100000000000001" customHeight="1">
      <c r="B742" s="1022"/>
      <c r="C742" s="1023"/>
      <c r="D742" s="1040"/>
      <c r="E742" s="1041"/>
      <c r="F742" s="1041"/>
      <c r="G742" s="1041"/>
      <c r="H742" s="1041"/>
      <c r="I742" s="1041"/>
      <c r="J742" s="1041"/>
      <c r="K742" s="1041"/>
      <c r="L742" s="1041"/>
      <c r="M742" s="1041"/>
      <c r="N742" s="1041"/>
      <c r="O742" s="1042"/>
    </row>
    <row r="743" spans="2:21" s="102" customFormat="1" ht="17.100000000000001" customHeight="1">
      <c r="B743" s="1022"/>
      <c r="C743" s="1023"/>
      <c r="D743" s="1043"/>
      <c r="E743" s="1044"/>
      <c r="F743" s="1044"/>
      <c r="G743" s="1044"/>
      <c r="H743" s="1044"/>
      <c r="I743" s="1044"/>
      <c r="J743" s="1044"/>
      <c r="K743" s="1044"/>
      <c r="L743" s="1044"/>
      <c r="M743" s="1044"/>
      <c r="N743" s="1044"/>
      <c r="O743" s="1045"/>
    </row>
    <row r="744" spans="2:21" s="102" customFormat="1" ht="17.100000000000001" customHeight="1">
      <c r="B744" s="1022"/>
      <c r="C744" s="1023"/>
      <c r="D744" s="1026" t="s">
        <v>492</v>
      </c>
      <c r="E744" s="1026"/>
      <c r="F744" s="1026"/>
      <c r="G744" s="1026"/>
      <c r="H744" s="1026"/>
      <c r="I744" s="1026"/>
      <c r="J744" s="1026"/>
      <c r="K744" s="1026"/>
      <c r="L744" s="1026"/>
      <c r="M744" s="1026"/>
      <c r="N744" s="1026"/>
      <c r="O744" s="1027"/>
    </row>
    <row r="745" spans="2:21" s="102" customFormat="1" ht="17.100000000000001" customHeight="1">
      <c r="B745" s="1022"/>
      <c r="C745" s="1023"/>
      <c r="D745" s="1046"/>
      <c r="E745" s="1047"/>
      <c r="F745" s="1047"/>
      <c r="G745" s="1047"/>
      <c r="H745" s="1047"/>
      <c r="I745" s="1047"/>
      <c r="J745" s="1047"/>
      <c r="K745" s="1047"/>
      <c r="L745" s="1047"/>
      <c r="M745" s="1047"/>
      <c r="N745" s="1047"/>
      <c r="O745" s="1048"/>
    </row>
    <row r="746" spans="2:21" s="102" customFormat="1" ht="17.100000000000001" customHeight="1">
      <c r="B746" s="1022"/>
      <c r="C746" s="1023"/>
      <c r="D746" s="1049"/>
      <c r="E746" s="797"/>
      <c r="F746" s="797"/>
      <c r="G746" s="797"/>
      <c r="H746" s="797"/>
      <c r="I746" s="797"/>
      <c r="J746" s="797"/>
      <c r="K746" s="797"/>
      <c r="L746" s="797"/>
      <c r="M746" s="797"/>
      <c r="N746" s="797"/>
      <c r="O746" s="1050"/>
    </row>
    <row r="747" spans="2:21" s="102" customFormat="1" ht="17.100000000000001" customHeight="1">
      <c r="B747" s="1022"/>
      <c r="C747" s="1023"/>
      <c r="D747" s="1051"/>
      <c r="E747" s="1052"/>
      <c r="F747" s="1052"/>
      <c r="G747" s="1052"/>
      <c r="H747" s="1052"/>
      <c r="I747" s="1052"/>
      <c r="J747" s="1052"/>
      <c r="K747" s="1052"/>
      <c r="L747" s="1052"/>
      <c r="M747" s="1052"/>
      <c r="N747" s="1052"/>
      <c r="O747" s="1053"/>
    </row>
    <row r="748" spans="2:21" s="102" customFormat="1" ht="17.100000000000001" customHeight="1">
      <c r="B748" s="1022"/>
      <c r="C748" s="1023"/>
      <c r="D748" s="1026" t="s">
        <v>141</v>
      </c>
      <c r="E748" s="1026"/>
      <c r="F748" s="1026"/>
      <c r="G748" s="1026"/>
      <c r="H748" s="1026"/>
      <c r="I748" s="1026"/>
      <c r="J748" s="1026"/>
      <c r="K748" s="1026"/>
      <c r="L748" s="1026"/>
      <c r="M748" s="1026"/>
      <c r="N748" s="1026"/>
      <c r="O748" s="1027"/>
    </row>
    <row r="749" spans="2:21" s="102" customFormat="1" ht="17.100000000000001" customHeight="1">
      <c r="B749" s="1022"/>
      <c r="C749" s="1023"/>
      <c r="D749" s="1028"/>
      <c r="E749" s="1054"/>
      <c r="F749" s="1054"/>
      <c r="G749" s="1054"/>
      <c r="H749" s="1054"/>
      <c r="I749" s="1054"/>
      <c r="J749" s="1054"/>
      <c r="K749" s="1054"/>
      <c r="L749" s="1054"/>
      <c r="M749" s="1054"/>
      <c r="N749" s="1054"/>
      <c r="O749" s="1055"/>
    </row>
    <row r="750" spans="2:21" ht="18" customHeight="1">
      <c r="B750" s="1022"/>
      <c r="C750" s="1023"/>
      <c r="D750" s="1056"/>
      <c r="E750" s="1057"/>
      <c r="F750" s="1057"/>
      <c r="G750" s="1057"/>
      <c r="H750" s="1057"/>
      <c r="I750" s="1057"/>
      <c r="J750" s="1057"/>
      <c r="K750" s="1057"/>
      <c r="L750" s="1057"/>
      <c r="M750" s="1057"/>
      <c r="N750" s="1057"/>
      <c r="O750" s="1058"/>
      <c r="R750" s="329"/>
      <c r="S750" s="329"/>
      <c r="T750" s="329"/>
      <c r="U750" s="329"/>
    </row>
    <row r="751" spans="2:21" ht="18" customHeight="1">
      <c r="B751" s="1022"/>
      <c r="C751" s="1023"/>
      <c r="D751" s="1059" t="s">
        <v>346</v>
      </c>
      <c r="E751" s="1026"/>
      <c r="F751" s="1026"/>
      <c r="G751" s="1026"/>
      <c r="H751" s="1026"/>
      <c r="I751" s="1026"/>
      <c r="J751" s="1026"/>
      <c r="K751" s="1026"/>
      <c r="L751" s="1026"/>
      <c r="M751" s="1026"/>
      <c r="N751" s="1026"/>
      <c r="O751" s="1027"/>
      <c r="R751" s="329"/>
      <c r="S751" s="329"/>
      <c r="T751" s="329"/>
      <c r="U751" s="329"/>
    </row>
    <row r="752" spans="2:21" ht="18" customHeight="1">
      <c r="B752" s="1022"/>
      <c r="C752" s="1023"/>
      <c r="D752" s="1060"/>
      <c r="E752" s="1061"/>
      <c r="F752" s="1061"/>
      <c r="G752" s="1061"/>
      <c r="H752" s="1061"/>
      <c r="I752" s="1061"/>
      <c r="J752" s="1061"/>
      <c r="K752" s="1061"/>
      <c r="L752" s="1061"/>
      <c r="M752" s="1061"/>
      <c r="N752" s="1061"/>
      <c r="O752" s="1062"/>
      <c r="R752" s="329"/>
      <c r="S752" s="329"/>
      <c r="T752" s="329"/>
      <c r="U752" s="329"/>
    </row>
    <row r="753" spans="1:15" s="346" customFormat="1" ht="18" customHeight="1">
      <c r="B753" s="1024"/>
      <c r="C753" s="1025"/>
      <c r="D753" s="1063"/>
      <c r="E753" s="1064"/>
      <c r="F753" s="1064"/>
      <c r="G753" s="1064"/>
      <c r="H753" s="1064"/>
      <c r="I753" s="1064"/>
      <c r="J753" s="1064"/>
      <c r="K753" s="1064"/>
      <c r="L753" s="1064"/>
      <c r="M753" s="1064"/>
      <c r="N753" s="1064"/>
      <c r="O753" s="1065"/>
    </row>
    <row r="754" spans="1:15" s="131" customFormat="1" ht="4.5" customHeight="1">
      <c r="B754" s="347"/>
      <c r="C754" s="347"/>
      <c r="D754" s="348"/>
      <c r="E754" s="348"/>
      <c r="F754" s="348"/>
      <c r="G754" s="348"/>
      <c r="H754" s="348"/>
      <c r="I754" s="348"/>
      <c r="J754" s="348"/>
      <c r="K754" s="348"/>
      <c r="L754" s="348"/>
      <c r="M754" s="348"/>
      <c r="N754" s="348"/>
      <c r="O754" s="348"/>
    </row>
    <row r="755" spans="1:15" s="131" customFormat="1" ht="18.75" customHeight="1">
      <c r="B755" s="527" t="s">
        <v>426</v>
      </c>
      <c r="C755" s="347"/>
      <c r="D755" s="348"/>
      <c r="E755" s="348"/>
      <c r="F755" s="348"/>
      <c r="G755" s="348"/>
      <c r="H755" s="348"/>
      <c r="I755" s="348"/>
      <c r="J755" s="348"/>
      <c r="K755" s="348"/>
      <c r="L755" s="348"/>
      <c r="M755" s="348"/>
      <c r="N755" s="348"/>
      <c r="O755" s="348"/>
    </row>
    <row r="756" spans="1:15" s="131" customFormat="1" ht="14.25" customHeight="1" thickBot="1">
      <c r="B756" s="527" t="s">
        <v>424</v>
      </c>
      <c r="C756" s="347"/>
      <c r="D756" s="348"/>
      <c r="E756" s="348"/>
      <c r="F756" s="348"/>
      <c r="G756" s="348"/>
      <c r="H756" s="348"/>
      <c r="I756" s="348"/>
      <c r="J756" s="348"/>
      <c r="K756" s="348"/>
      <c r="L756" s="348"/>
      <c r="M756" s="348"/>
      <c r="N756" s="348"/>
      <c r="O756" s="348"/>
    </row>
    <row r="757" spans="1:15" s="131" customFormat="1" ht="18" customHeight="1" thickBot="1">
      <c r="B757" s="998" t="s">
        <v>43</v>
      </c>
      <c r="C757" s="979"/>
      <c r="D757" s="980"/>
      <c r="E757" s="349" t="s">
        <v>624</v>
      </c>
      <c r="F757" s="350"/>
      <c r="G757" s="350"/>
      <c r="H757" s="350"/>
      <c r="I757" s="350"/>
      <c r="J757" s="350"/>
      <c r="K757" s="350"/>
      <c r="L757" s="232"/>
      <c r="M757" s="232"/>
      <c r="N757" s="232"/>
      <c r="O757" s="232"/>
    </row>
    <row r="758" spans="1:15" s="131" customFormat="1" ht="12">
      <c r="A758" s="351"/>
      <c r="B758" s="352" t="s">
        <v>59</v>
      </c>
      <c r="C758" s="352"/>
      <c r="D758" s="353"/>
      <c r="E758" s="354"/>
      <c r="F758" s="354"/>
      <c r="G758" s="355" t="s">
        <v>60</v>
      </c>
      <c r="H758" s="353"/>
      <c r="I758" s="352" t="s">
        <v>61</v>
      </c>
      <c r="J758" s="352"/>
      <c r="K758" s="351"/>
      <c r="L758" s="356"/>
      <c r="M758" s="357"/>
      <c r="N758" s="351"/>
      <c r="O758" s="355" t="s">
        <v>60</v>
      </c>
    </row>
    <row r="759" spans="1:15" s="131" customFormat="1" ht="12">
      <c r="A759" s="358"/>
      <c r="B759" s="359" t="s">
        <v>62</v>
      </c>
      <c r="C759" s="360"/>
      <c r="D759" s="360"/>
      <c r="E759" s="361"/>
      <c r="F759" s="361" t="s">
        <v>63</v>
      </c>
      <c r="G759" s="362" t="s">
        <v>64</v>
      </c>
      <c r="H759" s="363"/>
      <c r="I759" s="359" t="s">
        <v>62</v>
      </c>
      <c r="J759" s="360"/>
      <c r="K759" s="360"/>
      <c r="L759" s="360"/>
      <c r="M759" s="361"/>
      <c r="N759" s="361" t="s">
        <v>63</v>
      </c>
      <c r="O759" s="362" t="s">
        <v>64</v>
      </c>
    </row>
    <row r="760" spans="1:15" s="131" customFormat="1" ht="18" customHeight="1">
      <c r="A760" s="351"/>
      <c r="B760" s="83" t="s">
        <v>556</v>
      </c>
      <c r="C760" s="84"/>
      <c r="D760" s="84"/>
      <c r="E760" s="85"/>
      <c r="F760" s="86"/>
      <c r="G760" s="87"/>
      <c r="H760" s="88"/>
      <c r="I760" s="83" t="s">
        <v>560</v>
      </c>
      <c r="J760" s="84"/>
      <c r="K760" s="84"/>
      <c r="L760" s="84"/>
      <c r="M760" s="85"/>
      <c r="N760" s="89"/>
      <c r="O760" s="90"/>
    </row>
    <row r="761" spans="1:15" s="131" customFormat="1" ht="14.25" customHeight="1">
      <c r="A761" s="351"/>
      <c r="B761" s="100"/>
      <c r="C761" s="101"/>
      <c r="D761" s="102"/>
      <c r="E761" s="103"/>
      <c r="F761" s="95"/>
      <c r="G761" s="96"/>
      <c r="H761" s="88"/>
      <c r="I761" s="600"/>
      <c r="J761" s="98"/>
      <c r="K761" s="93"/>
      <c r="L761" s="93"/>
      <c r="M761" s="94"/>
      <c r="N761" s="95"/>
      <c r="O761" s="99"/>
    </row>
    <row r="762" spans="1:15" s="131" customFormat="1" ht="14.25" customHeight="1">
      <c r="A762" s="351"/>
      <c r="B762" s="100"/>
      <c r="C762" s="101"/>
      <c r="D762" s="102"/>
      <c r="E762" s="103"/>
      <c r="F762" s="95"/>
      <c r="G762" s="104">
        <f>ROUNDDOWN(SUM(F761:F766)/1000,0)</f>
        <v>0</v>
      </c>
      <c r="H762" s="105"/>
      <c r="I762" s="97"/>
      <c r="J762" s="601"/>
      <c r="K762" s="102"/>
      <c r="L762" s="102"/>
      <c r="M762" s="103"/>
      <c r="N762" s="95"/>
      <c r="O762" s="106">
        <f>ROUNDDOWN(SUM(N761:N769)/1000,0)</f>
        <v>0</v>
      </c>
    </row>
    <row r="763" spans="1:15" s="131" customFormat="1" ht="14.1" customHeight="1">
      <c r="A763" s="351"/>
      <c r="B763" s="100"/>
      <c r="C763" s="101"/>
      <c r="D763" s="102"/>
      <c r="E763" s="103"/>
      <c r="F763" s="95"/>
      <c r="G763" s="104"/>
      <c r="H763" s="105"/>
      <c r="I763" s="97"/>
      <c r="J763" s="601"/>
      <c r="K763" s="102"/>
      <c r="L763" s="102"/>
      <c r="M763" s="103"/>
      <c r="N763" s="95"/>
      <c r="O763" s="99"/>
    </row>
    <row r="764" spans="1:15" s="131" customFormat="1" ht="14.25" customHeight="1">
      <c r="A764" s="351"/>
      <c r="B764" s="100"/>
      <c r="C764" s="101"/>
      <c r="D764" s="102"/>
      <c r="E764" s="103"/>
      <c r="F764" s="95"/>
      <c r="G764" s="104"/>
      <c r="H764" s="105"/>
      <c r="I764" s="97"/>
      <c r="J764" s="601"/>
      <c r="K764" s="102"/>
      <c r="L764" s="102"/>
      <c r="M764" s="103"/>
      <c r="N764" s="95"/>
      <c r="O764" s="99"/>
    </row>
    <row r="765" spans="1:15" s="131" customFormat="1" ht="14.25" customHeight="1">
      <c r="A765" s="351"/>
      <c r="B765" s="100"/>
      <c r="C765" s="101"/>
      <c r="D765" s="102"/>
      <c r="E765" s="103"/>
      <c r="F765" s="95"/>
      <c r="G765" s="107"/>
      <c r="H765" s="108"/>
      <c r="I765" s="97"/>
      <c r="J765" s="601"/>
      <c r="K765" s="102"/>
      <c r="L765" s="102"/>
      <c r="M765" s="103"/>
      <c r="N765" s="95"/>
      <c r="O765" s="99"/>
    </row>
    <row r="766" spans="1:15" s="131" customFormat="1" ht="14.25" customHeight="1">
      <c r="A766" s="351"/>
      <c r="B766" s="100"/>
      <c r="C766" s="101"/>
      <c r="D766" s="102"/>
      <c r="E766" s="103"/>
      <c r="F766" s="95"/>
      <c r="G766" s="107"/>
      <c r="H766" s="108"/>
      <c r="I766" s="97"/>
      <c r="J766" s="601"/>
      <c r="K766" s="102"/>
      <c r="L766" s="102"/>
      <c r="M766" s="103"/>
      <c r="N766" s="95"/>
      <c r="O766" s="99"/>
    </row>
    <row r="767" spans="1:15" s="131" customFormat="1" ht="14.25" customHeight="1">
      <c r="A767" s="351"/>
      <c r="B767" s="83" t="s">
        <v>66</v>
      </c>
      <c r="C767" s="84"/>
      <c r="D767" s="84"/>
      <c r="E767" s="85"/>
      <c r="F767" s="86"/>
      <c r="G767" s="87"/>
      <c r="H767" s="111"/>
      <c r="I767" s="97"/>
      <c r="J767" s="601"/>
      <c r="K767" s="102"/>
      <c r="L767" s="102"/>
      <c r="M767" s="103"/>
      <c r="N767" s="95"/>
      <c r="O767" s="99"/>
    </row>
    <row r="768" spans="1:15" s="131" customFormat="1" ht="14.25" customHeight="1">
      <c r="A768" s="351"/>
      <c r="B768" s="100"/>
      <c r="C768" s="101"/>
      <c r="D768" s="102"/>
      <c r="E768" s="103"/>
      <c r="F768" s="95"/>
      <c r="G768" s="96"/>
      <c r="H768" s="111"/>
      <c r="I768" s="97"/>
      <c r="J768" s="601"/>
      <c r="K768" s="102"/>
      <c r="L768" s="102"/>
      <c r="M768" s="103"/>
      <c r="N768" s="95"/>
      <c r="O768" s="99"/>
    </row>
    <row r="769" spans="1:15" s="131" customFormat="1" ht="14.25" customHeight="1">
      <c r="A769" s="351"/>
      <c r="B769" s="100"/>
      <c r="C769" s="101"/>
      <c r="D769" s="102"/>
      <c r="E769" s="103"/>
      <c r="F769" s="95"/>
      <c r="G769" s="104">
        <f>ROUNDDOWN(SUM(F768:F772)/1000,0)</f>
        <v>0</v>
      </c>
      <c r="H769" s="105"/>
      <c r="I769" s="113"/>
      <c r="J769" s="114"/>
      <c r="K769" s="109"/>
      <c r="L769" s="109"/>
      <c r="M769" s="110"/>
      <c r="N769" s="95"/>
      <c r="O769" s="112"/>
    </row>
    <row r="770" spans="1:15" s="131" customFormat="1" ht="14.25" customHeight="1">
      <c r="A770" s="351"/>
      <c r="B770" s="100"/>
      <c r="C770" s="101"/>
      <c r="D770" s="102"/>
      <c r="E770" s="103"/>
      <c r="F770" s="95"/>
      <c r="G770" s="104"/>
      <c r="H770" s="105"/>
      <c r="I770" s="83" t="s">
        <v>561</v>
      </c>
      <c r="J770" s="84"/>
      <c r="K770" s="84"/>
      <c r="L770" s="84"/>
      <c r="M770" s="85"/>
      <c r="N770" s="86"/>
      <c r="O770" s="119"/>
    </row>
    <row r="771" spans="1:15" s="131" customFormat="1" ht="14.25" customHeight="1">
      <c r="A771" s="351"/>
      <c r="B771" s="100"/>
      <c r="C771" s="101"/>
      <c r="D771" s="102"/>
      <c r="E771" s="103"/>
      <c r="F771" s="95"/>
      <c r="G771" s="104"/>
      <c r="H771" s="111"/>
      <c r="I771" s="97"/>
      <c r="J771" s="601"/>
      <c r="K771" s="102"/>
      <c r="L771" s="102"/>
      <c r="M771" s="103"/>
      <c r="N771" s="95"/>
      <c r="O771" s="99"/>
    </row>
    <row r="772" spans="1:15" s="131" customFormat="1" ht="14.25" customHeight="1">
      <c r="A772" s="351"/>
      <c r="B772" s="100"/>
      <c r="C772" s="101"/>
      <c r="D772" s="102"/>
      <c r="E772" s="103"/>
      <c r="F772" s="95"/>
      <c r="G772" s="104"/>
      <c r="H772" s="105"/>
      <c r="I772" s="97"/>
      <c r="J772" s="601"/>
      <c r="K772" s="102"/>
      <c r="L772" s="102"/>
      <c r="M772" s="103"/>
      <c r="N772" s="95"/>
      <c r="O772" s="106">
        <f>ROUNDDOWN(SUM(N771:N778)/1000,0)</f>
        <v>0</v>
      </c>
    </row>
    <row r="773" spans="1:15" s="131" customFormat="1" ht="14.25" customHeight="1">
      <c r="A773" s="351"/>
      <c r="B773" s="83" t="s">
        <v>557</v>
      </c>
      <c r="C773" s="84"/>
      <c r="D773" s="84"/>
      <c r="E773" s="85"/>
      <c r="F773" s="86"/>
      <c r="G773" s="87"/>
      <c r="H773" s="105"/>
      <c r="I773" s="97"/>
      <c r="J773" s="601"/>
      <c r="K773" s="102"/>
      <c r="L773" s="102"/>
      <c r="M773" s="103"/>
      <c r="N773" s="95"/>
      <c r="O773" s="99"/>
    </row>
    <row r="774" spans="1:15" s="131" customFormat="1" ht="14.25" customHeight="1">
      <c r="A774" s="351"/>
      <c r="B774" s="100"/>
      <c r="C774" s="101"/>
      <c r="D774" s="102"/>
      <c r="E774" s="103"/>
      <c r="F774" s="95"/>
      <c r="G774" s="96"/>
      <c r="H774" s="111"/>
      <c r="I774" s="97"/>
      <c r="J774" s="601"/>
      <c r="K774" s="102"/>
      <c r="L774" s="102"/>
      <c r="M774" s="103"/>
      <c r="N774" s="95"/>
      <c r="O774" s="99"/>
    </row>
    <row r="775" spans="1:15" s="131" customFormat="1" ht="14.25" customHeight="1">
      <c r="A775" s="351"/>
      <c r="B775" s="100"/>
      <c r="C775" s="101"/>
      <c r="D775" s="102"/>
      <c r="E775" s="103"/>
      <c r="F775" s="95"/>
      <c r="G775" s="104">
        <f>ROUNDDOWN(SUM(F774:F776)/1000,0)</f>
        <v>0</v>
      </c>
      <c r="H775" s="111"/>
      <c r="I775" s="97"/>
      <c r="J775" s="601"/>
      <c r="K775" s="102"/>
      <c r="L775" s="102"/>
      <c r="M775" s="103"/>
      <c r="N775" s="95"/>
      <c r="O775" s="99"/>
    </row>
    <row r="776" spans="1:15" s="131" customFormat="1" ht="14.25" customHeight="1">
      <c r="A776" s="351"/>
      <c r="B776" s="100"/>
      <c r="C776" s="101"/>
      <c r="D776" s="102"/>
      <c r="E776" s="103"/>
      <c r="F776" s="95"/>
      <c r="G776" s="104"/>
      <c r="H776" s="105"/>
      <c r="I776" s="97"/>
      <c r="J776" s="601"/>
      <c r="K776" s="102"/>
      <c r="L776" s="102"/>
      <c r="M776" s="103"/>
      <c r="N776" s="95"/>
      <c r="O776" s="99"/>
    </row>
    <row r="777" spans="1:15" s="131" customFormat="1" ht="14.25" customHeight="1">
      <c r="A777" s="351"/>
      <c r="B777" s="83" t="s">
        <v>558</v>
      </c>
      <c r="C777" s="84"/>
      <c r="D777" s="84"/>
      <c r="E777" s="85"/>
      <c r="F777" s="86"/>
      <c r="G777" s="87"/>
      <c r="H777" s="105"/>
      <c r="I777" s="97"/>
      <c r="J777" s="601"/>
      <c r="K777" s="102"/>
      <c r="L777" s="102"/>
      <c r="M777" s="103"/>
      <c r="N777" s="95"/>
      <c r="O777" s="99"/>
    </row>
    <row r="778" spans="1:15" s="131" customFormat="1" ht="14.25" customHeight="1">
      <c r="A778" s="351"/>
      <c r="B778" s="100"/>
      <c r="C778" s="101"/>
      <c r="D778" s="102"/>
      <c r="E778" s="103"/>
      <c r="F778" s="95"/>
      <c r="G778" s="96"/>
      <c r="H778" s="111"/>
      <c r="I778" s="97"/>
      <c r="J778" s="601"/>
      <c r="K778" s="102"/>
      <c r="L778" s="102"/>
      <c r="M778" s="103"/>
      <c r="N778" s="95"/>
      <c r="O778" s="112"/>
    </row>
    <row r="779" spans="1:15" s="131" customFormat="1" ht="14.25" customHeight="1">
      <c r="A779" s="351"/>
      <c r="B779" s="100"/>
      <c r="C779" s="101"/>
      <c r="D779" s="102"/>
      <c r="E779" s="103"/>
      <c r="F779" s="95"/>
      <c r="G779" s="104">
        <f>ROUNDDOWN(SUM(F778:F782)/1000,0)</f>
        <v>0</v>
      </c>
      <c r="H779" s="111"/>
      <c r="I779" s="204" t="s">
        <v>562</v>
      </c>
      <c r="J779" s="180"/>
      <c r="K779" s="116"/>
      <c r="L779" s="116"/>
      <c r="M779" s="117"/>
      <c r="N779" s="118"/>
      <c r="O779" s="119"/>
    </row>
    <row r="780" spans="1:15" s="131" customFormat="1" ht="14.25" customHeight="1">
      <c r="A780" s="351"/>
      <c r="B780" s="100"/>
      <c r="C780" s="101"/>
      <c r="D780" s="102"/>
      <c r="E780" s="103"/>
      <c r="F780" s="95"/>
      <c r="G780" s="104"/>
      <c r="H780" s="111"/>
      <c r="I780" s="97"/>
      <c r="J780" s="601"/>
      <c r="K780" s="102"/>
      <c r="L780" s="102"/>
      <c r="M780" s="103"/>
      <c r="N780" s="95"/>
      <c r="O780" s="99"/>
    </row>
    <row r="781" spans="1:15" s="131" customFormat="1" ht="14.25" customHeight="1">
      <c r="A781" s="351"/>
      <c r="B781" s="100"/>
      <c r="C781" s="101"/>
      <c r="D781" s="102"/>
      <c r="E781" s="103"/>
      <c r="F781" s="95"/>
      <c r="G781" s="104"/>
      <c r="H781" s="105"/>
      <c r="I781" s="97"/>
      <c r="J781" s="601"/>
      <c r="K781" s="102"/>
      <c r="L781" s="102"/>
      <c r="M781" s="103"/>
      <c r="N781" s="95"/>
      <c r="O781" s="106">
        <f>ROUNDDOWN(SUM(N780:N785)/1000,0)</f>
        <v>0</v>
      </c>
    </row>
    <row r="782" spans="1:15" s="131" customFormat="1" ht="14.25" customHeight="1">
      <c r="A782" s="351"/>
      <c r="B782" s="100"/>
      <c r="C782" s="101"/>
      <c r="D782" s="102"/>
      <c r="E782" s="103"/>
      <c r="F782" s="95"/>
      <c r="G782" s="104"/>
      <c r="H782" s="105"/>
      <c r="I782" s="97"/>
      <c r="J782" s="601"/>
      <c r="K782" s="102"/>
      <c r="L782" s="102"/>
      <c r="M782" s="103"/>
      <c r="N782" s="95"/>
      <c r="O782" s="99"/>
    </row>
    <row r="783" spans="1:15" s="131" customFormat="1" ht="14.25" customHeight="1">
      <c r="A783" s="351"/>
      <c r="B783" s="83" t="s">
        <v>559</v>
      </c>
      <c r="C783" s="84"/>
      <c r="D783" s="84"/>
      <c r="E783" s="85"/>
      <c r="F783" s="86"/>
      <c r="G783" s="87"/>
      <c r="H783" s="105"/>
      <c r="I783" s="97"/>
      <c r="J783" s="601"/>
      <c r="K783" s="102"/>
      <c r="L783" s="102"/>
      <c r="M783" s="103"/>
      <c r="N783" s="95"/>
      <c r="O783" s="99"/>
    </row>
    <row r="784" spans="1:15" s="131" customFormat="1" ht="14.25" customHeight="1">
      <c r="A784" s="351"/>
      <c r="B784" s="100"/>
      <c r="C784" s="101"/>
      <c r="D784" s="102"/>
      <c r="E784" s="103"/>
      <c r="F784" s="95"/>
      <c r="G784" s="96"/>
      <c r="H784" s="105"/>
      <c r="I784" s="97"/>
      <c r="J784" s="601"/>
      <c r="K784" s="102"/>
      <c r="L784" s="102"/>
      <c r="M784" s="103"/>
      <c r="N784" s="95"/>
      <c r="O784" s="99"/>
    </row>
    <row r="785" spans="1:15" s="131" customFormat="1" ht="14.25" customHeight="1">
      <c r="A785" s="351"/>
      <c r="B785" s="100"/>
      <c r="C785" s="101"/>
      <c r="D785" s="102"/>
      <c r="E785" s="103"/>
      <c r="F785" s="95"/>
      <c r="G785" s="96">
        <f>ROUNDDOWN(SUM(F784:F792)/1000,0)</f>
        <v>0</v>
      </c>
      <c r="H785" s="105"/>
      <c r="I785" s="97"/>
      <c r="J785" s="601"/>
      <c r="K785" s="102"/>
      <c r="L785" s="102"/>
      <c r="M785" s="103"/>
      <c r="N785" s="95"/>
      <c r="O785" s="99"/>
    </row>
    <row r="786" spans="1:15" s="131" customFormat="1" ht="14.25" customHeight="1">
      <c r="A786" s="351"/>
      <c r="B786" s="100"/>
      <c r="C786" s="101"/>
      <c r="D786" s="102"/>
      <c r="E786" s="103"/>
      <c r="F786" s="95"/>
      <c r="G786" s="96"/>
      <c r="H786" s="111"/>
      <c r="I786" s="205" t="s">
        <v>563</v>
      </c>
      <c r="J786" s="181"/>
      <c r="K786" s="182"/>
      <c r="L786" s="182"/>
      <c r="M786" s="183"/>
      <c r="N786" s="185"/>
      <c r="O786" s="184"/>
    </row>
    <row r="787" spans="1:15" s="131" customFormat="1" ht="14.25" customHeight="1">
      <c r="A787" s="351"/>
      <c r="B787" s="100"/>
      <c r="C787" s="101"/>
      <c r="D787" s="102"/>
      <c r="E787" s="103"/>
      <c r="F787" s="95"/>
      <c r="G787" s="96"/>
      <c r="H787" s="111"/>
      <c r="I787" s="97"/>
      <c r="J787" s="601"/>
      <c r="K787" s="102"/>
      <c r="L787" s="102"/>
      <c r="M787" s="103"/>
      <c r="N787" s="95"/>
      <c r="O787" s="186"/>
    </row>
    <row r="788" spans="1:15" s="131" customFormat="1" ht="14.25" customHeight="1">
      <c r="A788" s="351"/>
      <c r="B788" s="100"/>
      <c r="C788" s="101"/>
      <c r="D788" s="102"/>
      <c r="E788" s="103"/>
      <c r="F788" s="95"/>
      <c r="G788" s="96"/>
      <c r="H788" s="111"/>
      <c r="I788" s="97"/>
      <c r="J788" s="601"/>
      <c r="K788" s="102"/>
      <c r="L788" s="102"/>
      <c r="M788" s="103"/>
      <c r="N788" s="95"/>
      <c r="O788" s="106">
        <f>ROUNDDOWN(SUM(N787:N792)/1000,0)</f>
        <v>0</v>
      </c>
    </row>
    <row r="789" spans="1:15" s="131" customFormat="1" ht="14.25" customHeight="1">
      <c r="A789" s="351"/>
      <c r="B789" s="100"/>
      <c r="C789" s="101"/>
      <c r="D789" s="102"/>
      <c r="E789" s="103"/>
      <c r="F789" s="95"/>
      <c r="G789" s="96"/>
      <c r="H789" s="111"/>
      <c r="I789" s="97"/>
      <c r="J789" s="601"/>
      <c r="K789" s="102"/>
      <c r="L789" s="102"/>
      <c r="M789" s="103"/>
      <c r="N789" s="95"/>
      <c r="O789" s="99"/>
    </row>
    <row r="790" spans="1:15" s="131" customFormat="1" ht="14.25" customHeight="1">
      <c r="A790" s="351"/>
      <c r="B790" s="100"/>
      <c r="C790" s="101"/>
      <c r="D790" s="102"/>
      <c r="E790" s="103"/>
      <c r="F790" s="95"/>
      <c r="G790" s="96"/>
      <c r="H790" s="111"/>
      <c r="I790" s="97"/>
      <c r="J790" s="601"/>
      <c r="K790" s="102"/>
      <c r="L790" s="102"/>
      <c r="M790" s="103"/>
      <c r="N790" s="95"/>
      <c r="O790" s="99"/>
    </row>
    <row r="791" spans="1:15" s="131" customFormat="1" ht="14.25" customHeight="1">
      <c r="A791" s="351"/>
      <c r="B791" s="100"/>
      <c r="C791" s="101"/>
      <c r="D791" s="102"/>
      <c r="E791" s="103"/>
      <c r="F791" s="95"/>
      <c r="G791" s="96"/>
      <c r="H791" s="105"/>
      <c r="I791" s="97"/>
      <c r="J791" s="601"/>
      <c r="K791" s="102"/>
      <c r="L791" s="102"/>
      <c r="M791" s="103"/>
      <c r="N791" s="95"/>
      <c r="O791" s="99"/>
    </row>
    <row r="792" spans="1:15" s="131" customFormat="1" ht="14.25" customHeight="1">
      <c r="A792" s="351"/>
      <c r="B792" s="100"/>
      <c r="C792" s="101"/>
      <c r="D792" s="102"/>
      <c r="E792" s="103"/>
      <c r="F792" s="95"/>
      <c r="G792" s="104"/>
      <c r="H792" s="111"/>
      <c r="I792" s="97"/>
      <c r="J792" s="601"/>
      <c r="K792" s="102"/>
      <c r="L792" s="102"/>
      <c r="M792" s="103"/>
      <c r="N792" s="95"/>
      <c r="O792" s="112"/>
    </row>
    <row r="793" spans="1:15" s="131" customFormat="1" ht="14.25" customHeight="1">
      <c r="A793" s="351"/>
      <c r="B793" s="83" t="s">
        <v>67</v>
      </c>
      <c r="C793" s="84"/>
      <c r="D793" s="84"/>
      <c r="E793" s="85"/>
      <c r="F793" s="86"/>
      <c r="G793" s="87"/>
      <c r="H793" s="111"/>
      <c r="I793" s="204" t="s">
        <v>564</v>
      </c>
      <c r="J793" s="115"/>
      <c r="K793" s="116"/>
      <c r="L793" s="116"/>
      <c r="M793" s="117"/>
      <c r="N793" s="120"/>
      <c r="O793" s="121"/>
    </row>
    <row r="794" spans="1:15" s="131" customFormat="1" ht="14.25" customHeight="1">
      <c r="A794" s="351"/>
      <c r="B794" s="100"/>
      <c r="C794" s="101"/>
      <c r="D794" s="102"/>
      <c r="E794" s="103"/>
      <c r="F794" s="95"/>
      <c r="G794" s="96"/>
      <c r="H794" s="111"/>
      <c r="I794" s="97"/>
      <c r="J794" s="601"/>
      <c r="K794" s="102"/>
      <c r="L794" s="102"/>
      <c r="M794" s="103"/>
      <c r="N794" s="95"/>
      <c r="O794" s="99"/>
    </row>
    <row r="795" spans="1:15" s="131" customFormat="1" ht="14.25" customHeight="1">
      <c r="A795" s="351"/>
      <c r="B795" s="100"/>
      <c r="C795" s="101"/>
      <c r="D795" s="102"/>
      <c r="E795" s="103"/>
      <c r="F795" s="95"/>
      <c r="G795" s="104">
        <f>ROUNDDOWN(SUM(F794:F796)/1000,0)</f>
        <v>0</v>
      </c>
      <c r="H795" s="105"/>
      <c r="I795" s="97"/>
      <c r="J795" s="601"/>
      <c r="K795" s="102"/>
      <c r="L795" s="102"/>
      <c r="M795" s="103"/>
      <c r="N795" s="95"/>
      <c r="O795" s="106">
        <f>ROUNDDOWN(SUM(N794:N803)/1000,0)</f>
        <v>0</v>
      </c>
    </row>
    <row r="796" spans="1:15" s="131" customFormat="1" ht="14.1" customHeight="1">
      <c r="A796" s="351"/>
      <c r="B796" s="100"/>
      <c r="C796" s="101"/>
      <c r="D796" s="102"/>
      <c r="E796" s="103"/>
      <c r="F796" s="95"/>
      <c r="G796" s="104"/>
      <c r="H796" s="111"/>
      <c r="I796" s="97"/>
      <c r="J796" s="601"/>
      <c r="K796" s="102"/>
      <c r="L796" s="102"/>
      <c r="M796" s="103"/>
      <c r="N796" s="95"/>
      <c r="O796" s="99"/>
    </row>
    <row r="797" spans="1:15" s="131" customFormat="1" ht="14.25" customHeight="1" thickBot="1">
      <c r="A797" s="351"/>
      <c r="B797" s="122" t="s">
        <v>68</v>
      </c>
      <c r="C797" s="123"/>
      <c r="D797" s="123"/>
      <c r="E797" s="124"/>
      <c r="F797" s="125"/>
      <c r="G797" s="126">
        <f>G798-G762-G769-G775-G779-G785-G795</f>
        <v>0</v>
      </c>
      <c r="H797" s="105"/>
      <c r="I797" s="97"/>
      <c r="J797" s="601"/>
      <c r="K797" s="102"/>
      <c r="L797" s="102"/>
      <c r="M797" s="103"/>
      <c r="N797" s="95"/>
      <c r="O797" s="99"/>
    </row>
    <row r="798" spans="1:15" s="131" customFormat="1" ht="20.100000000000001" customHeight="1" thickTop="1">
      <c r="A798" s="351"/>
      <c r="B798" s="1015" t="s">
        <v>69</v>
      </c>
      <c r="C798" s="1016"/>
      <c r="D798" s="1016"/>
      <c r="E798" s="1016"/>
      <c r="F798" s="1017"/>
      <c r="G798" s="127">
        <f>O806</f>
        <v>0</v>
      </c>
      <c r="H798" s="105"/>
      <c r="I798" s="97"/>
      <c r="J798" s="601"/>
      <c r="K798" s="102"/>
      <c r="L798" s="102"/>
      <c r="M798" s="103"/>
      <c r="N798" s="95"/>
      <c r="O798" s="99"/>
    </row>
    <row r="799" spans="1:15" s="131" customFormat="1" ht="14.25" customHeight="1">
      <c r="A799" s="351"/>
      <c r="B799" s="128" t="s">
        <v>70</v>
      </c>
      <c r="C799" s="129"/>
      <c r="D799" s="129"/>
      <c r="E799" s="129"/>
      <c r="F799" s="129"/>
      <c r="G799" s="130"/>
      <c r="H799" s="130"/>
      <c r="I799" s="97"/>
      <c r="J799" s="601"/>
      <c r="K799" s="102"/>
      <c r="L799" s="102"/>
      <c r="M799" s="103"/>
      <c r="N799" s="95"/>
      <c r="O799" s="99"/>
    </row>
    <row r="800" spans="1:15" s="131" customFormat="1" ht="14.25" customHeight="1">
      <c r="A800" s="351"/>
      <c r="B800" s="131" t="s">
        <v>71</v>
      </c>
      <c r="C800" s="129"/>
      <c r="D800" s="129"/>
      <c r="E800" s="129"/>
      <c r="F800" s="129"/>
      <c r="G800" s="132" t="s">
        <v>72</v>
      </c>
      <c r="H800" s="133"/>
      <c r="I800" s="97"/>
      <c r="J800" s="601"/>
      <c r="K800" s="102"/>
      <c r="L800" s="102"/>
      <c r="M800" s="103"/>
      <c r="N800" s="95"/>
      <c r="O800" s="99"/>
    </row>
    <row r="801" spans="1:21" s="131" customFormat="1" ht="14.25" customHeight="1">
      <c r="A801" s="351"/>
      <c r="B801" s="919" t="s">
        <v>73</v>
      </c>
      <c r="C801" s="1018"/>
      <c r="D801" s="1018"/>
      <c r="E801" s="1018"/>
      <c r="F801" s="1019"/>
      <c r="G801" s="134" t="s">
        <v>74</v>
      </c>
      <c r="H801" s="133"/>
      <c r="I801" s="97"/>
      <c r="J801" s="601"/>
      <c r="K801" s="102"/>
      <c r="L801" s="102"/>
      <c r="M801" s="103"/>
      <c r="N801" s="95"/>
      <c r="O801" s="99"/>
    </row>
    <row r="802" spans="1:21" s="131" customFormat="1" ht="20.100000000000001" customHeight="1">
      <c r="A802" s="351"/>
      <c r="B802" s="1003" t="s">
        <v>567</v>
      </c>
      <c r="C802" s="1018"/>
      <c r="D802" s="1018"/>
      <c r="E802" s="1018"/>
      <c r="F802" s="1019"/>
      <c r="G802" s="135"/>
      <c r="H802" s="136"/>
      <c r="I802" s="97"/>
      <c r="J802" s="601"/>
      <c r="K802" s="102"/>
      <c r="L802" s="102"/>
      <c r="M802" s="103"/>
      <c r="N802" s="95"/>
      <c r="O802" s="99"/>
    </row>
    <row r="803" spans="1:21" s="131" customFormat="1" ht="21.95" customHeight="1" thickBot="1">
      <c r="A803" s="351"/>
      <c r="B803" s="1003" t="s">
        <v>568</v>
      </c>
      <c r="C803" s="1004"/>
      <c r="D803" s="1004"/>
      <c r="E803" s="1004"/>
      <c r="F803" s="1005"/>
      <c r="G803" s="135"/>
      <c r="H803" s="111"/>
      <c r="I803" s="97"/>
      <c r="J803" s="601"/>
      <c r="K803" s="102"/>
      <c r="L803" s="102"/>
      <c r="M803" s="103"/>
      <c r="N803" s="95"/>
      <c r="O803" s="137"/>
    </row>
    <row r="804" spans="1:21" s="131" customFormat="1" ht="35.450000000000003" customHeight="1" thickTop="1">
      <c r="A804" s="351"/>
      <c r="B804" s="1003" t="s">
        <v>132</v>
      </c>
      <c r="C804" s="1004"/>
      <c r="D804" s="1004"/>
      <c r="E804" s="1004"/>
      <c r="F804" s="1005"/>
      <c r="G804" s="135"/>
      <c r="H804" s="111"/>
      <c r="I804" s="1006" t="s">
        <v>565</v>
      </c>
      <c r="J804" s="1007"/>
      <c r="K804" s="1007"/>
      <c r="L804" s="1007"/>
      <c r="M804" s="1007"/>
      <c r="N804" s="1008"/>
      <c r="O804" s="138">
        <f>SUM(O762,O772,O781,O788,O795,)</f>
        <v>0</v>
      </c>
    </row>
    <row r="805" spans="1:21" s="131" customFormat="1" ht="35.450000000000003" customHeight="1">
      <c r="A805" s="351"/>
      <c r="B805" s="1003" t="s">
        <v>138</v>
      </c>
      <c r="C805" s="1004"/>
      <c r="D805" s="1004"/>
      <c r="E805" s="1004"/>
      <c r="F805" s="1005"/>
      <c r="G805" s="187"/>
      <c r="H805" s="130"/>
      <c r="I805" s="1009" t="s">
        <v>340</v>
      </c>
      <c r="J805" s="1010"/>
      <c r="K805" s="1010"/>
      <c r="L805" s="1010"/>
      <c r="M805" s="1010"/>
      <c r="N805" s="1011"/>
      <c r="O805" s="146">
        <f>IF(共通入力シート!$B$18="課税事業者",ROUNDDOWN((O804-G807)*10/110,0),0)</f>
        <v>0</v>
      </c>
    </row>
    <row r="806" spans="1:21" s="131" customFormat="1" ht="26.1" customHeight="1" thickBot="1">
      <c r="A806" s="351"/>
      <c r="B806" s="1012" t="s">
        <v>569</v>
      </c>
      <c r="C806" s="1013"/>
      <c r="D806" s="1013"/>
      <c r="E806" s="1013"/>
      <c r="F806" s="1014"/>
      <c r="G806" s="139"/>
      <c r="H806" s="130"/>
      <c r="I806" s="995" t="s">
        <v>341</v>
      </c>
      <c r="J806" s="996"/>
      <c r="K806" s="996"/>
      <c r="L806" s="996"/>
      <c r="M806" s="996"/>
      <c r="N806" s="997"/>
      <c r="O806" s="141">
        <f>O804-O805</f>
        <v>0</v>
      </c>
    </row>
    <row r="807" spans="1:21" s="131" customFormat="1" ht="25.35" customHeight="1" thickTop="1">
      <c r="A807" s="351"/>
      <c r="B807" s="992" t="s">
        <v>75</v>
      </c>
      <c r="C807" s="993"/>
      <c r="D807" s="993"/>
      <c r="E807" s="993"/>
      <c r="F807" s="994"/>
      <c r="G807" s="140">
        <f>SUM(G802:G806)</f>
        <v>0</v>
      </c>
      <c r="H807" s="364"/>
      <c r="I807" s="995" t="s">
        <v>342</v>
      </c>
      <c r="J807" s="996"/>
      <c r="K807" s="996"/>
      <c r="L807" s="996"/>
      <c r="M807" s="996"/>
      <c r="N807" s="997"/>
      <c r="O807" s="144"/>
    </row>
    <row r="808" spans="1:21" s="131" customFormat="1" ht="26.25" customHeight="1">
      <c r="A808" s="351"/>
      <c r="B808" s="131" t="s">
        <v>76</v>
      </c>
      <c r="C808" s="365"/>
      <c r="D808" s="365"/>
      <c r="E808" s="365"/>
      <c r="F808" s="365"/>
      <c r="G808" s="143"/>
      <c r="H808" s="364"/>
      <c r="O808" s="145"/>
    </row>
    <row r="809" spans="1:21" s="131" customFormat="1" ht="10.5" customHeight="1" thickBot="1">
      <c r="A809" s="351"/>
      <c r="C809" s="365"/>
      <c r="D809" s="365"/>
      <c r="E809" s="365"/>
      <c r="F809" s="365"/>
      <c r="G809" s="143"/>
      <c r="H809" s="364"/>
      <c r="I809" s="366"/>
    </row>
    <row r="810" spans="1:21" s="131" customFormat="1" ht="25.35" customHeight="1" thickBot="1">
      <c r="A810" s="351"/>
      <c r="B810" s="998" t="s">
        <v>77</v>
      </c>
      <c r="C810" s="980"/>
      <c r="D810" s="999" t="str">
        <f>IF(共通入力シート!$B$2="","",共通入力シート!$B$2)</f>
        <v/>
      </c>
      <c r="E810" s="999"/>
      <c r="F810" s="999"/>
      <c r="G810" s="1000"/>
      <c r="H810" s="1001" t="str">
        <f>IF(共通入力シート!$B$18="※選択してください。","★「共通入力シート」の消費税等仕入控除税額の取扱を選択してください。","")</f>
        <v/>
      </c>
      <c r="I810" s="1002"/>
      <c r="J810" s="1002"/>
      <c r="K810" s="1002"/>
      <c r="L810" s="1002"/>
      <c r="M810" s="1002"/>
      <c r="N810" s="1002"/>
      <c r="O810" s="1002"/>
    </row>
    <row r="811" spans="1:21" s="131" customFormat="1" ht="46.5" customHeight="1" thickBot="1">
      <c r="A811" s="351"/>
      <c r="B811" s="987" t="s">
        <v>343</v>
      </c>
      <c r="C811" s="988"/>
      <c r="D811" s="989" t="str">
        <f>IF(O806=0,"",MAX(0,MIN(INT(O806/2),G797)))</f>
        <v/>
      </c>
      <c r="E811" s="989"/>
      <c r="F811" s="989"/>
      <c r="G811" s="367" t="s">
        <v>29</v>
      </c>
      <c r="H811" s="990" t="s">
        <v>78</v>
      </c>
      <c r="I811" s="991"/>
      <c r="J811" s="991"/>
      <c r="K811" s="991"/>
      <c r="L811" s="991"/>
      <c r="M811" s="991"/>
      <c r="N811" s="991"/>
      <c r="O811" s="991"/>
    </row>
    <row r="812" spans="1:21" ht="4.5" customHeight="1"/>
    <row r="813" spans="1:21" ht="15.6" customHeight="1">
      <c r="B813" s="131" t="s">
        <v>425</v>
      </c>
      <c r="C813" s="218"/>
      <c r="D813" s="218"/>
      <c r="E813" s="218"/>
      <c r="F813" s="218"/>
      <c r="G813" s="218"/>
      <c r="H813" s="218"/>
      <c r="I813" s="218"/>
      <c r="J813" s="218"/>
      <c r="K813" s="218"/>
      <c r="L813" s="218"/>
      <c r="M813" s="218"/>
      <c r="N813" s="218"/>
      <c r="O813" s="218"/>
      <c r="R813" s="329"/>
      <c r="S813" s="329"/>
      <c r="T813" s="329"/>
      <c r="U813" s="329"/>
    </row>
    <row r="814" spans="1:21" ht="15.6" customHeight="1">
      <c r="B814" s="218" t="s">
        <v>509</v>
      </c>
      <c r="C814" s="218"/>
      <c r="D814" s="218"/>
      <c r="E814" s="218"/>
      <c r="F814" s="218"/>
      <c r="G814" s="218"/>
      <c r="H814" s="218"/>
      <c r="I814" s="218"/>
      <c r="J814" s="218"/>
      <c r="K814" s="218"/>
      <c r="L814" s="218"/>
      <c r="M814" s="218"/>
      <c r="N814" s="218"/>
      <c r="O814" s="218"/>
      <c r="R814" s="329"/>
      <c r="S814" s="329"/>
      <c r="T814" s="329"/>
      <c r="U814" s="329"/>
    </row>
    <row r="815" spans="1:21" ht="18" customHeight="1" thickBot="1">
      <c r="B815" s="1120" t="s">
        <v>508</v>
      </c>
      <c r="C815" s="1120"/>
      <c r="D815" s="1120"/>
      <c r="E815" s="1120"/>
      <c r="F815" s="1120"/>
      <c r="G815" s="1120"/>
      <c r="H815" s="1120"/>
      <c r="I815" s="1120"/>
      <c r="J815" s="1120"/>
      <c r="K815" s="1120"/>
      <c r="L815" s="1120"/>
      <c r="M815" s="1120"/>
      <c r="N815" s="1120"/>
      <c r="O815" s="1120"/>
      <c r="R815" s="329"/>
      <c r="S815" s="329"/>
      <c r="T815" s="329"/>
      <c r="U815" s="329"/>
    </row>
    <row r="816" spans="1:21" ht="15" customHeight="1">
      <c r="B816" s="1121" t="s">
        <v>43</v>
      </c>
      <c r="C816" s="1122"/>
      <c r="D816" s="1125" t="s">
        <v>625</v>
      </c>
      <c r="E816" s="1126"/>
      <c r="F816" s="1129" t="s">
        <v>657</v>
      </c>
      <c r="G816" s="1130"/>
      <c r="H816" s="1131"/>
      <c r="I816" s="1131"/>
      <c r="J816" s="1131"/>
      <c r="K816" s="1131"/>
      <c r="L816" s="1131"/>
      <c r="M816" s="1131"/>
      <c r="N816" s="1131"/>
      <c r="O816" s="1132"/>
      <c r="Q816" s="618" t="s">
        <v>667</v>
      </c>
      <c r="R816" s="329"/>
      <c r="S816" s="329"/>
      <c r="T816" s="329"/>
      <c r="U816" s="329"/>
    </row>
    <row r="817" spans="2:21" ht="15" customHeight="1" thickBot="1">
      <c r="B817" s="1123"/>
      <c r="C817" s="1124"/>
      <c r="D817" s="1127"/>
      <c r="E817" s="1128"/>
      <c r="F817" s="1133"/>
      <c r="G817" s="1134"/>
      <c r="H817" s="1135"/>
      <c r="I817" s="1135"/>
      <c r="J817" s="1135"/>
      <c r="K817" s="1135"/>
      <c r="L817" s="1135"/>
      <c r="M817" s="1135"/>
      <c r="N817" s="1135"/>
      <c r="O817" s="1136"/>
      <c r="Q817" s="617" t="s">
        <v>668</v>
      </c>
      <c r="R817" s="329"/>
      <c r="S817" s="329"/>
      <c r="T817" s="329"/>
      <c r="U817" s="329"/>
    </row>
    <row r="818" spans="2:21" ht="16.5" customHeight="1">
      <c r="B818" s="330" t="s">
        <v>142</v>
      </c>
      <c r="C818" s="331"/>
      <c r="D818" s="331"/>
      <c r="E818" s="332"/>
      <c r="F818" s="331"/>
      <c r="G818" s="331"/>
      <c r="H818" s="333"/>
      <c r="I818" s="333"/>
      <c r="J818" s="333"/>
      <c r="K818" s="333"/>
      <c r="L818" s="333"/>
      <c r="M818" s="333"/>
      <c r="N818" s="333"/>
      <c r="O818" s="334"/>
      <c r="R818" s="329"/>
      <c r="S818" s="329"/>
      <c r="T818" s="329"/>
      <c r="U818" s="329"/>
    </row>
    <row r="819" spans="2:21" ht="18.75" customHeight="1">
      <c r="B819" s="1109"/>
      <c r="C819" s="1110"/>
      <c r="D819" s="1110"/>
      <c r="E819" s="1110"/>
      <c r="F819" s="1110"/>
      <c r="G819" s="1110"/>
      <c r="H819" s="1110"/>
      <c r="I819" s="1110"/>
      <c r="J819" s="1110"/>
      <c r="K819" s="1110"/>
      <c r="L819" s="1213" t="s">
        <v>48</v>
      </c>
      <c r="M819" s="1215"/>
      <c r="N819" s="1215"/>
      <c r="O819" s="1216"/>
      <c r="Q819" s="569" t="str">
        <f>IF(M819="", "←選択してください。", "")</f>
        <v>←選択してください。</v>
      </c>
      <c r="R819" s="329"/>
      <c r="S819" s="329"/>
      <c r="T819" s="329"/>
      <c r="U819" s="329"/>
    </row>
    <row r="820" spans="2:21" ht="17.25" customHeight="1">
      <c r="B820" s="1111"/>
      <c r="C820" s="1112"/>
      <c r="D820" s="1112"/>
      <c r="E820" s="1112"/>
      <c r="F820" s="1112"/>
      <c r="G820" s="1112"/>
      <c r="H820" s="1112"/>
      <c r="I820" s="1112"/>
      <c r="J820" s="1112"/>
      <c r="K820" s="1112"/>
      <c r="L820" s="1214"/>
      <c r="M820" s="1217"/>
      <c r="N820" s="1217"/>
      <c r="O820" s="1218"/>
      <c r="Q820" s="336"/>
      <c r="R820" s="329"/>
      <c r="S820" s="329"/>
      <c r="T820" s="329"/>
      <c r="U820" s="329"/>
    </row>
    <row r="821" spans="2:21" ht="4.5" customHeight="1">
      <c r="B821" s="338"/>
      <c r="C821" s="338"/>
      <c r="D821" s="338"/>
      <c r="E821" s="338"/>
      <c r="F821" s="338"/>
      <c r="G821" s="338"/>
      <c r="H821" s="338"/>
      <c r="I821" s="338"/>
      <c r="J821" s="338"/>
      <c r="K821" s="338"/>
      <c r="L821" s="338"/>
      <c r="M821" s="338"/>
      <c r="N821" s="338"/>
      <c r="O821" s="611"/>
      <c r="R821" s="329"/>
      <c r="S821" s="329"/>
      <c r="T821" s="329"/>
      <c r="U821" s="329"/>
    </row>
    <row r="822" spans="2:21" ht="21.75" customHeight="1">
      <c r="B822" s="340" t="s">
        <v>143</v>
      </c>
      <c r="C822" s="341"/>
      <c r="D822" s="341"/>
      <c r="E822" s="341"/>
      <c r="F822" s="1117" t="s">
        <v>50</v>
      </c>
      <c r="G822" s="1118"/>
      <c r="H822" s="342"/>
      <c r="I822" s="919"/>
      <c r="J822" s="920"/>
      <c r="K822" s="920"/>
      <c r="L822" s="1219"/>
      <c r="M822" s="1219"/>
      <c r="N822" s="1219"/>
      <c r="O822" s="1220"/>
      <c r="Q822" s="336" t="str">
        <f>IF(OR(F816="人材養成事業",F816= "普及啓発事業"), "←斜線部は記入する必要はありません。", "")</f>
        <v/>
      </c>
      <c r="R822" s="329"/>
      <c r="S822" s="329"/>
      <c r="T822" s="329"/>
      <c r="U822" s="329"/>
    </row>
    <row r="823" spans="2:21" ht="9" customHeight="1">
      <c r="B823" s="131"/>
      <c r="C823" s="131"/>
      <c r="D823" s="131"/>
      <c r="E823" s="131"/>
      <c r="F823" s="338"/>
      <c r="G823" s="338"/>
      <c r="H823" s="587"/>
      <c r="I823" s="338"/>
      <c r="J823" s="338"/>
      <c r="K823" s="338"/>
      <c r="L823" s="588"/>
      <c r="M823" s="338"/>
      <c r="N823" s="338"/>
      <c r="O823" s="589"/>
      <c r="Q823" s="336"/>
      <c r="R823" s="329"/>
      <c r="S823" s="329"/>
      <c r="T823" s="329"/>
      <c r="U823" s="329"/>
    </row>
    <row r="824" spans="2:21" hidden="1">
      <c r="B824" s="131"/>
      <c r="C824" s="131"/>
      <c r="D824" s="131"/>
      <c r="E824" s="131"/>
      <c r="F824" s="338"/>
      <c r="G824" s="338"/>
      <c r="H824" s="587"/>
      <c r="I824" s="338"/>
      <c r="J824" s="338"/>
      <c r="K824" s="338"/>
      <c r="L824" s="588"/>
      <c r="M824" s="338"/>
      <c r="N824" s="338"/>
      <c r="O824" s="589"/>
      <c r="Q824" s="336"/>
      <c r="R824" s="329"/>
      <c r="S824" s="329"/>
      <c r="T824" s="329"/>
      <c r="U824" s="329"/>
    </row>
    <row r="825" spans="2:21" hidden="1">
      <c r="B825" s="131"/>
      <c r="C825" s="131"/>
      <c r="D825" s="338"/>
      <c r="E825" s="338"/>
      <c r="F825" s="338"/>
      <c r="G825" s="338"/>
      <c r="H825" s="338"/>
      <c r="I825" s="338"/>
      <c r="J825" s="338"/>
      <c r="K825" s="338"/>
      <c r="L825" s="338"/>
      <c r="M825" s="338"/>
      <c r="N825" s="338"/>
      <c r="O825" s="338"/>
      <c r="Q825" s="336"/>
      <c r="R825" s="329"/>
      <c r="S825" s="329"/>
      <c r="T825" s="329"/>
      <c r="U825" s="329"/>
    </row>
    <row r="826" spans="2:21" s="102" customFormat="1" ht="18" customHeight="1">
      <c r="B826" s="1020" t="s">
        <v>344</v>
      </c>
      <c r="C826" s="1066"/>
      <c r="D826" s="925" t="s">
        <v>413</v>
      </c>
      <c r="E826" s="926"/>
      <c r="F826" s="926"/>
      <c r="G826" s="926"/>
      <c r="H826" s="926"/>
      <c r="I826" s="926"/>
      <c r="J826" s="926"/>
      <c r="K826" s="926"/>
      <c r="L826" s="926"/>
      <c r="M826" s="926"/>
      <c r="N826" s="926"/>
      <c r="O826" s="927"/>
      <c r="Q826" s="345"/>
    </row>
    <row r="827" spans="2:21" s="102" customFormat="1" ht="19.350000000000001" customHeight="1">
      <c r="B827" s="1067"/>
      <c r="C827" s="1068"/>
      <c r="D827" s="1071"/>
      <c r="E827" s="1072"/>
      <c r="F827" s="1072"/>
      <c r="G827" s="1072"/>
      <c r="H827" s="1072"/>
      <c r="I827" s="1072"/>
      <c r="J827" s="1072"/>
      <c r="K827" s="1072"/>
      <c r="L827" s="1072"/>
      <c r="M827" s="1072"/>
      <c r="N827" s="1072"/>
      <c r="O827" s="1073"/>
    </row>
    <row r="828" spans="2:21" s="102" customFormat="1" ht="19.350000000000001" customHeight="1">
      <c r="B828" s="1067"/>
      <c r="C828" s="1068"/>
      <c r="D828" s="1071"/>
      <c r="E828" s="1072"/>
      <c r="F828" s="1072"/>
      <c r="G828" s="1072"/>
      <c r="H828" s="1072"/>
      <c r="I828" s="1072"/>
      <c r="J828" s="1072"/>
      <c r="K828" s="1072"/>
      <c r="L828" s="1072"/>
      <c r="M828" s="1072"/>
      <c r="N828" s="1072"/>
      <c r="O828" s="1073"/>
    </row>
    <row r="829" spans="2:21" s="102" customFormat="1" ht="19.350000000000001" customHeight="1">
      <c r="B829" s="1067"/>
      <c r="C829" s="1068"/>
      <c r="D829" s="1071"/>
      <c r="E829" s="1072"/>
      <c r="F829" s="1072"/>
      <c r="G829" s="1072"/>
      <c r="H829" s="1072"/>
      <c r="I829" s="1072"/>
      <c r="J829" s="1072"/>
      <c r="K829" s="1072"/>
      <c r="L829" s="1072"/>
      <c r="M829" s="1072"/>
      <c r="N829" s="1072"/>
      <c r="O829" s="1073"/>
    </row>
    <row r="830" spans="2:21" s="102" customFormat="1" ht="19.350000000000001" customHeight="1">
      <c r="B830" s="1067"/>
      <c r="C830" s="1068"/>
      <c r="D830" s="1071"/>
      <c r="E830" s="1072"/>
      <c r="F830" s="1072"/>
      <c r="G830" s="1072"/>
      <c r="H830" s="1072"/>
      <c r="I830" s="1072"/>
      <c r="J830" s="1072"/>
      <c r="K830" s="1072"/>
      <c r="L830" s="1072"/>
      <c r="M830" s="1072"/>
      <c r="N830" s="1072"/>
      <c r="O830" s="1073"/>
    </row>
    <row r="831" spans="2:21" s="102" customFormat="1" ht="19.350000000000001" customHeight="1">
      <c r="B831" s="1067"/>
      <c r="C831" s="1068"/>
      <c r="D831" s="1071"/>
      <c r="E831" s="1072"/>
      <c r="F831" s="1072"/>
      <c r="G831" s="1072"/>
      <c r="H831" s="1072"/>
      <c r="I831" s="1072"/>
      <c r="J831" s="1072"/>
      <c r="K831" s="1072"/>
      <c r="L831" s="1072"/>
      <c r="M831" s="1072"/>
      <c r="N831" s="1072"/>
      <c r="O831" s="1073"/>
    </row>
    <row r="832" spans="2:21" s="102" customFormat="1" ht="19.350000000000001" customHeight="1">
      <c r="B832" s="1067"/>
      <c r="C832" s="1068"/>
      <c r="D832" s="1071"/>
      <c r="E832" s="1072"/>
      <c r="F832" s="1072"/>
      <c r="G832" s="1072"/>
      <c r="H832" s="1072"/>
      <c r="I832" s="1072"/>
      <c r="J832" s="1072"/>
      <c r="K832" s="1072"/>
      <c r="L832" s="1072"/>
      <c r="M832" s="1072"/>
      <c r="N832" s="1072"/>
      <c r="O832" s="1073"/>
    </row>
    <row r="833" spans="2:15" s="102" customFormat="1" ht="19.350000000000001" customHeight="1">
      <c r="B833" s="1067"/>
      <c r="C833" s="1068"/>
      <c r="D833" s="1071"/>
      <c r="E833" s="1072"/>
      <c r="F833" s="1072"/>
      <c r="G833" s="1072"/>
      <c r="H833" s="1072"/>
      <c r="I833" s="1072"/>
      <c r="J833" s="1072"/>
      <c r="K833" s="1072"/>
      <c r="L833" s="1072"/>
      <c r="M833" s="1072"/>
      <c r="N833" s="1072"/>
      <c r="O833" s="1073"/>
    </row>
    <row r="834" spans="2:15" s="102" customFormat="1" ht="19.350000000000001" customHeight="1">
      <c r="B834" s="1067"/>
      <c r="C834" s="1068"/>
      <c r="D834" s="1071"/>
      <c r="E834" s="1072"/>
      <c r="F834" s="1072"/>
      <c r="G834" s="1072"/>
      <c r="H834" s="1072"/>
      <c r="I834" s="1072"/>
      <c r="J834" s="1072"/>
      <c r="K834" s="1072"/>
      <c r="L834" s="1072"/>
      <c r="M834" s="1072"/>
      <c r="N834" s="1072"/>
      <c r="O834" s="1073"/>
    </row>
    <row r="835" spans="2:15" s="102" customFormat="1" ht="19.350000000000001" customHeight="1">
      <c r="B835" s="1067"/>
      <c r="C835" s="1068"/>
      <c r="D835" s="1071"/>
      <c r="E835" s="1072"/>
      <c r="F835" s="1072"/>
      <c r="G835" s="1072"/>
      <c r="H835" s="1072"/>
      <c r="I835" s="1072"/>
      <c r="J835" s="1072"/>
      <c r="K835" s="1072"/>
      <c r="L835" s="1072"/>
      <c r="M835" s="1072"/>
      <c r="N835" s="1072"/>
      <c r="O835" s="1073"/>
    </row>
    <row r="836" spans="2:15" s="102" customFormat="1" ht="19.350000000000001" customHeight="1">
      <c r="B836" s="1069"/>
      <c r="C836" s="1070"/>
      <c r="D836" s="1074"/>
      <c r="E836" s="1075"/>
      <c r="F836" s="1075"/>
      <c r="G836" s="1075"/>
      <c r="H836" s="1075"/>
      <c r="I836" s="1075"/>
      <c r="J836" s="1075"/>
      <c r="K836" s="1075"/>
      <c r="L836" s="1075"/>
      <c r="M836" s="1075"/>
      <c r="N836" s="1075"/>
      <c r="O836" s="1076"/>
    </row>
    <row r="837" spans="2:15" s="102" customFormat="1" ht="18" customHeight="1">
      <c r="B837" s="1020" t="s">
        <v>148</v>
      </c>
      <c r="C837" s="1021"/>
      <c r="D837" s="1059" t="s">
        <v>427</v>
      </c>
      <c r="E837" s="1026"/>
      <c r="F837" s="1026"/>
      <c r="G837" s="1026"/>
      <c r="H837" s="1026"/>
      <c r="I837" s="1026"/>
      <c r="J837" s="1026"/>
      <c r="K837" s="1026"/>
      <c r="L837" s="1026"/>
      <c r="M837" s="1026"/>
      <c r="N837" s="1026"/>
      <c r="O837" s="1027"/>
    </row>
    <row r="838" spans="2:15" s="102" customFormat="1" ht="18" customHeight="1">
      <c r="B838" s="1022"/>
      <c r="C838" s="1023"/>
      <c r="D838" s="1028"/>
      <c r="E838" s="1077"/>
      <c r="F838" s="1077"/>
      <c r="G838" s="1077"/>
      <c r="H838" s="1077"/>
      <c r="I838" s="1077"/>
      <c r="J838" s="1077"/>
      <c r="K838" s="1077"/>
      <c r="L838" s="1077"/>
      <c r="M838" s="1077"/>
      <c r="N838" s="1077"/>
      <c r="O838" s="1078"/>
    </row>
    <row r="839" spans="2:15" s="102" customFormat="1" ht="18" customHeight="1">
      <c r="B839" s="1022"/>
      <c r="C839" s="1023"/>
      <c r="D839" s="1071"/>
      <c r="E839" s="1072"/>
      <c r="F839" s="1072"/>
      <c r="G839" s="1072"/>
      <c r="H839" s="1072"/>
      <c r="I839" s="1072"/>
      <c r="J839" s="1072"/>
      <c r="K839" s="1072"/>
      <c r="L839" s="1072"/>
      <c r="M839" s="1072"/>
      <c r="N839" s="1072"/>
      <c r="O839" s="1073"/>
    </row>
    <row r="840" spans="2:15" s="102" customFormat="1" ht="18" customHeight="1">
      <c r="B840" s="1022"/>
      <c r="C840" s="1023"/>
      <c r="D840" s="1071"/>
      <c r="E840" s="1072"/>
      <c r="F840" s="1072"/>
      <c r="G840" s="1072"/>
      <c r="H840" s="1072"/>
      <c r="I840" s="1072"/>
      <c r="J840" s="1072"/>
      <c r="K840" s="1072"/>
      <c r="L840" s="1072"/>
      <c r="M840" s="1072"/>
      <c r="N840" s="1072"/>
      <c r="O840" s="1073"/>
    </row>
    <row r="841" spans="2:15" s="102" customFormat="1" ht="18" customHeight="1">
      <c r="B841" s="1022"/>
      <c r="C841" s="1023"/>
      <c r="D841" s="1071"/>
      <c r="E841" s="1072"/>
      <c r="F841" s="1072"/>
      <c r="G841" s="1072"/>
      <c r="H841" s="1072"/>
      <c r="I841" s="1072"/>
      <c r="J841" s="1072"/>
      <c r="K841" s="1072"/>
      <c r="L841" s="1072"/>
      <c r="M841" s="1072"/>
      <c r="N841" s="1072"/>
      <c r="O841" s="1073"/>
    </row>
    <row r="842" spans="2:15" s="102" customFormat="1" ht="18" customHeight="1">
      <c r="B842" s="1022"/>
      <c r="C842" s="1023"/>
      <c r="D842" s="1071"/>
      <c r="E842" s="1072"/>
      <c r="F842" s="1072"/>
      <c r="G842" s="1072"/>
      <c r="H842" s="1072"/>
      <c r="I842" s="1072"/>
      <c r="J842" s="1072"/>
      <c r="K842" s="1072"/>
      <c r="L842" s="1072"/>
      <c r="M842" s="1072"/>
      <c r="N842" s="1072"/>
      <c r="O842" s="1073"/>
    </row>
    <row r="843" spans="2:15" s="102" customFormat="1" ht="18" customHeight="1">
      <c r="B843" s="1022"/>
      <c r="C843" s="1023"/>
      <c r="D843" s="1079"/>
      <c r="E843" s="1080"/>
      <c r="F843" s="1080"/>
      <c r="G843" s="1080"/>
      <c r="H843" s="1080"/>
      <c r="I843" s="1080"/>
      <c r="J843" s="1080"/>
      <c r="K843" s="1080"/>
      <c r="L843" s="1080"/>
      <c r="M843" s="1080"/>
      <c r="N843" s="1080"/>
      <c r="O843" s="1081"/>
    </row>
    <row r="844" spans="2:15" s="102" customFormat="1" ht="18" customHeight="1">
      <c r="B844" s="1022"/>
      <c r="C844" s="1023"/>
      <c r="D844" s="1082" t="s">
        <v>428</v>
      </c>
      <c r="E844" s="1083"/>
      <c r="F844" s="1083"/>
      <c r="G844" s="1083"/>
      <c r="H844" s="1083"/>
      <c r="I844" s="1083"/>
      <c r="J844" s="1083"/>
      <c r="K844" s="1083"/>
      <c r="L844" s="1083"/>
      <c r="M844" s="1083"/>
      <c r="N844" s="1083"/>
      <c r="O844" s="1084"/>
    </row>
    <row r="845" spans="2:15" s="102" customFormat="1" ht="18" customHeight="1">
      <c r="B845" s="1022"/>
      <c r="C845" s="1023"/>
      <c r="D845" s="1028"/>
      <c r="E845" s="1085"/>
      <c r="F845" s="1085"/>
      <c r="G845" s="1085"/>
      <c r="H845" s="1085"/>
      <c r="I845" s="1085"/>
      <c r="J845" s="1085"/>
      <c r="K845" s="1085"/>
      <c r="L845" s="1085"/>
      <c r="M845" s="1085"/>
      <c r="N845" s="1085"/>
      <c r="O845" s="1086"/>
    </row>
    <row r="846" spans="2:15" s="102" customFormat="1" ht="18" customHeight="1">
      <c r="B846" s="1022"/>
      <c r="C846" s="1023"/>
      <c r="D846" s="1087"/>
      <c r="E846" s="1088"/>
      <c r="F846" s="1088"/>
      <c r="G846" s="1088"/>
      <c r="H846" s="1088"/>
      <c r="I846" s="1088"/>
      <c r="J846" s="1088"/>
      <c r="K846" s="1088"/>
      <c r="L846" s="1088"/>
      <c r="M846" s="1088"/>
      <c r="N846" s="1088"/>
      <c r="O846" s="1089"/>
    </row>
    <row r="847" spans="2:15" s="102" customFormat="1" ht="18" customHeight="1">
      <c r="B847" s="1022"/>
      <c r="C847" s="1023"/>
      <c r="D847" s="1087"/>
      <c r="E847" s="1088"/>
      <c r="F847" s="1088"/>
      <c r="G847" s="1088"/>
      <c r="H847" s="1088"/>
      <c r="I847" s="1088"/>
      <c r="J847" s="1088"/>
      <c r="K847" s="1088"/>
      <c r="L847" s="1088"/>
      <c r="M847" s="1088"/>
      <c r="N847" s="1088"/>
      <c r="O847" s="1089"/>
    </row>
    <row r="848" spans="2:15" s="102" customFormat="1" ht="18" customHeight="1">
      <c r="B848" s="1022"/>
      <c r="C848" s="1023"/>
      <c r="D848" s="1087"/>
      <c r="E848" s="1088"/>
      <c r="F848" s="1088"/>
      <c r="G848" s="1088"/>
      <c r="H848" s="1088"/>
      <c r="I848" s="1088"/>
      <c r="J848" s="1088"/>
      <c r="K848" s="1088"/>
      <c r="L848" s="1088"/>
      <c r="M848" s="1088"/>
      <c r="N848" s="1088"/>
      <c r="O848" s="1089"/>
    </row>
    <row r="849" spans="2:15" s="102" customFormat="1" ht="18" customHeight="1">
      <c r="B849" s="1022"/>
      <c r="C849" s="1023"/>
      <c r="D849" s="1087"/>
      <c r="E849" s="1088"/>
      <c r="F849" s="1088"/>
      <c r="G849" s="1088"/>
      <c r="H849" s="1088"/>
      <c r="I849" s="1088"/>
      <c r="J849" s="1088"/>
      <c r="K849" s="1088"/>
      <c r="L849" s="1088"/>
      <c r="M849" s="1088"/>
      <c r="N849" s="1088"/>
      <c r="O849" s="1089"/>
    </row>
    <row r="850" spans="2:15" s="102" customFormat="1" ht="18" customHeight="1">
      <c r="B850" s="1022"/>
      <c r="C850" s="1023"/>
      <c r="D850" s="1087"/>
      <c r="E850" s="1088"/>
      <c r="F850" s="1088"/>
      <c r="G850" s="1088"/>
      <c r="H850" s="1088"/>
      <c r="I850" s="1088"/>
      <c r="J850" s="1088"/>
      <c r="K850" s="1088"/>
      <c r="L850" s="1088"/>
      <c r="M850" s="1088"/>
      <c r="N850" s="1088"/>
      <c r="O850" s="1089"/>
    </row>
    <row r="851" spans="2:15" s="102" customFormat="1" ht="18" customHeight="1">
      <c r="B851" s="1024"/>
      <c r="C851" s="1025"/>
      <c r="D851" s="1090"/>
      <c r="E851" s="1091"/>
      <c r="F851" s="1091"/>
      <c r="G851" s="1091"/>
      <c r="H851" s="1091"/>
      <c r="I851" s="1091"/>
      <c r="J851" s="1091"/>
      <c r="K851" s="1091"/>
      <c r="L851" s="1091"/>
      <c r="M851" s="1091"/>
      <c r="N851" s="1091"/>
      <c r="O851" s="1092"/>
    </row>
    <row r="852" spans="2:15" s="102" customFormat="1" ht="18" customHeight="1">
      <c r="B852" s="1020" t="s">
        <v>140</v>
      </c>
      <c r="C852" s="1021"/>
      <c r="D852" s="1026" t="s">
        <v>347</v>
      </c>
      <c r="E852" s="1026"/>
      <c r="F852" s="1026"/>
      <c r="G852" s="1026"/>
      <c r="H852" s="1026"/>
      <c r="I852" s="1026"/>
      <c r="J852" s="1026"/>
      <c r="K852" s="1026"/>
      <c r="L852" s="1026"/>
      <c r="M852" s="1026"/>
      <c r="N852" s="1026"/>
      <c r="O852" s="1027"/>
    </row>
    <row r="853" spans="2:15" s="102" customFormat="1" ht="18" customHeight="1">
      <c r="B853" s="1022"/>
      <c r="C853" s="1023"/>
      <c r="D853" s="1028"/>
      <c r="E853" s="1029"/>
      <c r="F853" s="1029"/>
      <c r="G853" s="1029"/>
      <c r="H853" s="1029"/>
      <c r="I853" s="1029"/>
      <c r="J853" s="1029"/>
      <c r="K853" s="1029"/>
      <c r="L853" s="1029"/>
      <c r="M853" s="1029"/>
      <c r="N853" s="1029"/>
      <c r="O853" s="1030"/>
    </row>
    <row r="854" spans="2:15" s="102" customFormat="1" ht="18" customHeight="1">
      <c r="B854" s="1022"/>
      <c r="C854" s="1023"/>
      <c r="D854" s="1031"/>
      <c r="E854" s="1032"/>
      <c r="F854" s="1032"/>
      <c r="G854" s="1032"/>
      <c r="H854" s="1032"/>
      <c r="I854" s="1032"/>
      <c r="J854" s="1032"/>
      <c r="K854" s="1032"/>
      <c r="L854" s="1032"/>
      <c r="M854" s="1032"/>
      <c r="N854" s="1032"/>
      <c r="O854" s="1033"/>
    </row>
    <row r="855" spans="2:15" s="102" customFormat="1" ht="18" customHeight="1">
      <c r="B855" s="1022"/>
      <c r="C855" s="1023"/>
      <c r="D855" s="1034"/>
      <c r="E855" s="1035"/>
      <c r="F855" s="1035"/>
      <c r="G855" s="1035"/>
      <c r="H855" s="1035"/>
      <c r="I855" s="1035"/>
      <c r="J855" s="1035"/>
      <c r="K855" s="1035"/>
      <c r="L855" s="1035"/>
      <c r="M855" s="1035"/>
      <c r="N855" s="1035"/>
      <c r="O855" s="1036"/>
    </row>
    <row r="856" spans="2:15" s="102" customFormat="1" ht="17.100000000000001" customHeight="1">
      <c r="B856" s="1022"/>
      <c r="C856" s="1023"/>
      <c r="D856" s="1026" t="s">
        <v>345</v>
      </c>
      <c r="E856" s="1026"/>
      <c r="F856" s="1026"/>
      <c r="G856" s="1026"/>
      <c r="H856" s="1026"/>
      <c r="I856" s="1026"/>
      <c r="J856" s="1026"/>
      <c r="K856" s="1026"/>
      <c r="L856" s="1026"/>
      <c r="M856" s="1026"/>
      <c r="N856" s="1026"/>
      <c r="O856" s="1027"/>
    </row>
    <row r="857" spans="2:15" s="102" customFormat="1" ht="17.100000000000001" customHeight="1">
      <c r="B857" s="1022"/>
      <c r="C857" s="1023"/>
      <c r="D857" s="1037"/>
      <c r="E857" s="1038"/>
      <c r="F857" s="1038"/>
      <c r="G857" s="1038"/>
      <c r="H857" s="1038"/>
      <c r="I857" s="1038"/>
      <c r="J857" s="1038"/>
      <c r="K857" s="1038"/>
      <c r="L857" s="1038"/>
      <c r="M857" s="1038"/>
      <c r="N857" s="1038"/>
      <c r="O857" s="1039"/>
    </row>
    <row r="858" spans="2:15" s="102" customFormat="1" ht="17.100000000000001" customHeight="1">
      <c r="B858" s="1022"/>
      <c r="C858" s="1023"/>
      <c r="D858" s="1040"/>
      <c r="E858" s="1041"/>
      <c r="F858" s="1041"/>
      <c r="G858" s="1041"/>
      <c r="H858" s="1041"/>
      <c r="I858" s="1041"/>
      <c r="J858" s="1041"/>
      <c r="K858" s="1041"/>
      <c r="L858" s="1041"/>
      <c r="M858" s="1041"/>
      <c r="N858" s="1041"/>
      <c r="O858" s="1042"/>
    </row>
    <row r="859" spans="2:15" s="102" customFormat="1" ht="17.100000000000001" customHeight="1">
      <c r="B859" s="1022"/>
      <c r="C859" s="1023"/>
      <c r="D859" s="1043"/>
      <c r="E859" s="1044"/>
      <c r="F859" s="1044"/>
      <c r="G859" s="1044"/>
      <c r="H859" s="1044"/>
      <c r="I859" s="1044"/>
      <c r="J859" s="1044"/>
      <c r="K859" s="1044"/>
      <c r="L859" s="1044"/>
      <c r="M859" s="1044"/>
      <c r="N859" s="1044"/>
      <c r="O859" s="1045"/>
    </row>
    <row r="860" spans="2:15" s="102" customFormat="1" ht="17.100000000000001" customHeight="1">
      <c r="B860" s="1022"/>
      <c r="C860" s="1023"/>
      <c r="D860" s="1026" t="s">
        <v>492</v>
      </c>
      <c r="E860" s="1026"/>
      <c r="F860" s="1026"/>
      <c r="G860" s="1026"/>
      <c r="H860" s="1026"/>
      <c r="I860" s="1026"/>
      <c r="J860" s="1026"/>
      <c r="K860" s="1026"/>
      <c r="L860" s="1026"/>
      <c r="M860" s="1026"/>
      <c r="N860" s="1026"/>
      <c r="O860" s="1027"/>
    </row>
    <row r="861" spans="2:15" s="102" customFormat="1" ht="17.100000000000001" customHeight="1">
      <c r="B861" s="1022"/>
      <c r="C861" s="1023"/>
      <c r="D861" s="1046"/>
      <c r="E861" s="1047"/>
      <c r="F861" s="1047"/>
      <c r="G861" s="1047"/>
      <c r="H861" s="1047"/>
      <c r="I861" s="1047"/>
      <c r="J861" s="1047"/>
      <c r="K861" s="1047"/>
      <c r="L861" s="1047"/>
      <c r="M861" s="1047"/>
      <c r="N861" s="1047"/>
      <c r="O861" s="1048"/>
    </row>
    <row r="862" spans="2:15" s="102" customFormat="1" ht="17.100000000000001" customHeight="1">
      <c r="B862" s="1022"/>
      <c r="C862" s="1023"/>
      <c r="D862" s="1049"/>
      <c r="E862" s="797"/>
      <c r="F862" s="797"/>
      <c r="G862" s="797"/>
      <c r="H862" s="797"/>
      <c r="I862" s="797"/>
      <c r="J862" s="797"/>
      <c r="K862" s="797"/>
      <c r="L862" s="797"/>
      <c r="M862" s="797"/>
      <c r="N862" s="797"/>
      <c r="O862" s="1050"/>
    </row>
    <row r="863" spans="2:15" s="102" customFormat="1" ht="17.100000000000001" customHeight="1">
      <c r="B863" s="1022"/>
      <c r="C863" s="1023"/>
      <c r="D863" s="1051"/>
      <c r="E863" s="1052"/>
      <c r="F863" s="1052"/>
      <c r="G863" s="1052"/>
      <c r="H863" s="1052"/>
      <c r="I863" s="1052"/>
      <c r="J863" s="1052"/>
      <c r="K863" s="1052"/>
      <c r="L863" s="1052"/>
      <c r="M863" s="1052"/>
      <c r="N863" s="1052"/>
      <c r="O863" s="1053"/>
    </row>
    <row r="864" spans="2:15" s="102" customFormat="1" ht="17.100000000000001" customHeight="1">
      <c r="B864" s="1022"/>
      <c r="C864" s="1023"/>
      <c r="D864" s="1026" t="s">
        <v>141</v>
      </c>
      <c r="E864" s="1026"/>
      <c r="F864" s="1026"/>
      <c r="G864" s="1026"/>
      <c r="H864" s="1026"/>
      <c r="I864" s="1026"/>
      <c r="J864" s="1026"/>
      <c r="K864" s="1026"/>
      <c r="L864" s="1026"/>
      <c r="M864" s="1026"/>
      <c r="N864" s="1026"/>
      <c r="O864" s="1027"/>
    </row>
    <row r="865" spans="1:21" s="102" customFormat="1" ht="17.100000000000001" customHeight="1">
      <c r="B865" s="1022"/>
      <c r="C865" s="1023"/>
      <c r="D865" s="1028"/>
      <c r="E865" s="1054"/>
      <c r="F865" s="1054"/>
      <c r="G865" s="1054"/>
      <c r="H865" s="1054"/>
      <c r="I865" s="1054"/>
      <c r="J865" s="1054"/>
      <c r="K865" s="1054"/>
      <c r="L865" s="1054"/>
      <c r="M865" s="1054"/>
      <c r="N865" s="1054"/>
      <c r="O865" s="1055"/>
    </row>
    <row r="866" spans="1:21" ht="18" customHeight="1">
      <c r="B866" s="1022"/>
      <c r="C866" s="1023"/>
      <c r="D866" s="1056"/>
      <c r="E866" s="1057"/>
      <c r="F866" s="1057"/>
      <c r="G866" s="1057"/>
      <c r="H866" s="1057"/>
      <c r="I866" s="1057"/>
      <c r="J866" s="1057"/>
      <c r="K866" s="1057"/>
      <c r="L866" s="1057"/>
      <c r="M866" s="1057"/>
      <c r="N866" s="1057"/>
      <c r="O866" s="1058"/>
      <c r="R866" s="329"/>
      <c r="S866" s="329"/>
      <c r="T866" s="329"/>
      <c r="U866" s="329"/>
    </row>
    <row r="867" spans="1:21" ht="18" customHeight="1">
      <c r="B867" s="1022"/>
      <c r="C867" s="1023"/>
      <c r="D867" s="1059" t="s">
        <v>346</v>
      </c>
      <c r="E867" s="1026"/>
      <c r="F867" s="1026"/>
      <c r="G867" s="1026"/>
      <c r="H867" s="1026"/>
      <c r="I867" s="1026"/>
      <c r="J867" s="1026"/>
      <c r="K867" s="1026"/>
      <c r="L867" s="1026"/>
      <c r="M867" s="1026"/>
      <c r="N867" s="1026"/>
      <c r="O867" s="1027"/>
      <c r="R867" s="329"/>
      <c r="S867" s="329"/>
      <c r="T867" s="329"/>
      <c r="U867" s="329"/>
    </row>
    <row r="868" spans="1:21" ht="18" customHeight="1">
      <c r="B868" s="1022"/>
      <c r="C868" s="1023"/>
      <c r="D868" s="1060"/>
      <c r="E868" s="1061"/>
      <c r="F868" s="1061"/>
      <c r="G868" s="1061"/>
      <c r="H868" s="1061"/>
      <c r="I868" s="1061"/>
      <c r="J868" s="1061"/>
      <c r="K868" s="1061"/>
      <c r="L868" s="1061"/>
      <c r="M868" s="1061"/>
      <c r="N868" s="1061"/>
      <c r="O868" s="1062"/>
      <c r="R868" s="329"/>
      <c r="S868" s="329"/>
      <c r="T868" s="329"/>
      <c r="U868" s="329"/>
    </row>
    <row r="869" spans="1:21" s="346" customFormat="1" ht="18" customHeight="1">
      <c r="B869" s="1024"/>
      <c r="C869" s="1025"/>
      <c r="D869" s="1063"/>
      <c r="E869" s="1064"/>
      <c r="F869" s="1064"/>
      <c r="G869" s="1064"/>
      <c r="H869" s="1064"/>
      <c r="I869" s="1064"/>
      <c r="J869" s="1064"/>
      <c r="K869" s="1064"/>
      <c r="L869" s="1064"/>
      <c r="M869" s="1064"/>
      <c r="N869" s="1064"/>
      <c r="O869" s="1065"/>
    </row>
    <row r="870" spans="1:21" s="131" customFormat="1" ht="4.5" customHeight="1">
      <c r="B870" s="347"/>
      <c r="C870" s="347"/>
      <c r="D870" s="348"/>
      <c r="E870" s="348"/>
      <c r="F870" s="348"/>
      <c r="G870" s="348"/>
      <c r="H870" s="348"/>
      <c r="I870" s="348"/>
      <c r="J870" s="348"/>
      <c r="K870" s="348"/>
      <c r="L870" s="348"/>
      <c r="M870" s="348"/>
      <c r="N870" s="348"/>
      <c r="O870" s="348"/>
    </row>
    <row r="871" spans="1:21" s="131" customFormat="1" ht="18.75" customHeight="1">
      <c r="B871" s="527" t="s">
        <v>426</v>
      </c>
      <c r="C871" s="347"/>
      <c r="D871" s="348"/>
      <c r="E871" s="348"/>
      <c r="F871" s="348"/>
      <c r="G871" s="348"/>
      <c r="H871" s="348"/>
      <c r="I871" s="348"/>
      <c r="J871" s="348"/>
      <c r="K871" s="348"/>
      <c r="L871" s="348"/>
      <c r="M871" s="348"/>
      <c r="N871" s="348"/>
      <c r="O871" s="348"/>
    </row>
    <row r="872" spans="1:21" s="131" customFormat="1" ht="14.25" customHeight="1" thickBot="1">
      <c r="B872" s="527" t="s">
        <v>424</v>
      </c>
      <c r="C872" s="347"/>
      <c r="D872" s="348"/>
      <c r="E872" s="348"/>
      <c r="F872" s="348"/>
      <c r="G872" s="348"/>
      <c r="H872" s="348"/>
      <c r="I872" s="348"/>
      <c r="J872" s="348"/>
      <c r="K872" s="348"/>
      <c r="L872" s="348"/>
      <c r="M872" s="348"/>
      <c r="N872" s="348"/>
      <c r="O872" s="348"/>
    </row>
    <row r="873" spans="1:21" s="131" customFormat="1" ht="18" customHeight="1" thickBot="1">
      <c r="B873" s="998" t="s">
        <v>43</v>
      </c>
      <c r="C873" s="979"/>
      <c r="D873" s="980"/>
      <c r="E873" s="349" t="s">
        <v>625</v>
      </c>
      <c r="F873" s="350"/>
      <c r="G873" s="350"/>
      <c r="H873" s="350"/>
      <c r="I873" s="350"/>
      <c r="J873" s="350"/>
      <c r="K873" s="350"/>
      <c r="L873" s="232"/>
      <c r="M873" s="232"/>
      <c r="N873" s="232"/>
      <c r="O873" s="232"/>
    </row>
    <row r="874" spans="1:21" s="131" customFormat="1" ht="12">
      <c r="A874" s="351"/>
      <c r="B874" s="352" t="s">
        <v>59</v>
      </c>
      <c r="C874" s="352"/>
      <c r="D874" s="353"/>
      <c r="E874" s="354"/>
      <c r="F874" s="354"/>
      <c r="G874" s="355" t="s">
        <v>60</v>
      </c>
      <c r="H874" s="353"/>
      <c r="I874" s="352" t="s">
        <v>61</v>
      </c>
      <c r="J874" s="352"/>
      <c r="K874" s="351"/>
      <c r="L874" s="356"/>
      <c r="M874" s="357"/>
      <c r="N874" s="351"/>
      <c r="O874" s="355" t="s">
        <v>60</v>
      </c>
    </row>
    <row r="875" spans="1:21" s="131" customFormat="1" ht="12">
      <c r="A875" s="358"/>
      <c r="B875" s="359" t="s">
        <v>62</v>
      </c>
      <c r="C875" s="360"/>
      <c r="D875" s="360"/>
      <c r="E875" s="361"/>
      <c r="F875" s="361" t="s">
        <v>63</v>
      </c>
      <c r="G875" s="362" t="s">
        <v>64</v>
      </c>
      <c r="H875" s="363"/>
      <c r="I875" s="359" t="s">
        <v>62</v>
      </c>
      <c r="J875" s="360"/>
      <c r="K875" s="360"/>
      <c r="L875" s="360"/>
      <c r="M875" s="361"/>
      <c r="N875" s="361" t="s">
        <v>63</v>
      </c>
      <c r="O875" s="362" t="s">
        <v>64</v>
      </c>
    </row>
    <row r="876" spans="1:21" s="131" customFormat="1" ht="18" customHeight="1">
      <c r="A876" s="351"/>
      <c r="B876" s="83" t="s">
        <v>556</v>
      </c>
      <c r="C876" s="84"/>
      <c r="D876" s="84"/>
      <c r="E876" s="85"/>
      <c r="F876" s="86"/>
      <c r="G876" s="87"/>
      <c r="H876" s="88"/>
      <c r="I876" s="83" t="s">
        <v>560</v>
      </c>
      <c r="J876" s="84"/>
      <c r="K876" s="84"/>
      <c r="L876" s="84"/>
      <c r="M876" s="85"/>
      <c r="N876" s="89"/>
      <c r="O876" s="90"/>
    </row>
    <row r="877" spans="1:21" s="131" customFormat="1" ht="14.25" customHeight="1">
      <c r="A877" s="351"/>
      <c r="B877" s="100"/>
      <c r="C877" s="101"/>
      <c r="D877" s="102"/>
      <c r="E877" s="103"/>
      <c r="F877" s="95"/>
      <c r="G877" s="96"/>
      <c r="H877" s="88"/>
      <c r="I877" s="600"/>
      <c r="J877" s="98"/>
      <c r="K877" s="93"/>
      <c r="L877" s="93"/>
      <c r="M877" s="94"/>
      <c r="N877" s="95"/>
      <c r="O877" s="99"/>
    </row>
    <row r="878" spans="1:21" s="131" customFormat="1" ht="14.25" customHeight="1">
      <c r="A878" s="351"/>
      <c r="B878" s="100"/>
      <c r="C878" s="101"/>
      <c r="D878" s="102"/>
      <c r="E878" s="103"/>
      <c r="F878" s="95"/>
      <c r="G878" s="104">
        <f>ROUNDDOWN(SUM(F877:F882)/1000,0)</f>
        <v>0</v>
      </c>
      <c r="H878" s="105"/>
      <c r="I878" s="97"/>
      <c r="J878" s="601"/>
      <c r="K878" s="102"/>
      <c r="L878" s="102"/>
      <c r="M878" s="103"/>
      <c r="N878" s="95"/>
      <c r="O878" s="106">
        <f>ROUNDDOWN(SUM(N877:N885)/1000,0)</f>
        <v>0</v>
      </c>
    </row>
    <row r="879" spans="1:21" s="131" customFormat="1" ht="14.1" customHeight="1">
      <c r="A879" s="351"/>
      <c r="B879" s="100"/>
      <c r="C879" s="101"/>
      <c r="D879" s="102"/>
      <c r="E879" s="103"/>
      <c r="F879" s="95"/>
      <c r="G879" s="104"/>
      <c r="H879" s="105"/>
      <c r="I879" s="97"/>
      <c r="J879" s="601"/>
      <c r="K879" s="102"/>
      <c r="L879" s="102"/>
      <c r="M879" s="103"/>
      <c r="N879" s="95"/>
      <c r="O879" s="99"/>
    </row>
    <row r="880" spans="1:21" s="131" customFormat="1" ht="14.25" customHeight="1">
      <c r="A880" s="351"/>
      <c r="B880" s="100"/>
      <c r="C880" s="101"/>
      <c r="D880" s="102"/>
      <c r="E880" s="103"/>
      <c r="F880" s="95"/>
      <c r="G880" s="104"/>
      <c r="H880" s="105"/>
      <c r="I880" s="97"/>
      <c r="J880" s="601"/>
      <c r="K880" s="102"/>
      <c r="L880" s="102"/>
      <c r="M880" s="103"/>
      <c r="N880" s="95"/>
      <c r="O880" s="99"/>
    </row>
    <row r="881" spans="1:15" s="131" customFormat="1" ht="14.25" customHeight="1">
      <c r="A881" s="351"/>
      <c r="B881" s="100"/>
      <c r="C881" s="101"/>
      <c r="D881" s="102"/>
      <c r="E881" s="103"/>
      <c r="F881" s="95"/>
      <c r="G881" s="107"/>
      <c r="H881" s="108"/>
      <c r="I881" s="97"/>
      <c r="J881" s="601"/>
      <c r="K881" s="102"/>
      <c r="L881" s="102"/>
      <c r="M881" s="103"/>
      <c r="N881" s="95"/>
      <c r="O881" s="99"/>
    </row>
    <row r="882" spans="1:15" s="131" customFormat="1" ht="14.25" customHeight="1">
      <c r="A882" s="351"/>
      <c r="B882" s="100"/>
      <c r="C882" s="101"/>
      <c r="D882" s="102"/>
      <c r="E882" s="103"/>
      <c r="F882" s="95"/>
      <c r="G882" s="107"/>
      <c r="H882" s="108"/>
      <c r="I882" s="97"/>
      <c r="J882" s="601"/>
      <c r="K882" s="102"/>
      <c r="L882" s="102"/>
      <c r="M882" s="103"/>
      <c r="N882" s="95"/>
      <c r="O882" s="99"/>
    </row>
    <row r="883" spans="1:15" s="131" customFormat="1" ht="14.25" customHeight="1">
      <c r="A883" s="351"/>
      <c r="B883" s="83" t="s">
        <v>66</v>
      </c>
      <c r="C883" s="84"/>
      <c r="D883" s="84"/>
      <c r="E883" s="85"/>
      <c r="F883" s="86"/>
      <c r="G883" s="87"/>
      <c r="H883" s="111"/>
      <c r="I883" s="97"/>
      <c r="J883" s="601"/>
      <c r="K883" s="102"/>
      <c r="L883" s="102"/>
      <c r="M883" s="103"/>
      <c r="N883" s="95"/>
      <c r="O883" s="99"/>
    </row>
    <row r="884" spans="1:15" s="131" customFormat="1" ht="14.25" customHeight="1">
      <c r="A884" s="351"/>
      <c r="B884" s="100"/>
      <c r="C884" s="101"/>
      <c r="D884" s="102"/>
      <c r="E884" s="103"/>
      <c r="F884" s="95"/>
      <c r="G884" s="96"/>
      <c r="H884" s="111"/>
      <c r="I884" s="97"/>
      <c r="J884" s="601"/>
      <c r="K884" s="102"/>
      <c r="L884" s="102"/>
      <c r="M884" s="103"/>
      <c r="N884" s="95"/>
      <c r="O884" s="99"/>
    </row>
    <row r="885" spans="1:15" s="131" customFormat="1" ht="14.25" customHeight="1">
      <c r="A885" s="351"/>
      <c r="B885" s="100"/>
      <c r="C885" s="101"/>
      <c r="D885" s="102"/>
      <c r="E885" s="103"/>
      <c r="F885" s="95"/>
      <c r="G885" s="104">
        <f>ROUNDDOWN(SUM(F884:F888)/1000,0)</f>
        <v>0</v>
      </c>
      <c r="H885" s="105"/>
      <c r="I885" s="113"/>
      <c r="J885" s="114"/>
      <c r="K885" s="109"/>
      <c r="L885" s="109"/>
      <c r="M885" s="110"/>
      <c r="N885" s="95"/>
      <c r="O885" s="112"/>
    </row>
    <row r="886" spans="1:15" s="131" customFormat="1" ht="14.25" customHeight="1">
      <c r="A886" s="351"/>
      <c r="B886" s="100"/>
      <c r="C886" s="101"/>
      <c r="D886" s="102"/>
      <c r="E886" s="103"/>
      <c r="F886" s="95"/>
      <c r="G886" s="104"/>
      <c r="H886" s="105"/>
      <c r="I886" s="83" t="s">
        <v>561</v>
      </c>
      <c r="J886" s="84"/>
      <c r="K886" s="84"/>
      <c r="L886" s="84"/>
      <c r="M886" s="85"/>
      <c r="N886" s="86"/>
      <c r="O886" s="119"/>
    </row>
    <row r="887" spans="1:15" s="131" customFormat="1" ht="14.25" customHeight="1">
      <c r="A887" s="351"/>
      <c r="B887" s="100"/>
      <c r="C887" s="101"/>
      <c r="D887" s="102"/>
      <c r="E887" s="103"/>
      <c r="F887" s="95"/>
      <c r="G887" s="104"/>
      <c r="H887" s="111"/>
      <c r="I887" s="97"/>
      <c r="J887" s="601"/>
      <c r="K887" s="102"/>
      <c r="L887" s="102"/>
      <c r="M887" s="103"/>
      <c r="N887" s="95"/>
      <c r="O887" s="99"/>
    </row>
    <row r="888" spans="1:15" s="131" customFormat="1" ht="14.25" customHeight="1">
      <c r="A888" s="351"/>
      <c r="B888" s="100"/>
      <c r="C888" s="101"/>
      <c r="D888" s="102"/>
      <c r="E888" s="103"/>
      <c r="F888" s="95"/>
      <c r="G888" s="104"/>
      <c r="H888" s="105"/>
      <c r="I888" s="97"/>
      <c r="J888" s="601"/>
      <c r="K888" s="102"/>
      <c r="L888" s="102"/>
      <c r="M888" s="103"/>
      <c r="N888" s="95"/>
      <c r="O888" s="106">
        <f>ROUNDDOWN(SUM(N887:N894)/1000,0)</f>
        <v>0</v>
      </c>
    </row>
    <row r="889" spans="1:15" s="131" customFormat="1" ht="14.25" customHeight="1">
      <c r="A889" s="351"/>
      <c r="B889" s="83" t="s">
        <v>557</v>
      </c>
      <c r="C889" s="84"/>
      <c r="D889" s="84"/>
      <c r="E889" s="85"/>
      <c r="F889" s="86"/>
      <c r="G889" s="87"/>
      <c r="H889" s="105"/>
      <c r="I889" s="97"/>
      <c r="J889" s="601"/>
      <c r="K889" s="102"/>
      <c r="L889" s="102"/>
      <c r="M889" s="103"/>
      <c r="N889" s="95"/>
      <c r="O889" s="99"/>
    </row>
    <row r="890" spans="1:15" s="131" customFormat="1" ht="14.25" customHeight="1">
      <c r="A890" s="351"/>
      <c r="B890" s="100"/>
      <c r="C890" s="101"/>
      <c r="D890" s="102"/>
      <c r="E890" s="103"/>
      <c r="F890" s="95"/>
      <c r="G890" s="96"/>
      <c r="H890" s="111"/>
      <c r="I890" s="97"/>
      <c r="J890" s="601"/>
      <c r="K890" s="102"/>
      <c r="L890" s="102"/>
      <c r="M890" s="103"/>
      <c r="N890" s="95"/>
      <c r="O890" s="99"/>
    </row>
    <row r="891" spans="1:15" s="131" customFormat="1" ht="14.25" customHeight="1">
      <c r="A891" s="351"/>
      <c r="B891" s="100"/>
      <c r="C891" s="101"/>
      <c r="D891" s="102"/>
      <c r="E891" s="103"/>
      <c r="F891" s="95"/>
      <c r="G891" s="104">
        <f>ROUNDDOWN(SUM(F890:F892)/1000,0)</f>
        <v>0</v>
      </c>
      <c r="H891" s="111"/>
      <c r="I891" s="97"/>
      <c r="J891" s="601"/>
      <c r="K891" s="102"/>
      <c r="L891" s="102"/>
      <c r="M891" s="103"/>
      <c r="N891" s="95"/>
      <c r="O891" s="99"/>
    </row>
    <row r="892" spans="1:15" s="131" customFormat="1" ht="14.25" customHeight="1">
      <c r="A892" s="351"/>
      <c r="B892" s="100"/>
      <c r="C892" s="101"/>
      <c r="D892" s="102"/>
      <c r="E892" s="103"/>
      <c r="F892" s="95"/>
      <c r="G892" s="104"/>
      <c r="H892" s="105"/>
      <c r="I892" s="97"/>
      <c r="J892" s="601"/>
      <c r="K892" s="102"/>
      <c r="L892" s="102"/>
      <c r="M892" s="103"/>
      <c r="N892" s="95"/>
      <c r="O892" s="99"/>
    </row>
    <row r="893" spans="1:15" s="131" customFormat="1" ht="14.25" customHeight="1">
      <c r="A893" s="351"/>
      <c r="B893" s="83" t="s">
        <v>558</v>
      </c>
      <c r="C893" s="84"/>
      <c r="D893" s="84"/>
      <c r="E893" s="85"/>
      <c r="F893" s="86"/>
      <c r="G893" s="87"/>
      <c r="H893" s="105"/>
      <c r="I893" s="97"/>
      <c r="J893" s="601"/>
      <c r="K893" s="102"/>
      <c r="L893" s="102"/>
      <c r="M893" s="103"/>
      <c r="N893" s="95"/>
      <c r="O893" s="99"/>
    </row>
    <row r="894" spans="1:15" s="131" customFormat="1" ht="14.25" customHeight="1">
      <c r="A894" s="351"/>
      <c r="B894" s="100"/>
      <c r="C894" s="101"/>
      <c r="D894" s="102"/>
      <c r="E894" s="103"/>
      <c r="F894" s="95"/>
      <c r="G894" s="96"/>
      <c r="H894" s="111"/>
      <c r="I894" s="97"/>
      <c r="J894" s="601"/>
      <c r="K894" s="102"/>
      <c r="L894" s="102"/>
      <c r="M894" s="103"/>
      <c r="N894" s="95"/>
      <c r="O894" s="112"/>
    </row>
    <row r="895" spans="1:15" s="131" customFormat="1" ht="14.25" customHeight="1">
      <c r="A895" s="351"/>
      <c r="B895" s="100"/>
      <c r="C895" s="101"/>
      <c r="D895" s="102"/>
      <c r="E895" s="103"/>
      <c r="F895" s="95"/>
      <c r="G895" s="104">
        <f>ROUNDDOWN(SUM(F894:F898)/1000,0)</f>
        <v>0</v>
      </c>
      <c r="H895" s="111"/>
      <c r="I895" s="204" t="s">
        <v>562</v>
      </c>
      <c r="J895" s="180"/>
      <c r="K895" s="116"/>
      <c r="L895" s="116"/>
      <c r="M895" s="117"/>
      <c r="N895" s="118"/>
      <c r="O895" s="119"/>
    </row>
    <row r="896" spans="1:15" s="131" customFormat="1" ht="14.25" customHeight="1">
      <c r="A896" s="351"/>
      <c r="B896" s="100"/>
      <c r="C896" s="101"/>
      <c r="D896" s="102"/>
      <c r="E896" s="103"/>
      <c r="F896" s="95"/>
      <c r="G896" s="104"/>
      <c r="H896" s="111"/>
      <c r="I896" s="97"/>
      <c r="J896" s="601"/>
      <c r="K896" s="102"/>
      <c r="L896" s="102"/>
      <c r="M896" s="103"/>
      <c r="N896" s="95"/>
      <c r="O896" s="99"/>
    </row>
    <row r="897" spans="1:15" s="131" customFormat="1" ht="14.25" customHeight="1">
      <c r="A897" s="351"/>
      <c r="B897" s="100"/>
      <c r="C897" s="101"/>
      <c r="D897" s="102"/>
      <c r="E897" s="103"/>
      <c r="F897" s="95"/>
      <c r="G897" s="104"/>
      <c r="H897" s="105"/>
      <c r="I897" s="97"/>
      <c r="J897" s="601"/>
      <c r="K897" s="102"/>
      <c r="L897" s="102"/>
      <c r="M897" s="103"/>
      <c r="N897" s="95"/>
      <c r="O897" s="106">
        <f>ROUNDDOWN(SUM(N896:N901)/1000,0)</f>
        <v>0</v>
      </c>
    </row>
    <row r="898" spans="1:15" s="131" customFormat="1" ht="14.25" customHeight="1">
      <c r="A898" s="351"/>
      <c r="B898" s="100"/>
      <c r="C898" s="101"/>
      <c r="D898" s="102"/>
      <c r="E898" s="103"/>
      <c r="F898" s="95"/>
      <c r="G898" s="104"/>
      <c r="H898" s="105"/>
      <c r="I898" s="97"/>
      <c r="J898" s="601"/>
      <c r="K898" s="102"/>
      <c r="L898" s="102"/>
      <c r="M898" s="103"/>
      <c r="N898" s="95"/>
      <c r="O898" s="99"/>
    </row>
    <row r="899" spans="1:15" s="131" customFormat="1" ht="14.25" customHeight="1">
      <c r="A899" s="351"/>
      <c r="B899" s="83" t="s">
        <v>559</v>
      </c>
      <c r="C899" s="84"/>
      <c r="D899" s="84"/>
      <c r="E899" s="85"/>
      <c r="F899" s="86"/>
      <c r="G899" s="87"/>
      <c r="H899" s="105"/>
      <c r="I899" s="97"/>
      <c r="J899" s="601"/>
      <c r="K899" s="102"/>
      <c r="L899" s="102"/>
      <c r="M899" s="103"/>
      <c r="N899" s="95"/>
      <c r="O899" s="99"/>
    </row>
    <row r="900" spans="1:15" s="131" customFormat="1" ht="14.25" customHeight="1">
      <c r="A900" s="351"/>
      <c r="B900" s="100"/>
      <c r="C900" s="101"/>
      <c r="D900" s="102"/>
      <c r="E900" s="103"/>
      <c r="F900" s="95"/>
      <c r="G900" s="96"/>
      <c r="H900" s="105"/>
      <c r="I900" s="97"/>
      <c r="J900" s="601"/>
      <c r="K900" s="102"/>
      <c r="L900" s="102"/>
      <c r="M900" s="103"/>
      <c r="N900" s="95"/>
      <c r="O900" s="99"/>
    </row>
    <row r="901" spans="1:15" s="131" customFormat="1" ht="14.25" customHeight="1">
      <c r="A901" s="351"/>
      <c r="B901" s="100"/>
      <c r="C901" s="101"/>
      <c r="D901" s="102"/>
      <c r="E901" s="103"/>
      <c r="F901" s="95"/>
      <c r="G901" s="96">
        <f>ROUNDDOWN(SUM(F900:F908)/1000,0)</f>
        <v>0</v>
      </c>
      <c r="H901" s="105"/>
      <c r="I901" s="97"/>
      <c r="J901" s="601"/>
      <c r="K901" s="102"/>
      <c r="L901" s="102"/>
      <c r="M901" s="103"/>
      <c r="N901" s="95"/>
      <c r="O901" s="99"/>
    </row>
    <row r="902" spans="1:15" s="131" customFormat="1" ht="14.25" customHeight="1">
      <c r="A902" s="351"/>
      <c r="B902" s="100"/>
      <c r="C902" s="101"/>
      <c r="D902" s="102"/>
      <c r="E902" s="103"/>
      <c r="F902" s="95"/>
      <c r="G902" s="96"/>
      <c r="H902" s="111"/>
      <c r="I902" s="205" t="s">
        <v>563</v>
      </c>
      <c r="J902" s="181"/>
      <c r="K902" s="182"/>
      <c r="L902" s="182"/>
      <c r="M902" s="183"/>
      <c r="N902" s="185"/>
      <c r="O902" s="184"/>
    </row>
    <row r="903" spans="1:15" s="131" customFormat="1" ht="14.25" customHeight="1">
      <c r="A903" s="351"/>
      <c r="B903" s="100"/>
      <c r="C903" s="101"/>
      <c r="D903" s="102"/>
      <c r="E903" s="103"/>
      <c r="F903" s="95"/>
      <c r="G903" s="96"/>
      <c r="H903" s="111"/>
      <c r="I903" s="97"/>
      <c r="J903" s="601"/>
      <c r="K903" s="102"/>
      <c r="L903" s="102"/>
      <c r="M903" s="103"/>
      <c r="N903" s="95"/>
      <c r="O903" s="186"/>
    </row>
    <row r="904" spans="1:15" s="131" customFormat="1" ht="14.25" customHeight="1">
      <c r="A904" s="351"/>
      <c r="B904" s="100"/>
      <c r="C904" s="101"/>
      <c r="D904" s="102"/>
      <c r="E904" s="103"/>
      <c r="F904" s="95"/>
      <c r="G904" s="96"/>
      <c r="H904" s="111"/>
      <c r="I904" s="97"/>
      <c r="J904" s="601"/>
      <c r="K904" s="102"/>
      <c r="L904" s="102"/>
      <c r="M904" s="103"/>
      <c r="N904" s="95"/>
      <c r="O904" s="106">
        <f>ROUNDDOWN(SUM(N903:N908)/1000,0)</f>
        <v>0</v>
      </c>
    </row>
    <row r="905" spans="1:15" s="131" customFormat="1" ht="14.25" customHeight="1">
      <c r="A905" s="351"/>
      <c r="B905" s="100"/>
      <c r="C905" s="101"/>
      <c r="D905" s="102"/>
      <c r="E905" s="103"/>
      <c r="F905" s="95"/>
      <c r="G905" s="96"/>
      <c r="H905" s="111"/>
      <c r="I905" s="97"/>
      <c r="J905" s="601"/>
      <c r="K905" s="102"/>
      <c r="L905" s="102"/>
      <c r="M905" s="103"/>
      <c r="N905" s="95"/>
      <c r="O905" s="99"/>
    </row>
    <row r="906" spans="1:15" s="131" customFormat="1" ht="14.25" customHeight="1">
      <c r="A906" s="351"/>
      <c r="B906" s="100"/>
      <c r="C906" s="101"/>
      <c r="D906" s="102"/>
      <c r="E906" s="103"/>
      <c r="F906" s="95"/>
      <c r="G906" s="96"/>
      <c r="H906" s="111"/>
      <c r="I906" s="97"/>
      <c r="J906" s="601"/>
      <c r="K906" s="102"/>
      <c r="L906" s="102"/>
      <c r="M906" s="103"/>
      <c r="N906" s="95"/>
      <c r="O906" s="99"/>
    </row>
    <row r="907" spans="1:15" s="131" customFormat="1" ht="14.25" customHeight="1">
      <c r="A907" s="351"/>
      <c r="B907" s="100"/>
      <c r="C907" s="101"/>
      <c r="D907" s="102"/>
      <c r="E907" s="103"/>
      <c r="F907" s="95"/>
      <c r="G907" s="96"/>
      <c r="H907" s="105"/>
      <c r="I907" s="97"/>
      <c r="J907" s="601"/>
      <c r="K907" s="102"/>
      <c r="L907" s="102"/>
      <c r="M907" s="103"/>
      <c r="N907" s="95"/>
      <c r="O907" s="99"/>
    </row>
    <row r="908" spans="1:15" s="131" customFormat="1" ht="14.25" customHeight="1">
      <c r="A908" s="351"/>
      <c r="B908" s="100"/>
      <c r="C908" s="101"/>
      <c r="D908" s="102"/>
      <c r="E908" s="103"/>
      <c r="F908" s="95"/>
      <c r="G908" s="104"/>
      <c r="H908" s="111"/>
      <c r="I908" s="97"/>
      <c r="J908" s="601"/>
      <c r="K908" s="102"/>
      <c r="L908" s="102"/>
      <c r="M908" s="103"/>
      <c r="N908" s="95"/>
      <c r="O908" s="112"/>
    </row>
    <row r="909" spans="1:15" s="131" customFormat="1" ht="14.25" customHeight="1">
      <c r="A909" s="351"/>
      <c r="B909" s="83" t="s">
        <v>67</v>
      </c>
      <c r="C909" s="84"/>
      <c r="D909" s="84"/>
      <c r="E909" s="85"/>
      <c r="F909" s="86"/>
      <c r="G909" s="87"/>
      <c r="H909" s="111"/>
      <c r="I909" s="204" t="s">
        <v>564</v>
      </c>
      <c r="J909" s="115"/>
      <c r="K909" s="116"/>
      <c r="L909" s="116"/>
      <c r="M909" s="117"/>
      <c r="N909" s="120"/>
      <c r="O909" s="121"/>
    </row>
    <row r="910" spans="1:15" s="131" customFormat="1" ht="14.25" customHeight="1">
      <c r="A910" s="351"/>
      <c r="B910" s="100"/>
      <c r="C910" s="101"/>
      <c r="D910" s="102"/>
      <c r="E910" s="103"/>
      <c r="F910" s="95"/>
      <c r="G910" s="96"/>
      <c r="H910" s="111"/>
      <c r="I910" s="97"/>
      <c r="J910" s="601"/>
      <c r="K910" s="102"/>
      <c r="L910" s="102"/>
      <c r="M910" s="103"/>
      <c r="N910" s="95"/>
      <c r="O910" s="99"/>
    </row>
    <row r="911" spans="1:15" s="131" customFormat="1" ht="14.25" customHeight="1">
      <c r="A911" s="351"/>
      <c r="B911" s="100"/>
      <c r="C911" s="101"/>
      <c r="D911" s="102"/>
      <c r="E911" s="103"/>
      <c r="F911" s="95"/>
      <c r="G911" s="104">
        <f>ROUNDDOWN(SUM(F910:F912)/1000,0)</f>
        <v>0</v>
      </c>
      <c r="H911" s="105"/>
      <c r="I911" s="97"/>
      <c r="J911" s="601"/>
      <c r="K911" s="102"/>
      <c r="L911" s="102"/>
      <c r="M911" s="103"/>
      <c r="N911" s="95"/>
      <c r="O911" s="106">
        <f>ROUNDDOWN(SUM(N910:N919)/1000,0)</f>
        <v>0</v>
      </c>
    </row>
    <row r="912" spans="1:15" s="131" customFormat="1" ht="14.1" customHeight="1">
      <c r="A912" s="351"/>
      <c r="B912" s="100"/>
      <c r="C912" s="101"/>
      <c r="D912" s="102"/>
      <c r="E912" s="103"/>
      <c r="F912" s="95"/>
      <c r="G912" s="104"/>
      <c r="H912" s="111"/>
      <c r="I912" s="97"/>
      <c r="J912" s="601"/>
      <c r="K912" s="102"/>
      <c r="L912" s="102"/>
      <c r="M912" s="103"/>
      <c r="N912" s="95"/>
      <c r="O912" s="99"/>
    </row>
    <row r="913" spans="1:15" s="131" customFormat="1" ht="14.25" customHeight="1" thickBot="1">
      <c r="A913" s="351"/>
      <c r="B913" s="122" t="s">
        <v>68</v>
      </c>
      <c r="C913" s="123"/>
      <c r="D913" s="123"/>
      <c r="E913" s="124"/>
      <c r="F913" s="125"/>
      <c r="G913" s="126">
        <f>G914-G878-G885-G891-G895-G901-G911</f>
        <v>0</v>
      </c>
      <c r="H913" s="105"/>
      <c r="I913" s="97"/>
      <c r="J913" s="601"/>
      <c r="K913" s="102"/>
      <c r="L913" s="102"/>
      <c r="M913" s="103"/>
      <c r="N913" s="95"/>
      <c r="O913" s="99"/>
    </row>
    <row r="914" spans="1:15" s="131" customFormat="1" ht="20.100000000000001" customHeight="1" thickTop="1">
      <c r="A914" s="351"/>
      <c r="B914" s="1015" t="s">
        <v>69</v>
      </c>
      <c r="C914" s="1016"/>
      <c r="D914" s="1016"/>
      <c r="E914" s="1016"/>
      <c r="F914" s="1017"/>
      <c r="G914" s="127">
        <f>O922</f>
        <v>0</v>
      </c>
      <c r="H914" s="105"/>
      <c r="I914" s="97"/>
      <c r="J914" s="601"/>
      <c r="K914" s="102"/>
      <c r="L914" s="102"/>
      <c r="M914" s="103"/>
      <c r="N914" s="95"/>
      <c r="O914" s="99"/>
    </row>
    <row r="915" spans="1:15" s="131" customFormat="1" ht="14.25" customHeight="1">
      <c r="A915" s="351"/>
      <c r="B915" s="128" t="s">
        <v>70</v>
      </c>
      <c r="C915" s="129"/>
      <c r="D915" s="129"/>
      <c r="E915" s="129"/>
      <c r="F915" s="129"/>
      <c r="G915" s="130"/>
      <c r="H915" s="130"/>
      <c r="I915" s="97"/>
      <c r="J915" s="601"/>
      <c r="K915" s="102"/>
      <c r="L915" s="102"/>
      <c r="M915" s="103"/>
      <c r="N915" s="95"/>
      <c r="O915" s="99"/>
    </row>
    <row r="916" spans="1:15" s="131" customFormat="1" ht="14.25" customHeight="1">
      <c r="A916" s="351"/>
      <c r="B916" s="131" t="s">
        <v>71</v>
      </c>
      <c r="C916" s="129"/>
      <c r="D916" s="129"/>
      <c r="E916" s="129"/>
      <c r="F916" s="129"/>
      <c r="G916" s="132" t="s">
        <v>72</v>
      </c>
      <c r="H916" s="133"/>
      <c r="I916" s="97"/>
      <c r="J916" s="601"/>
      <c r="K916" s="102"/>
      <c r="L916" s="102"/>
      <c r="M916" s="103"/>
      <c r="N916" s="95"/>
      <c r="O916" s="99"/>
    </row>
    <row r="917" spans="1:15" s="131" customFormat="1" ht="14.25" customHeight="1">
      <c r="A917" s="351"/>
      <c r="B917" s="919" t="s">
        <v>73</v>
      </c>
      <c r="C917" s="1018"/>
      <c r="D917" s="1018"/>
      <c r="E917" s="1018"/>
      <c r="F917" s="1019"/>
      <c r="G917" s="134" t="s">
        <v>74</v>
      </c>
      <c r="H917" s="133"/>
      <c r="I917" s="97"/>
      <c r="J917" s="601"/>
      <c r="K917" s="102"/>
      <c r="L917" s="102"/>
      <c r="M917" s="103"/>
      <c r="N917" s="95"/>
      <c r="O917" s="99"/>
    </row>
    <row r="918" spans="1:15" s="131" customFormat="1" ht="20.100000000000001" customHeight="1">
      <c r="A918" s="351"/>
      <c r="B918" s="1003" t="s">
        <v>567</v>
      </c>
      <c r="C918" s="1018"/>
      <c r="D918" s="1018"/>
      <c r="E918" s="1018"/>
      <c r="F918" s="1019"/>
      <c r="G918" s="135"/>
      <c r="H918" s="136"/>
      <c r="I918" s="97"/>
      <c r="J918" s="601"/>
      <c r="K918" s="102"/>
      <c r="L918" s="102"/>
      <c r="M918" s="103"/>
      <c r="N918" s="95"/>
      <c r="O918" s="99"/>
    </row>
    <row r="919" spans="1:15" s="131" customFormat="1" ht="21.95" customHeight="1" thickBot="1">
      <c r="A919" s="351"/>
      <c r="B919" s="1003" t="s">
        <v>568</v>
      </c>
      <c r="C919" s="1004"/>
      <c r="D919" s="1004"/>
      <c r="E919" s="1004"/>
      <c r="F919" s="1005"/>
      <c r="G919" s="135"/>
      <c r="H919" s="111"/>
      <c r="I919" s="97"/>
      <c r="J919" s="601"/>
      <c r="K919" s="102"/>
      <c r="L919" s="102"/>
      <c r="M919" s="103"/>
      <c r="N919" s="95"/>
      <c r="O919" s="137"/>
    </row>
    <row r="920" spans="1:15" s="131" customFormat="1" ht="35.450000000000003" customHeight="1" thickTop="1">
      <c r="A920" s="351"/>
      <c r="B920" s="1003" t="s">
        <v>132</v>
      </c>
      <c r="C920" s="1004"/>
      <c r="D920" s="1004"/>
      <c r="E920" s="1004"/>
      <c r="F920" s="1005"/>
      <c r="G920" s="135"/>
      <c r="H920" s="111"/>
      <c r="I920" s="1006" t="s">
        <v>565</v>
      </c>
      <c r="J920" s="1007"/>
      <c r="K920" s="1007"/>
      <c r="L920" s="1007"/>
      <c r="M920" s="1007"/>
      <c r="N920" s="1008"/>
      <c r="O920" s="138">
        <f>SUM(O878,O888,O897,O904,O911,)</f>
        <v>0</v>
      </c>
    </row>
    <row r="921" spans="1:15" s="131" customFormat="1" ht="35.450000000000003" customHeight="1">
      <c r="A921" s="351"/>
      <c r="B921" s="1003" t="s">
        <v>138</v>
      </c>
      <c r="C921" s="1004"/>
      <c r="D921" s="1004"/>
      <c r="E921" s="1004"/>
      <c r="F921" s="1005"/>
      <c r="G921" s="187"/>
      <c r="H921" s="130"/>
      <c r="I921" s="1009" t="s">
        <v>340</v>
      </c>
      <c r="J921" s="1010"/>
      <c r="K921" s="1010"/>
      <c r="L921" s="1010"/>
      <c r="M921" s="1010"/>
      <c r="N921" s="1011"/>
      <c r="O921" s="146">
        <f>IF(共通入力シート!$B$18="課税事業者",ROUNDDOWN((O920-G923)*10/110,0),0)</f>
        <v>0</v>
      </c>
    </row>
    <row r="922" spans="1:15" s="131" customFormat="1" ht="26.1" customHeight="1" thickBot="1">
      <c r="A922" s="351"/>
      <c r="B922" s="1012" t="s">
        <v>569</v>
      </c>
      <c r="C922" s="1013"/>
      <c r="D922" s="1013"/>
      <c r="E922" s="1013"/>
      <c r="F922" s="1014"/>
      <c r="G922" s="139"/>
      <c r="H922" s="130"/>
      <c r="I922" s="995" t="s">
        <v>341</v>
      </c>
      <c r="J922" s="996"/>
      <c r="K922" s="996"/>
      <c r="L922" s="996"/>
      <c r="M922" s="996"/>
      <c r="N922" s="997"/>
      <c r="O922" s="141">
        <f>O920-O921</f>
        <v>0</v>
      </c>
    </row>
    <row r="923" spans="1:15" s="131" customFormat="1" ht="25.35" customHeight="1" thickTop="1">
      <c r="A923" s="351"/>
      <c r="B923" s="992" t="s">
        <v>75</v>
      </c>
      <c r="C923" s="993"/>
      <c r="D923" s="993"/>
      <c r="E923" s="993"/>
      <c r="F923" s="994"/>
      <c r="G923" s="140">
        <f>SUM(G918:G922)</f>
        <v>0</v>
      </c>
      <c r="H923" s="364"/>
      <c r="I923" s="995" t="s">
        <v>342</v>
      </c>
      <c r="J923" s="996"/>
      <c r="K923" s="996"/>
      <c r="L923" s="996"/>
      <c r="M923" s="996"/>
      <c r="N923" s="997"/>
      <c r="O923" s="144"/>
    </row>
    <row r="924" spans="1:15" s="131" customFormat="1" ht="26.25" customHeight="1">
      <c r="A924" s="351"/>
      <c r="B924" s="131" t="s">
        <v>76</v>
      </c>
      <c r="C924" s="365"/>
      <c r="D924" s="365"/>
      <c r="E924" s="365"/>
      <c r="F924" s="365"/>
      <c r="G924" s="143"/>
      <c r="H924" s="364"/>
      <c r="O924" s="145"/>
    </row>
    <row r="925" spans="1:15" s="131" customFormat="1" ht="10.5" customHeight="1" thickBot="1">
      <c r="A925" s="351"/>
      <c r="C925" s="365"/>
      <c r="D925" s="365"/>
      <c r="E925" s="365"/>
      <c r="F925" s="365"/>
      <c r="G925" s="143"/>
      <c r="H925" s="364"/>
      <c r="I925" s="366"/>
    </row>
    <row r="926" spans="1:15" s="131" customFormat="1" ht="25.35" customHeight="1" thickBot="1">
      <c r="A926" s="351"/>
      <c r="B926" s="998" t="s">
        <v>77</v>
      </c>
      <c r="C926" s="980"/>
      <c r="D926" s="999" t="str">
        <f>IF(共通入力シート!$B$2="","",共通入力シート!$B$2)</f>
        <v/>
      </c>
      <c r="E926" s="999"/>
      <c r="F926" s="999"/>
      <c r="G926" s="1000"/>
      <c r="H926" s="1001" t="str">
        <f>IF(共通入力シート!$B$18="※選択してください。","★「共通入力シート」の消費税等仕入控除税額の取扱を選択してください。","")</f>
        <v/>
      </c>
      <c r="I926" s="1002"/>
      <c r="J926" s="1002"/>
      <c r="K926" s="1002"/>
      <c r="L926" s="1002"/>
      <c r="M926" s="1002"/>
      <c r="N926" s="1002"/>
      <c r="O926" s="1002"/>
    </row>
    <row r="927" spans="1:15" s="131" customFormat="1" ht="46.5" customHeight="1" thickBot="1">
      <c r="A927" s="351"/>
      <c r="B927" s="987" t="s">
        <v>343</v>
      </c>
      <c r="C927" s="988"/>
      <c r="D927" s="989" t="str">
        <f>IF(O922=0,"",MAX(0,MIN(INT(O922/2),G913)))</f>
        <v/>
      </c>
      <c r="E927" s="989"/>
      <c r="F927" s="989"/>
      <c r="G927" s="367" t="s">
        <v>29</v>
      </c>
      <c r="H927" s="990" t="s">
        <v>78</v>
      </c>
      <c r="I927" s="991"/>
      <c r="J927" s="991"/>
      <c r="K927" s="991"/>
      <c r="L927" s="991"/>
      <c r="M927" s="991"/>
      <c r="N927" s="991"/>
      <c r="O927" s="991"/>
    </row>
    <row r="928" spans="1:15" ht="4.5" customHeight="1"/>
    <row r="929" spans="2:21" ht="15.6" customHeight="1">
      <c r="B929" s="131" t="s">
        <v>425</v>
      </c>
      <c r="C929" s="218"/>
      <c r="D929" s="218"/>
      <c r="E929" s="218"/>
      <c r="F929" s="218"/>
      <c r="G929" s="218"/>
      <c r="H929" s="218"/>
      <c r="I929" s="218"/>
      <c r="J929" s="218"/>
      <c r="K929" s="218"/>
      <c r="L929" s="218"/>
      <c r="M929" s="218"/>
      <c r="N929" s="218"/>
      <c r="O929" s="218"/>
      <c r="R929" s="329"/>
      <c r="S929" s="329"/>
      <c r="T929" s="329"/>
      <c r="U929" s="329"/>
    </row>
    <row r="930" spans="2:21" ht="15.6" customHeight="1">
      <c r="B930" s="218" t="s">
        <v>509</v>
      </c>
      <c r="C930" s="218"/>
      <c r="D930" s="218"/>
      <c r="E930" s="218"/>
      <c r="F930" s="218"/>
      <c r="G930" s="218"/>
      <c r="H930" s="218"/>
      <c r="I930" s="218"/>
      <c r="J930" s="218"/>
      <c r="K930" s="218"/>
      <c r="L930" s="218"/>
      <c r="M930" s="218"/>
      <c r="N930" s="218"/>
      <c r="O930" s="218"/>
      <c r="R930" s="329"/>
      <c r="S930" s="329"/>
      <c r="T930" s="329"/>
      <c r="U930" s="329"/>
    </row>
    <row r="931" spans="2:21" ht="18" customHeight="1" thickBot="1">
      <c r="B931" s="1120" t="s">
        <v>508</v>
      </c>
      <c r="C931" s="1120"/>
      <c r="D931" s="1120"/>
      <c r="E931" s="1120"/>
      <c r="F931" s="1120"/>
      <c r="G931" s="1120"/>
      <c r="H931" s="1120"/>
      <c r="I931" s="1120"/>
      <c r="J931" s="1120"/>
      <c r="K931" s="1120"/>
      <c r="L931" s="1120"/>
      <c r="M931" s="1120"/>
      <c r="N931" s="1120"/>
      <c r="O931" s="1120"/>
      <c r="R931" s="329"/>
      <c r="S931" s="329"/>
      <c r="T931" s="329"/>
      <c r="U931" s="329"/>
    </row>
    <row r="932" spans="2:21" ht="15" customHeight="1">
      <c r="B932" s="1121" t="s">
        <v>43</v>
      </c>
      <c r="C932" s="1122"/>
      <c r="D932" s="1125" t="s">
        <v>626</v>
      </c>
      <c r="E932" s="1126"/>
      <c r="F932" s="1129" t="s">
        <v>657</v>
      </c>
      <c r="G932" s="1130"/>
      <c r="H932" s="1131"/>
      <c r="I932" s="1131"/>
      <c r="J932" s="1131"/>
      <c r="K932" s="1131"/>
      <c r="L932" s="1131"/>
      <c r="M932" s="1131"/>
      <c r="N932" s="1131"/>
      <c r="O932" s="1132"/>
      <c r="Q932" s="618" t="s">
        <v>667</v>
      </c>
      <c r="R932" s="329"/>
      <c r="S932" s="329"/>
      <c r="T932" s="329"/>
      <c r="U932" s="329"/>
    </row>
    <row r="933" spans="2:21" ht="15" customHeight="1" thickBot="1">
      <c r="B933" s="1123"/>
      <c r="C933" s="1124"/>
      <c r="D933" s="1127"/>
      <c r="E933" s="1128"/>
      <c r="F933" s="1133"/>
      <c r="G933" s="1134"/>
      <c r="H933" s="1135"/>
      <c r="I933" s="1135"/>
      <c r="J933" s="1135"/>
      <c r="K933" s="1135"/>
      <c r="L933" s="1135"/>
      <c r="M933" s="1135"/>
      <c r="N933" s="1135"/>
      <c r="O933" s="1136"/>
      <c r="Q933" s="617" t="s">
        <v>668</v>
      </c>
      <c r="R933" s="329"/>
      <c r="S933" s="329"/>
      <c r="T933" s="329"/>
      <c r="U933" s="329"/>
    </row>
    <row r="934" spans="2:21" ht="16.5" customHeight="1">
      <c r="B934" s="330" t="s">
        <v>142</v>
      </c>
      <c r="C934" s="331"/>
      <c r="D934" s="331"/>
      <c r="E934" s="332"/>
      <c r="F934" s="331"/>
      <c r="G934" s="331"/>
      <c r="H934" s="333"/>
      <c r="I934" s="333"/>
      <c r="J934" s="333"/>
      <c r="K934" s="333"/>
      <c r="L934" s="333"/>
      <c r="M934" s="333"/>
      <c r="N934" s="333"/>
      <c r="O934" s="334"/>
      <c r="R934" s="329"/>
      <c r="S934" s="329"/>
      <c r="T934" s="329"/>
      <c r="U934" s="329"/>
    </row>
    <row r="935" spans="2:21" ht="18.75" customHeight="1">
      <c r="B935" s="1109"/>
      <c r="C935" s="1110"/>
      <c r="D935" s="1110"/>
      <c r="E935" s="1110"/>
      <c r="F935" s="1110"/>
      <c r="G935" s="1110"/>
      <c r="H935" s="1110"/>
      <c r="I935" s="1110"/>
      <c r="J935" s="1110"/>
      <c r="K935" s="1110"/>
      <c r="L935" s="1213" t="s">
        <v>48</v>
      </c>
      <c r="M935" s="1215"/>
      <c r="N935" s="1215"/>
      <c r="O935" s="1216"/>
      <c r="Q935" s="569" t="str">
        <f>IF(M935="", "←選択してください。", "")</f>
        <v>←選択してください。</v>
      </c>
      <c r="R935" s="329"/>
      <c r="S935" s="329"/>
      <c r="T935" s="329"/>
      <c r="U935" s="329"/>
    </row>
    <row r="936" spans="2:21" ht="17.25" customHeight="1">
      <c r="B936" s="1111"/>
      <c r="C936" s="1112"/>
      <c r="D936" s="1112"/>
      <c r="E936" s="1112"/>
      <c r="F936" s="1112"/>
      <c r="G936" s="1112"/>
      <c r="H936" s="1112"/>
      <c r="I936" s="1112"/>
      <c r="J936" s="1112"/>
      <c r="K936" s="1112"/>
      <c r="L936" s="1214"/>
      <c r="M936" s="1217"/>
      <c r="N936" s="1217"/>
      <c r="O936" s="1218"/>
      <c r="Q936" s="336"/>
      <c r="R936" s="329"/>
      <c r="S936" s="329"/>
      <c r="T936" s="329"/>
      <c r="U936" s="329"/>
    </row>
    <row r="937" spans="2:21" ht="4.5" customHeight="1">
      <c r="B937" s="338"/>
      <c r="C937" s="338"/>
      <c r="D937" s="338"/>
      <c r="E937" s="338"/>
      <c r="F937" s="338"/>
      <c r="G937" s="338"/>
      <c r="H937" s="338"/>
      <c r="I937" s="338"/>
      <c r="J937" s="338"/>
      <c r="K937" s="338"/>
      <c r="L937" s="338"/>
      <c r="M937" s="338"/>
      <c r="N937" s="338"/>
      <c r="O937" s="611"/>
      <c r="R937" s="329"/>
      <c r="S937" s="329"/>
      <c r="T937" s="329"/>
      <c r="U937" s="329"/>
    </row>
    <row r="938" spans="2:21" ht="21.75" customHeight="1">
      <c r="B938" s="340" t="s">
        <v>143</v>
      </c>
      <c r="C938" s="341"/>
      <c r="D938" s="341"/>
      <c r="E938" s="341"/>
      <c r="F938" s="1117" t="s">
        <v>50</v>
      </c>
      <c r="G938" s="1118"/>
      <c r="H938" s="342"/>
      <c r="I938" s="919"/>
      <c r="J938" s="920"/>
      <c r="K938" s="920"/>
      <c r="L938" s="1219"/>
      <c r="M938" s="1219"/>
      <c r="N938" s="1219"/>
      <c r="O938" s="1220"/>
      <c r="Q938" s="336" t="str">
        <f>IF(OR(F932="人材養成事業",F932= "普及啓発事業"), "←斜線部は記入する必要はありません。", "")</f>
        <v/>
      </c>
      <c r="R938" s="329"/>
      <c r="S938" s="329"/>
      <c r="T938" s="329"/>
      <c r="U938" s="329"/>
    </row>
    <row r="939" spans="2:21" ht="9" customHeight="1">
      <c r="B939" s="131"/>
      <c r="C939" s="131"/>
      <c r="D939" s="131"/>
      <c r="E939" s="131"/>
      <c r="F939" s="338"/>
      <c r="G939" s="338"/>
      <c r="H939" s="587"/>
      <c r="I939" s="338"/>
      <c r="J939" s="338"/>
      <c r="K939" s="338"/>
      <c r="L939" s="588"/>
      <c r="M939" s="338"/>
      <c r="N939" s="338"/>
      <c r="O939" s="589"/>
      <c r="Q939" s="336"/>
      <c r="R939" s="329"/>
      <c r="S939" s="329"/>
      <c r="T939" s="329"/>
      <c r="U939" s="329"/>
    </row>
    <row r="940" spans="2:21" hidden="1">
      <c r="B940" s="131"/>
      <c r="C940" s="131"/>
      <c r="D940" s="131"/>
      <c r="E940" s="131"/>
      <c r="F940" s="338"/>
      <c r="G940" s="338"/>
      <c r="H940" s="587"/>
      <c r="I940" s="338"/>
      <c r="J940" s="338"/>
      <c r="K940" s="338"/>
      <c r="L940" s="588"/>
      <c r="M940" s="338"/>
      <c r="N940" s="338"/>
      <c r="O940" s="589"/>
      <c r="Q940" s="336"/>
      <c r="R940" s="329"/>
      <c r="S940" s="329"/>
      <c r="T940" s="329"/>
      <c r="U940" s="329"/>
    </row>
    <row r="941" spans="2:21" hidden="1">
      <c r="B941" s="131"/>
      <c r="C941" s="131"/>
      <c r="D941" s="338"/>
      <c r="E941" s="338"/>
      <c r="F941" s="338"/>
      <c r="G941" s="338"/>
      <c r="H941" s="338"/>
      <c r="I941" s="338"/>
      <c r="J941" s="338"/>
      <c r="K941" s="338"/>
      <c r="L941" s="338"/>
      <c r="M941" s="338"/>
      <c r="N941" s="338"/>
      <c r="O941" s="338"/>
      <c r="Q941" s="336"/>
      <c r="R941" s="329"/>
      <c r="S941" s="329"/>
      <c r="T941" s="329"/>
      <c r="U941" s="329"/>
    </row>
    <row r="942" spans="2:21" s="102" customFormat="1" ht="18" customHeight="1">
      <c r="B942" s="1020" t="s">
        <v>344</v>
      </c>
      <c r="C942" s="1066"/>
      <c r="D942" s="925" t="s">
        <v>413</v>
      </c>
      <c r="E942" s="926"/>
      <c r="F942" s="926"/>
      <c r="G942" s="926"/>
      <c r="H942" s="926"/>
      <c r="I942" s="926"/>
      <c r="J942" s="926"/>
      <c r="K942" s="926"/>
      <c r="L942" s="926"/>
      <c r="M942" s="926"/>
      <c r="N942" s="926"/>
      <c r="O942" s="927"/>
      <c r="Q942" s="345"/>
    </row>
    <row r="943" spans="2:21" s="102" customFormat="1" ht="19.350000000000001" customHeight="1">
      <c r="B943" s="1067"/>
      <c r="C943" s="1068"/>
      <c r="D943" s="1071"/>
      <c r="E943" s="1072"/>
      <c r="F943" s="1072"/>
      <c r="G943" s="1072"/>
      <c r="H943" s="1072"/>
      <c r="I943" s="1072"/>
      <c r="J943" s="1072"/>
      <c r="K943" s="1072"/>
      <c r="L943" s="1072"/>
      <c r="M943" s="1072"/>
      <c r="N943" s="1072"/>
      <c r="O943" s="1073"/>
    </row>
    <row r="944" spans="2:21" s="102" customFormat="1" ht="19.350000000000001" customHeight="1">
      <c r="B944" s="1067"/>
      <c r="C944" s="1068"/>
      <c r="D944" s="1071"/>
      <c r="E944" s="1072"/>
      <c r="F944" s="1072"/>
      <c r="G944" s="1072"/>
      <c r="H944" s="1072"/>
      <c r="I944" s="1072"/>
      <c r="J944" s="1072"/>
      <c r="K944" s="1072"/>
      <c r="L944" s="1072"/>
      <c r="M944" s="1072"/>
      <c r="N944" s="1072"/>
      <c r="O944" s="1073"/>
    </row>
    <row r="945" spans="2:15" s="102" customFormat="1" ht="19.350000000000001" customHeight="1">
      <c r="B945" s="1067"/>
      <c r="C945" s="1068"/>
      <c r="D945" s="1071"/>
      <c r="E945" s="1072"/>
      <c r="F945" s="1072"/>
      <c r="G945" s="1072"/>
      <c r="H945" s="1072"/>
      <c r="I945" s="1072"/>
      <c r="J945" s="1072"/>
      <c r="K945" s="1072"/>
      <c r="L945" s="1072"/>
      <c r="M945" s="1072"/>
      <c r="N945" s="1072"/>
      <c r="O945" s="1073"/>
    </row>
    <row r="946" spans="2:15" s="102" customFormat="1" ht="19.350000000000001" customHeight="1">
      <c r="B946" s="1067"/>
      <c r="C946" s="1068"/>
      <c r="D946" s="1071"/>
      <c r="E946" s="1072"/>
      <c r="F946" s="1072"/>
      <c r="G946" s="1072"/>
      <c r="H946" s="1072"/>
      <c r="I946" s="1072"/>
      <c r="J946" s="1072"/>
      <c r="K946" s="1072"/>
      <c r="L946" s="1072"/>
      <c r="M946" s="1072"/>
      <c r="N946" s="1072"/>
      <c r="O946" s="1073"/>
    </row>
    <row r="947" spans="2:15" s="102" customFormat="1" ht="19.350000000000001" customHeight="1">
      <c r="B947" s="1067"/>
      <c r="C947" s="1068"/>
      <c r="D947" s="1071"/>
      <c r="E947" s="1072"/>
      <c r="F947" s="1072"/>
      <c r="G947" s="1072"/>
      <c r="H947" s="1072"/>
      <c r="I947" s="1072"/>
      <c r="J947" s="1072"/>
      <c r="K947" s="1072"/>
      <c r="L947" s="1072"/>
      <c r="M947" s="1072"/>
      <c r="N947" s="1072"/>
      <c r="O947" s="1073"/>
    </row>
    <row r="948" spans="2:15" s="102" customFormat="1" ht="19.350000000000001" customHeight="1">
      <c r="B948" s="1067"/>
      <c r="C948" s="1068"/>
      <c r="D948" s="1071"/>
      <c r="E948" s="1072"/>
      <c r="F948" s="1072"/>
      <c r="G948" s="1072"/>
      <c r="H948" s="1072"/>
      <c r="I948" s="1072"/>
      <c r="J948" s="1072"/>
      <c r="K948" s="1072"/>
      <c r="L948" s="1072"/>
      <c r="M948" s="1072"/>
      <c r="N948" s="1072"/>
      <c r="O948" s="1073"/>
    </row>
    <row r="949" spans="2:15" s="102" customFormat="1" ht="19.350000000000001" customHeight="1">
      <c r="B949" s="1067"/>
      <c r="C949" s="1068"/>
      <c r="D949" s="1071"/>
      <c r="E949" s="1072"/>
      <c r="F949" s="1072"/>
      <c r="G949" s="1072"/>
      <c r="H949" s="1072"/>
      <c r="I949" s="1072"/>
      <c r="J949" s="1072"/>
      <c r="K949" s="1072"/>
      <c r="L949" s="1072"/>
      <c r="M949" s="1072"/>
      <c r="N949" s="1072"/>
      <c r="O949" s="1073"/>
    </row>
    <row r="950" spans="2:15" s="102" customFormat="1" ht="19.350000000000001" customHeight="1">
      <c r="B950" s="1067"/>
      <c r="C950" s="1068"/>
      <c r="D950" s="1071"/>
      <c r="E950" s="1072"/>
      <c r="F950" s="1072"/>
      <c r="G950" s="1072"/>
      <c r="H950" s="1072"/>
      <c r="I950" s="1072"/>
      <c r="J950" s="1072"/>
      <c r="K950" s="1072"/>
      <c r="L950" s="1072"/>
      <c r="M950" s="1072"/>
      <c r="N950" s="1072"/>
      <c r="O950" s="1073"/>
    </row>
    <row r="951" spans="2:15" s="102" customFormat="1" ht="19.350000000000001" customHeight="1">
      <c r="B951" s="1067"/>
      <c r="C951" s="1068"/>
      <c r="D951" s="1071"/>
      <c r="E951" s="1072"/>
      <c r="F951" s="1072"/>
      <c r="G951" s="1072"/>
      <c r="H951" s="1072"/>
      <c r="I951" s="1072"/>
      <c r="J951" s="1072"/>
      <c r="K951" s="1072"/>
      <c r="L951" s="1072"/>
      <c r="M951" s="1072"/>
      <c r="N951" s="1072"/>
      <c r="O951" s="1073"/>
    </row>
    <row r="952" spans="2:15" s="102" customFormat="1" ht="19.350000000000001" customHeight="1">
      <c r="B952" s="1069"/>
      <c r="C952" s="1070"/>
      <c r="D952" s="1074"/>
      <c r="E952" s="1075"/>
      <c r="F952" s="1075"/>
      <c r="G952" s="1075"/>
      <c r="H952" s="1075"/>
      <c r="I952" s="1075"/>
      <c r="J952" s="1075"/>
      <c r="K952" s="1075"/>
      <c r="L952" s="1075"/>
      <c r="M952" s="1075"/>
      <c r="N952" s="1075"/>
      <c r="O952" s="1076"/>
    </row>
    <row r="953" spans="2:15" s="102" customFormat="1" ht="18" customHeight="1">
      <c r="B953" s="1020" t="s">
        <v>148</v>
      </c>
      <c r="C953" s="1021"/>
      <c r="D953" s="1059" t="s">
        <v>427</v>
      </c>
      <c r="E953" s="1026"/>
      <c r="F953" s="1026"/>
      <c r="G953" s="1026"/>
      <c r="H953" s="1026"/>
      <c r="I953" s="1026"/>
      <c r="J953" s="1026"/>
      <c r="K953" s="1026"/>
      <c r="L953" s="1026"/>
      <c r="M953" s="1026"/>
      <c r="N953" s="1026"/>
      <c r="O953" s="1027"/>
    </row>
    <row r="954" spans="2:15" s="102" customFormat="1" ht="18" customHeight="1">
      <c r="B954" s="1022"/>
      <c r="C954" s="1023"/>
      <c r="D954" s="1028"/>
      <c r="E954" s="1077"/>
      <c r="F954" s="1077"/>
      <c r="G954" s="1077"/>
      <c r="H954" s="1077"/>
      <c r="I954" s="1077"/>
      <c r="J954" s="1077"/>
      <c r="K954" s="1077"/>
      <c r="L954" s="1077"/>
      <c r="M954" s="1077"/>
      <c r="N954" s="1077"/>
      <c r="O954" s="1078"/>
    </row>
    <row r="955" spans="2:15" s="102" customFormat="1" ht="18" customHeight="1">
      <c r="B955" s="1022"/>
      <c r="C955" s="1023"/>
      <c r="D955" s="1071"/>
      <c r="E955" s="1072"/>
      <c r="F955" s="1072"/>
      <c r="G955" s="1072"/>
      <c r="H955" s="1072"/>
      <c r="I955" s="1072"/>
      <c r="J955" s="1072"/>
      <c r="K955" s="1072"/>
      <c r="L955" s="1072"/>
      <c r="M955" s="1072"/>
      <c r="N955" s="1072"/>
      <c r="O955" s="1073"/>
    </row>
    <row r="956" spans="2:15" s="102" customFormat="1" ht="18" customHeight="1">
      <c r="B956" s="1022"/>
      <c r="C956" s="1023"/>
      <c r="D956" s="1071"/>
      <c r="E956" s="1072"/>
      <c r="F956" s="1072"/>
      <c r="G956" s="1072"/>
      <c r="H956" s="1072"/>
      <c r="I956" s="1072"/>
      <c r="J956" s="1072"/>
      <c r="K956" s="1072"/>
      <c r="L956" s="1072"/>
      <c r="M956" s="1072"/>
      <c r="N956" s="1072"/>
      <c r="O956" s="1073"/>
    </row>
    <row r="957" spans="2:15" s="102" customFormat="1" ht="18" customHeight="1">
      <c r="B957" s="1022"/>
      <c r="C957" s="1023"/>
      <c r="D957" s="1071"/>
      <c r="E957" s="1072"/>
      <c r="F957" s="1072"/>
      <c r="G957" s="1072"/>
      <c r="H957" s="1072"/>
      <c r="I957" s="1072"/>
      <c r="J957" s="1072"/>
      <c r="K957" s="1072"/>
      <c r="L957" s="1072"/>
      <c r="M957" s="1072"/>
      <c r="N957" s="1072"/>
      <c r="O957" s="1073"/>
    </row>
    <row r="958" spans="2:15" s="102" customFormat="1" ht="18" customHeight="1">
      <c r="B958" s="1022"/>
      <c r="C958" s="1023"/>
      <c r="D958" s="1071"/>
      <c r="E958" s="1072"/>
      <c r="F958" s="1072"/>
      <c r="G958" s="1072"/>
      <c r="H958" s="1072"/>
      <c r="I958" s="1072"/>
      <c r="J958" s="1072"/>
      <c r="K958" s="1072"/>
      <c r="L958" s="1072"/>
      <c r="M958" s="1072"/>
      <c r="N958" s="1072"/>
      <c r="O958" s="1073"/>
    </row>
    <row r="959" spans="2:15" s="102" customFormat="1" ht="18" customHeight="1">
      <c r="B959" s="1022"/>
      <c r="C959" s="1023"/>
      <c r="D959" s="1079"/>
      <c r="E959" s="1080"/>
      <c r="F959" s="1080"/>
      <c r="G959" s="1080"/>
      <c r="H959" s="1080"/>
      <c r="I959" s="1080"/>
      <c r="J959" s="1080"/>
      <c r="K959" s="1080"/>
      <c r="L959" s="1080"/>
      <c r="M959" s="1080"/>
      <c r="N959" s="1080"/>
      <c r="O959" s="1081"/>
    </row>
    <row r="960" spans="2:15" s="102" customFormat="1" ht="18" customHeight="1">
      <c r="B960" s="1022"/>
      <c r="C960" s="1023"/>
      <c r="D960" s="1082" t="s">
        <v>428</v>
      </c>
      <c r="E960" s="1083"/>
      <c r="F960" s="1083"/>
      <c r="G960" s="1083"/>
      <c r="H960" s="1083"/>
      <c r="I960" s="1083"/>
      <c r="J960" s="1083"/>
      <c r="K960" s="1083"/>
      <c r="L960" s="1083"/>
      <c r="M960" s="1083"/>
      <c r="N960" s="1083"/>
      <c r="O960" s="1084"/>
    </row>
    <row r="961" spans="2:15" s="102" customFormat="1" ht="18" customHeight="1">
      <c r="B961" s="1022"/>
      <c r="C961" s="1023"/>
      <c r="D961" s="1028"/>
      <c r="E961" s="1085"/>
      <c r="F961" s="1085"/>
      <c r="G961" s="1085"/>
      <c r="H961" s="1085"/>
      <c r="I961" s="1085"/>
      <c r="J961" s="1085"/>
      <c r="K961" s="1085"/>
      <c r="L961" s="1085"/>
      <c r="M961" s="1085"/>
      <c r="N961" s="1085"/>
      <c r="O961" s="1086"/>
    </row>
    <row r="962" spans="2:15" s="102" customFormat="1" ht="18" customHeight="1">
      <c r="B962" s="1022"/>
      <c r="C962" s="1023"/>
      <c r="D962" s="1087"/>
      <c r="E962" s="1088"/>
      <c r="F962" s="1088"/>
      <c r="G962" s="1088"/>
      <c r="H962" s="1088"/>
      <c r="I962" s="1088"/>
      <c r="J962" s="1088"/>
      <c r="K962" s="1088"/>
      <c r="L962" s="1088"/>
      <c r="M962" s="1088"/>
      <c r="N962" s="1088"/>
      <c r="O962" s="1089"/>
    </row>
    <row r="963" spans="2:15" s="102" customFormat="1" ht="18" customHeight="1">
      <c r="B963" s="1022"/>
      <c r="C963" s="1023"/>
      <c r="D963" s="1087"/>
      <c r="E963" s="1088"/>
      <c r="F963" s="1088"/>
      <c r="G963" s="1088"/>
      <c r="H963" s="1088"/>
      <c r="I963" s="1088"/>
      <c r="J963" s="1088"/>
      <c r="K963" s="1088"/>
      <c r="L963" s="1088"/>
      <c r="M963" s="1088"/>
      <c r="N963" s="1088"/>
      <c r="O963" s="1089"/>
    </row>
    <row r="964" spans="2:15" s="102" customFormat="1" ht="18" customHeight="1">
      <c r="B964" s="1022"/>
      <c r="C964" s="1023"/>
      <c r="D964" s="1087"/>
      <c r="E964" s="1088"/>
      <c r="F964" s="1088"/>
      <c r="G964" s="1088"/>
      <c r="H964" s="1088"/>
      <c r="I964" s="1088"/>
      <c r="J964" s="1088"/>
      <c r="K964" s="1088"/>
      <c r="L964" s="1088"/>
      <c r="M964" s="1088"/>
      <c r="N964" s="1088"/>
      <c r="O964" s="1089"/>
    </row>
    <row r="965" spans="2:15" s="102" customFormat="1" ht="18" customHeight="1">
      <c r="B965" s="1022"/>
      <c r="C965" s="1023"/>
      <c r="D965" s="1087"/>
      <c r="E965" s="1088"/>
      <c r="F965" s="1088"/>
      <c r="G965" s="1088"/>
      <c r="H965" s="1088"/>
      <c r="I965" s="1088"/>
      <c r="J965" s="1088"/>
      <c r="K965" s="1088"/>
      <c r="L965" s="1088"/>
      <c r="M965" s="1088"/>
      <c r="N965" s="1088"/>
      <c r="O965" s="1089"/>
    </row>
    <row r="966" spans="2:15" s="102" customFormat="1" ht="18" customHeight="1">
      <c r="B966" s="1022"/>
      <c r="C966" s="1023"/>
      <c r="D966" s="1087"/>
      <c r="E966" s="1088"/>
      <c r="F966" s="1088"/>
      <c r="G966" s="1088"/>
      <c r="H966" s="1088"/>
      <c r="I966" s="1088"/>
      <c r="J966" s="1088"/>
      <c r="K966" s="1088"/>
      <c r="L966" s="1088"/>
      <c r="M966" s="1088"/>
      <c r="N966" s="1088"/>
      <c r="O966" s="1089"/>
    </row>
    <row r="967" spans="2:15" s="102" customFormat="1" ht="18" customHeight="1">
      <c r="B967" s="1024"/>
      <c r="C967" s="1025"/>
      <c r="D967" s="1090"/>
      <c r="E967" s="1091"/>
      <c r="F967" s="1091"/>
      <c r="G967" s="1091"/>
      <c r="H967" s="1091"/>
      <c r="I967" s="1091"/>
      <c r="J967" s="1091"/>
      <c r="K967" s="1091"/>
      <c r="L967" s="1091"/>
      <c r="M967" s="1091"/>
      <c r="N967" s="1091"/>
      <c r="O967" s="1092"/>
    </row>
    <row r="968" spans="2:15" s="102" customFormat="1" ht="18" customHeight="1">
      <c r="B968" s="1020" t="s">
        <v>140</v>
      </c>
      <c r="C968" s="1021"/>
      <c r="D968" s="1026" t="s">
        <v>347</v>
      </c>
      <c r="E968" s="1026"/>
      <c r="F968" s="1026"/>
      <c r="G968" s="1026"/>
      <c r="H968" s="1026"/>
      <c r="I968" s="1026"/>
      <c r="J968" s="1026"/>
      <c r="K968" s="1026"/>
      <c r="L968" s="1026"/>
      <c r="M968" s="1026"/>
      <c r="N968" s="1026"/>
      <c r="O968" s="1027"/>
    </row>
    <row r="969" spans="2:15" s="102" customFormat="1" ht="18" customHeight="1">
      <c r="B969" s="1022"/>
      <c r="C969" s="1023"/>
      <c r="D969" s="1028"/>
      <c r="E969" s="1029"/>
      <c r="F969" s="1029"/>
      <c r="G969" s="1029"/>
      <c r="H969" s="1029"/>
      <c r="I969" s="1029"/>
      <c r="J969" s="1029"/>
      <c r="K969" s="1029"/>
      <c r="L969" s="1029"/>
      <c r="M969" s="1029"/>
      <c r="N969" s="1029"/>
      <c r="O969" s="1030"/>
    </row>
    <row r="970" spans="2:15" s="102" customFormat="1" ht="18" customHeight="1">
      <c r="B970" s="1022"/>
      <c r="C970" s="1023"/>
      <c r="D970" s="1031"/>
      <c r="E970" s="1032"/>
      <c r="F970" s="1032"/>
      <c r="G970" s="1032"/>
      <c r="H970" s="1032"/>
      <c r="I970" s="1032"/>
      <c r="J970" s="1032"/>
      <c r="K970" s="1032"/>
      <c r="L970" s="1032"/>
      <c r="M970" s="1032"/>
      <c r="N970" s="1032"/>
      <c r="O970" s="1033"/>
    </row>
    <row r="971" spans="2:15" s="102" customFormat="1" ht="18" customHeight="1">
      <c r="B971" s="1022"/>
      <c r="C971" s="1023"/>
      <c r="D971" s="1034"/>
      <c r="E971" s="1035"/>
      <c r="F971" s="1035"/>
      <c r="G971" s="1035"/>
      <c r="H971" s="1035"/>
      <c r="I971" s="1035"/>
      <c r="J971" s="1035"/>
      <c r="K971" s="1035"/>
      <c r="L971" s="1035"/>
      <c r="M971" s="1035"/>
      <c r="N971" s="1035"/>
      <c r="O971" s="1036"/>
    </row>
    <row r="972" spans="2:15" s="102" customFormat="1" ht="17.100000000000001" customHeight="1">
      <c r="B972" s="1022"/>
      <c r="C972" s="1023"/>
      <c r="D972" s="1026" t="s">
        <v>345</v>
      </c>
      <c r="E972" s="1026"/>
      <c r="F972" s="1026"/>
      <c r="G972" s="1026"/>
      <c r="H972" s="1026"/>
      <c r="I972" s="1026"/>
      <c r="J972" s="1026"/>
      <c r="K972" s="1026"/>
      <c r="L972" s="1026"/>
      <c r="M972" s="1026"/>
      <c r="N972" s="1026"/>
      <c r="O972" s="1027"/>
    </row>
    <row r="973" spans="2:15" s="102" customFormat="1" ht="17.100000000000001" customHeight="1">
      <c r="B973" s="1022"/>
      <c r="C973" s="1023"/>
      <c r="D973" s="1037"/>
      <c r="E973" s="1038"/>
      <c r="F973" s="1038"/>
      <c r="G973" s="1038"/>
      <c r="H973" s="1038"/>
      <c r="I973" s="1038"/>
      <c r="J973" s="1038"/>
      <c r="K973" s="1038"/>
      <c r="L973" s="1038"/>
      <c r="M973" s="1038"/>
      <c r="N973" s="1038"/>
      <c r="O973" s="1039"/>
    </row>
    <row r="974" spans="2:15" s="102" customFormat="1" ht="17.100000000000001" customHeight="1">
      <c r="B974" s="1022"/>
      <c r="C974" s="1023"/>
      <c r="D974" s="1040"/>
      <c r="E974" s="1041"/>
      <c r="F974" s="1041"/>
      <c r="G974" s="1041"/>
      <c r="H974" s="1041"/>
      <c r="I974" s="1041"/>
      <c r="J974" s="1041"/>
      <c r="K974" s="1041"/>
      <c r="L974" s="1041"/>
      <c r="M974" s="1041"/>
      <c r="N974" s="1041"/>
      <c r="O974" s="1042"/>
    </row>
    <row r="975" spans="2:15" s="102" customFormat="1" ht="17.100000000000001" customHeight="1">
      <c r="B975" s="1022"/>
      <c r="C975" s="1023"/>
      <c r="D975" s="1043"/>
      <c r="E975" s="1044"/>
      <c r="F975" s="1044"/>
      <c r="G975" s="1044"/>
      <c r="H975" s="1044"/>
      <c r="I975" s="1044"/>
      <c r="J975" s="1044"/>
      <c r="K975" s="1044"/>
      <c r="L975" s="1044"/>
      <c r="M975" s="1044"/>
      <c r="N975" s="1044"/>
      <c r="O975" s="1045"/>
    </row>
    <row r="976" spans="2:15" s="102" customFormat="1" ht="17.100000000000001" customHeight="1">
      <c r="B976" s="1022"/>
      <c r="C976" s="1023"/>
      <c r="D976" s="1026" t="s">
        <v>492</v>
      </c>
      <c r="E976" s="1026"/>
      <c r="F976" s="1026"/>
      <c r="G976" s="1026"/>
      <c r="H976" s="1026"/>
      <c r="I976" s="1026"/>
      <c r="J976" s="1026"/>
      <c r="K976" s="1026"/>
      <c r="L976" s="1026"/>
      <c r="M976" s="1026"/>
      <c r="N976" s="1026"/>
      <c r="O976" s="1027"/>
    </row>
    <row r="977" spans="1:21" s="102" customFormat="1" ht="17.100000000000001" customHeight="1">
      <c r="B977" s="1022"/>
      <c r="C977" s="1023"/>
      <c r="D977" s="1046"/>
      <c r="E977" s="1047"/>
      <c r="F977" s="1047"/>
      <c r="G977" s="1047"/>
      <c r="H977" s="1047"/>
      <c r="I977" s="1047"/>
      <c r="J977" s="1047"/>
      <c r="K977" s="1047"/>
      <c r="L977" s="1047"/>
      <c r="M977" s="1047"/>
      <c r="N977" s="1047"/>
      <c r="O977" s="1048"/>
    </row>
    <row r="978" spans="1:21" s="102" customFormat="1" ht="17.100000000000001" customHeight="1">
      <c r="B978" s="1022"/>
      <c r="C978" s="1023"/>
      <c r="D978" s="1049"/>
      <c r="E978" s="797"/>
      <c r="F978" s="797"/>
      <c r="G978" s="797"/>
      <c r="H978" s="797"/>
      <c r="I978" s="797"/>
      <c r="J978" s="797"/>
      <c r="K978" s="797"/>
      <c r="L978" s="797"/>
      <c r="M978" s="797"/>
      <c r="N978" s="797"/>
      <c r="O978" s="1050"/>
    </row>
    <row r="979" spans="1:21" s="102" customFormat="1" ht="17.100000000000001" customHeight="1">
      <c r="B979" s="1022"/>
      <c r="C979" s="1023"/>
      <c r="D979" s="1051"/>
      <c r="E979" s="1052"/>
      <c r="F979" s="1052"/>
      <c r="G979" s="1052"/>
      <c r="H979" s="1052"/>
      <c r="I979" s="1052"/>
      <c r="J979" s="1052"/>
      <c r="K979" s="1052"/>
      <c r="L979" s="1052"/>
      <c r="M979" s="1052"/>
      <c r="N979" s="1052"/>
      <c r="O979" s="1053"/>
    </row>
    <row r="980" spans="1:21" s="102" customFormat="1" ht="17.100000000000001" customHeight="1">
      <c r="B980" s="1022"/>
      <c r="C980" s="1023"/>
      <c r="D980" s="1026" t="s">
        <v>141</v>
      </c>
      <c r="E980" s="1026"/>
      <c r="F980" s="1026"/>
      <c r="G980" s="1026"/>
      <c r="H980" s="1026"/>
      <c r="I980" s="1026"/>
      <c r="J980" s="1026"/>
      <c r="K980" s="1026"/>
      <c r="L980" s="1026"/>
      <c r="M980" s="1026"/>
      <c r="N980" s="1026"/>
      <c r="O980" s="1027"/>
    </row>
    <row r="981" spans="1:21" s="102" customFormat="1" ht="17.100000000000001" customHeight="1">
      <c r="B981" s="1022"/>
      <c r="C981" s="1023"/>
      <c r="D981" s="1028"/>
      <c r="E981" s="1054"/>
      <c r="F981" s="1054"/>
      <c r="G981" s="1054"/>
      <c r="H981" s="1054"/>
      <c r="I981" s="1054"/>
      <c r="J981" s="1054"/>
      <c r="K981" s="1054"/>
      <c r="L981" s="1054"/>
      <c r="M981" s="1054"/>
      <c r="N981" s="1054"/>
      <c r="O981" s="1055"/>
    </row>
    <row r="982" spans="1:21" ht="18" customHeight="1">
      <c r="B982" s="1022"/>
      <c r="C982" s="1023"/>
      <c r="D982" s="1056"/>
      <c r="E982" s="1057"/>
      <c r="F982" s="1057"/>
      <c r="G982" s="1057"/>
      <c r="H982" s="1057"/>
      <c r="I982" s="1057"/>
      <c r="J982" s="1057"/>
      <c r="K982" s="1057"/>
      <c r="L982" s="1057"/>
      <c r="M982" s="1057"/>
      <c r="N982" s="1057"/>
      <c r="O982" s="1058"/>
      <c r="R982" s="329"/>
      <c r="S982" s="329"/>
      <c r="T982" s="329"/>
      <c r="U982" s="329"/>
    </row>
    <row r="983" spans="1:21" ht="18" customHeight="1">
      <c r="B983" s="1022"/>
      <c r="C983" s="1023"/>
      <c r="D983" s="1059" t="s">
        <v>346</v>
      </c>
      <c r="E983" s="1026"/>
      <c r="F983" s="1026"/>
      <c r="G983" s="1026"/>
      <c r="H983" s="1026"/>
      <c r="I983" s="1026"/>
      <c r="J983" s="1026"/>
      <c r="K983" s="1026"/>
      <c r="L983" s="1026"/>
      <c r="M983" s="1026"/>
      <c r="N983" s="1026"/>
      <c r="O983" s="1027"/>
      <c r="R983" s="329"/>
      <c r="S983" s="329"/>
      <c r="T983" s="329"/>
      <c r="U983" s="329"/>
    </row>
    <row r="984" spans="1:21" ht="18" customHeight="1">
      <c r="B984" s="1022"/>
      <c r="C984" s="1023"/>
      <c r="D984" s="1060"/>
      <c r="E984" s="1061"/>
      <c r="F984" s="1061"/>
      <c r="G984" s="1061"/>
      <c r="H984" s="1061"/>
      <c r="I984" s="1061"/>
      <c r="J984" s="1061"/>
      <c r="K984" s="1061"/>
      <c r="L984" s="1061"/>
      <c r="M984" s="1061"/>
      <c r="N984" s="1061"/>
      <c r="O984" s="1062"/>
      <c r="R984" s="329"/>
      <c r="S984" s="329"/>
      <c r="T984" s="329"/>
      <c r="U984" s="329"/>
    </row>
    <row r="985" spans="1:21" s="346" customFormat="1" ht="18" customHeight="1">
      <c r="B985" s="1024"/>
      <c r="C985" s="1025"/>
      <c r="D985" s="1063"/>
      <c r="E985" s="1064"/>
      <c r="F985" s="1064"/>
      <c r="G985" s="1064"/>
      <c r="H985" s="1064"/>
      <c r="I985" s="1064"/>
      <c r="J985" s="1064"/>
      <c r="K985" s="1064"/>
      <c r="L985" s="1064"/>
      <c r="M985" s="1064"/>
      <c r="N985" s="1064"/>
      <c r="O985" s="1065"/>
    </row>
    <row r="986" spans="1:21" s="131" customFormat="1" ht="4.5" customHeight="1">
      <c r="B986" s="347"/>
      <c r="C986" s="347"/>
      <c r="D986" s="348"/>
      <c r="E986" s="348"/>
      <c r="F986" s="348"/>
      <c r="G986" s="348"/>
      <c r="H986" s="348"/>
      <c r="I986" s="348"/>
      <c r="J986" s="348"/>
      <c r="K986" s="348"/>
      <c r="L986" s="348"/>
      <c r="M986" s="348"/>
      <c r="N986" s="348"/>
      <c r="O986" s="348"/>
    </row>
    <row r="987" spans="1:21" s="131" customFormat="1" ht="18.75" customHeight="1">
      <c r="B987" s="527" t="s">
        <v>426</v>
      </c>
      <c r="C987" s="347"/>
      <c r="D987" s="348"/>
      <c r="E987" s="348"/>
      <c r="F987" s="348"/>
      <c r="G987" s="348"/>
      <c r="H987" s="348"/>
      <c r="I987" s="348"/>
      <c r="J987" s="348"/>
      <c r="K987" s="348"/>
      <c r="L987" s="348"/>
      <c r="M987" s="348"/>
      <c r="N987" s="348"/>
      <c r="O987" s="348"/>
    </row>
    <row r="988" spans="1:21" s="131" customFormat="1" ht="14.25" customHeight="1" thickBot="1">
      <c r="B988" s="527" t="s">
        <v>424</v>
      </c>
      <c r="C988" s="347"/>
      <c r="D988" s="348"/>
      <c r="E988" s="348"/>
      <c r="F988" s="348"/>
      <c r="G988" s="348"/>
      <c r="H988" s="348"/>
      <c r="I988" s="348"/>
      <c r="J988" s="348"/>
      <c r="K988" s="348"/>
      <c r="L988" s="348"/>
      <c r="M988" s="348"/>
      <c r="N988" s="348"/>
      <c r="O988" s="348"/>
    </row>
    <row r="989" spans="1:21" s="131" customFormat="1" ht="18" customHeight="1" thickBot="1">
      <c r="B989" s="998" t="s">
        <v>43</v>
      </c>
      <c r="C989" s="979"/>
      <c r="D989" s="980"/>
      <c r="E989" s="349" t="s">
        <v>626</v>
      </c>
      <c r="F989" s="350"/>
      <c r="G989" s="350"/>
      <c r="H989" s="350"/>
      <c r="I989" s="350"/>
      <c r="J989" s="350"/>
      <c r="K989" s="350"/>
      <c r="L989" s="232"/>
      <c r="M989" s="232"/>
      <c r="N989" s="232"/>
      <c r="O989" s="232"/>
    </row>
    <row r="990" spans="1:21" s="131" customFormat="1" ht="12">
      <c r="A990" s="351"/>
      <c r="B990" s="352" t="s">
        <v>59</v>
      </c>
      <c r="C990" s="352"/>
      <c r="D990" s="353"/>
      <c r="E990" s="354"/>
      <c r="F990" s="354"/>
      <c r="G990" s="355" t="s">
        <v>60</v>
      </c>
      <c r="H990" s="353"/>
      <c r="I990" s="352" t="s">
        <v>61</v>
      </c>
      <c r="J990" s="352"/>
      <c r="K990" s="351"/>
      <c r="L990" s="356"/>
      <c r="M990" s="357"/>
      <c r="N990" s="351"/>
      <c r="O990" s="355" t="s">
        <v>60</v>
      </c>
    </row>
    <row r="991" spans="1:21" s="131" customFormat="1" ht="12">
      <c r="A991" s="358"/>
      <c r="B991" s="359" t="s">
        <v>62</v>
      </c>
      <c r="C991" s="360"/>
      <c r="D991" s="360"/>
      <c r="E991" s="361"/>
      <c r="F991" s="361" t="s">
        <v>63</v>
      </c>
      <c r="G991" s="362" t="s">
        <v>64</v>
      </c>
      <c r="H991" s="363"/>
      <c r="I991" s="359" t="s">
        <v>62</v>
      </c>
      <c r="J991" s="360"/>
      <c r="K991" s="360"/>
      <c r="L991" s="360"/>
      <c r="M991" s="361"/>
      <c r="N991" s="361" t="s">
        <v>63</v>
      </c>
      <c r="O991" s="362" t="s">
        <v>64</v>
      </c>
    </row>
    <row r="992" spans="1:21" s="131" customFormat="1" ht="18" customHeight="1">
      <c r="A992" s="351"/>
      <c r="B992" s="83" t="s">
        <v>556</v>
      </c>
      <c r="C992" s="84"/>
      <c r="D992" s="84"/>
      <c r="E992" s="85"/>
      <c r="F992" s="86"/>
      <c r="G992" s="87"/>
      <c r="H992" s="88"/>
      <c r="I992" s="83" t="s">
        <v>560</v>
      </c>
      <c r="J992" s="84"/>
      <c r="K992" s="84"/>
      <c r="L992" s="84"/>
      <c r="M992" s="85"/>
      <c r="N992" s="89"/>
      <c r="O992" s="90"/>
    </row>
    <row r="993" spans="1:15" s="131" customFormat="1" ht="14.25" customHeight="1">
      <c r="A993" s="351"/>
      <c r="B993" s="100"/>
      <c r="C993" s="101"/>
      <c r="D993" s="102"/>
      <c r="E993" s="103"/>
      <c r="F993" s="95"/>
      <c r="G993" s="96"/>
      <c r="H993" s="88"/>
      <c r="I993" s="600"/>
      <c r="J993" s="98"/>
      <c r="K993" s="93"/>
      <c r="L993" s="93"/>
      <c r="M993" s="94"/>
      <c r="N993" s="95"/>
      <c r="O993" s="99"/>
    </row>
    <row r="994" spans="1:15" s="131" customFormat="1" ht="14.25" customHeight="1">
      <c r="A994" s="351"/>
      <c r="B994" s="100"/>
      <c r="C994" s="101"/>
      <c r="D994" s="102"/>
      <c r="E994" s="103"/>
      <c r="F994" s="95"/>
      <c r="G994" s="104">
        <f>ROUNDDOWN(SUM(F993:F998)/1000,0)</f>
        <v>0</v>
      </c>
      <c r="H994" s="105"/>
      <c r="I994" s="97"/>
      <c r="J994" s="601"/>
      <c r="K994" s="102"/>
      <c r="L994" s="102"/>
      <c r="M994" s="103"/>
      <c r="N994" s="95"/>
      <c r="O994" s="106">
        <f>ROUNDDOWN(SUM(N993:N1001)/1000,0)</f>
        <v>0</v>
      </c>
    </row>
    <row r="995" spans="1:15" s="131" customFormat="1" ht="14.1" customHeight="1">
      <c r="A995" s="351"/>
      <c r="B995" s="100"/>
      <c r="C995" s="101"/>
      <c r="D995" s="102"/>
      <c r="E995" s="103"/>
      <c r="F995" s="95"/>
      <c r="G995" s="104"/>
      <c r="H995" s="105"/>
      <c r="I995" s="97"/>
      <c r="J995" s="601"/>
      <c r="K995" s="102"/>
      <c r="L995" s="102"/>
      <c r="M995" s="103"/>
      <c r="N995" s="95"/>
      <c r="O995" s="99"/>
    </row>
    <row r="996" spans="1:15" s="131" customFormat="1" ht="14.25" customHeight="1">
      <c r="A996" s="351"/>
      <c r="B996" s="100"/>
      <c r="C996" s="101"/>
      <c r="D996" s="102"/>
      <c r="E996" s="103"/>
      <c r="F996" s="95"/>
      <c r="G996" s="104"/>
      <c r="H996" s="105"/>
      <c r="I996" s="97"/>
      <c r="J996" s="601"/>
      <c r="K996" s="102"/>
      <c r="L996" s="102"/>
      <c r="M996" s="103"/>
      <c r="N996" s="95"/>
      <c r="O996" s="99"/>
    </row>
    <row r="997" spans="1:15" s="131" customFormat="1" ht="14.25" customHeight="1">
      <c r="A997" s="351"/>
      <c r="B997" s="100"/>
      <c r="C997" s="101"/>
      <c r="D997" s="102"/>
      <c r="E997" s="103"/>
      <c r="F997" s="95"/>
      <c r="G997" s="107"/>
      <c r="H997" s="108"/>
      <c r="I997" s="97"/>
      <c r="J997" s="601"/>
      <c r="K997" s="102"/>
      <c r="L997" s="102"/>
      <c r="M997" s="103"/>
      <c r="N997" s="95"/>
      <c r="O997" s="99"/>
    </row>
    <row r="998" spans="1:15" s="131" customFormat="1" ht="14.25" customHeight="1">
      <c r="A998" s="351"/>
      <c r="B998" s="100"/>
      <c r="C998" s="101"/>
      <c r="D998" s="102"/>
      <c r="E998" s="103"/>
      <c r="F998" s="95"/>
      <c r="G998" s="107"/>
      <c r="H998" s="108"/>
      <c r="I998" s="97"/>
      <c r="J998" s="601"/>
      <c r="K998" s="102"/>
      <c r="L998" s="102"/>
      <c r="M998" s="103"/>
      <c r="N998" s="95"/>
      <c r="O998" s="99"/>
    </row>
    <row r="999" spans="1:15" s="131" customFormat="1" ht="14.25" customHeight="1">
      <c r="A999" s="351"/>
      <c r="B999" s="83" t="s">
        <v>66</v>
      </c>
      <c r="C999" s="84"/>
      <c r="D999" s="84"/>
      <c r="E999" s="85"/>
      <c r="F999" s="86"/>
      <c r="G999" s="87"/>
      <c r="H999" s="111"/>
      <c r="I999" s="97"/>
      <c r="J999" s="601"/>
      <c r="K999" s="102"/>
      <c r="L999" s="102"/>
      <c r="M999" s="103"/>
      <c r="N999" s="95"/>
      <c r="O999" s="99"/>
    </row>
    <row r="1000" spans="1:15" s="131" customFormat="1" ht="14.25" customHeight="1">
      <c r="A1000" s="351"/>
      <c r="B1000" s="100"/>
      <c r="C1000" s="101"/>
      <c r="D1000" s="102"/>
      <c r="E1000" s="103"/>
      <c r="F1000" s="95"/>
      <c r="G1000" s="96"/>
      <c r="H1000" s="111"/>
      <c r="I1000" s="97"/>
      <c r="J1000" s="601"/>
      <c r="K1000" s="102"/>
      <c r="L1000" s="102"/>
      <c r="M1000" s="103"/>
      <c r="N1000" s="95"/>
      <c r="O1000" s="99"/>
    </row>
    <row r="1001" spans="1:15" s="131" customFormat="1" ht="14.25" customHeight="1">
      <c r="A1001" s="351"/>
      <c r="B1001" s="100"/>
      <c r="C1001" s="101"/>
      <c r="D1001" s="102"/>
      <c r="E1001" s="103"/>
      <c r="F1001" s="95"/>
      <c r="G1001" s="104">
        <f>ROUNDDOWN(SUM(F1000:F1004)/1000,0)</f>
        <v>0</v>
      </c>
      <c r="H1001" s="105"/>
      <c r="I1001" s="113"/>
      <c r="J1001" s="114"/>
      <c r="K1001" s="109"/>
      <c r="L1001" s="109"/>
      <c r="M1001" s="110"/>
      <c r="N1001" s="95"/>
      <c r="O1001" s="112"/>
    </row>
    <row r="1002" spans="1:15" s="131" customFormat="1" ht="14.25" customHeight="1">
      <c r="A1002" s="351"/>
      <c r="B1002" s="100"/>
      <c r="C1002" s="101"/>
      <c r="D1002" s="102"/>
      <c r="E1002" s="103"/>
      <c r="F1002" s="95"/>
      <c r="G1002" s="104"/>
      <c r="H1002" s="105"/>
      <c r="I1002" s="83" t="s">
        <v>561</v>
      </c>
      <c r="J1002" s="84"/>
      <c r="K1002" s="84"/>
      <c r="L1002" s="84"/>
      <c r="M1002" s="85"/>
      <c r="N1002" s="86"/>
      <c r="O1002" s="119"/>
    </row>
    <row r="1003" spans="1:15" s="131" customFormat="1" ht="14.25" customHeight="1">
      <c r="A1003" s="351"/>
      <c r="B1003" s="100"/>
      <c r="C1003" s="101"/>
      <c r="D1003" s="102"/>
      <c r="E1003" s="103"/>
      <c r="F1003" s="95"/>
      <c r="G1003" s="104"/>
      <c r="H1003" s="111"/>
      <c r="I1003" s="97"/>
      <c r="J1003" s="601"/>
      <c r="K1003" s="102"/>
      <c r="L1003" s="102"/>
      <c r="M1003" s="103"/>
      <c r="N1003" s="95"/>
      <c r="O1003" s="99"/>
    </row>
    <row r="1004" spans="1:15" s="131" customFormat="1" ht="14.25" customHeight="1">
      <c r="A1004" s="351"/>
      <c r="B1004" s="100"/>
      <c r="C1004" s="101"/>
      <c r="D1004" s="102"/>
      <c r="E1004" s="103"/>
      <c r="F1004" s="95"/>
      <c r="G1004" s="104"/>
      <c r="H1004" s="105"/>
      <c r="I1004" s="97"/>
      <c r="J1004" s="601"/>
      <c r="K1004" s="102"/>
      <c r="L1004" s="102"/>
      <c r="M1004" s="103"/>
      <c r="N1004" s="95"/>
      <c r="O1004" s="106">
        <f>ROUNDDOWN(SUM(N1003:N1010)/1000,0)</f>
        <v>0</v>
      </c>
    </row>
    <row r="1005" spans="1:15" s="131" customFormat="1" ht="14.25" customHeight="1">
      <c r="A1005" s="351"/>
      <c r="B1005" s="83" t="s">
        <v>557</v>
      </c>
      <c r="C1005" s="84"/>
      <c r="D1005" s="84"/>
      <c r="E1005" s="85"/>
      <c r="F1005" s="86"/>
      <c r="G1005" s="87"/>
      <c r="H1005" s="105"/>
      <c r="I1005" s="97"/>
      <c r="J1005" s="601"/>
      <c r="K1005" s="102"/>
      <c r="L1005" s="102"/>
      <c r="M1005" s="103"/>
      <c r="N1005" s="95"/>
      <c r="O1005" s="99"/>
    </row>
    <row r="1006" spans="1:15" s="131" customFormat="1" ht="14.25" customHeight="1">
      <c r="A1006" s="351"/>
      <c r="B1006" s="100"/>
      <c r="C1006" s="101"/>
      <c r="D1006" s="102"/>
      <c r="E1006" s="103"/>
      <c r="F1006" s="95"/>
      <c r="G1006" s="96"/>
      <c r="H1006" s="111"/>
      <c r="I1006" s="97"/>
      <c r="J1006" s="601"/>
      <c r="K1006" s="102"/>
      <c r="L1006" s="102"/>
      <c r="M1006" s="103"/>
      <c r="N1006" s="95"/>
      <c r="O1006" s="99"/>
    </row>
    <row r="1007" spans="1:15" s="131" customFormat="1" ht="14.25" customHeight="1">
      <c r="A1007" s="351"/>
      <c r="B1007" s="100"/>
      <c r="C1007" s="101"/>
      <c r="D1007" s="102"/>
      <c r="E1007" s="103"/>
      <c r="F1007" s="95"/>
      <c r="G1007" s="104">
        <f>ROUNDDOWN(SUM(F1006:F1008)/1000,0)</f>
        <v>0</v>
      </c>
      <c r="H1007" s="111"/>
      <c r="I1007" s="97"/>
      <c r="J1007" s="601"/>
      <c r="K1007" s="102"/>
      <c r="L1007" s="102"/>
      <c r="M1007" s="103"/>
      <c r="N1007" s="95"/>
      <c r="O1007" s="99"/>
    </row>
    <row r="1008" spans="1:15" s="131" customFormat="1" ht="14.25" customHeight="1">
      <c r="A1008" s="351"/>
      <c r="B1008" s="100"/>
      <c r="C1008" s="101"/>
      <c r="D1008" s="102"/>
      <c r="E1008" s="103"/>
      <c r="F1008" s="95"/>
      <c r="G1008" s="104"/>
      <c r="H1008" s="105"/>
      <c r="I1008" s="97"/>
      <c r="J1008" s="601"/>
      <c r="K1008" s="102"/>
      <c r="L1008" s="102"/>
      <c r="M1008" s="103"/>
      <c r="N1008" s="95"/>
      <c r="O1008" s="99"/>
    </row>
    <row r="1009" spans="1:15" s="131" customFormat="1" ht="14.25" customHeight="1">
      <c r="A1009" s="351"/>
      <c r="B1009" s="83" t="s">
        <v>558</v>
      </c>
      <c r="C1009" s="84"/>
      <c r="D1009" s="84"/>
      <c r="E1009" s="85"/>
      <c r="F1009" s="86"/>
      <c r="G1009" s="87"/>
      <c r="H1009" s="105"/>
      <c r="I1009" s="97"/>
      <c r="J1009" s="601"/>
      <c r="K1009" s="102"/>
      <c r="L1009" s="102"/>
      <c r="M1009" s="103"/>
      <c r="N1009" s="95"/>
      <c r="O1009" s="99"/>
    </row>
    <row r="1010" spans="1:15" s="131" customFormat="1" ht="14.25" customHeight="1">
      <c r="A1010" s="351"/>
      <c r="B1010" s="100"/>
      <c r="C1010" s="101"/>
      <c r="D1010" s="102"/>
      <c r="E1010" s="103"/>
      <c r="F1010" s="95"/>
      <c r="G1010" s="96"/>
      <c r="H1010" s="111"/>
      <c r="I1010" s="97"/>
      <c r="J1010" s="601"/>
      <c r="K1010" s="102"/>
      <c r="L1010" s="102"/>
      <c r="M1010" s="103"/>
      <c r="N1010" s="95"/>
      <c r="O1010" s="112"/>
    </row>
    <row r="1011" spans="1:15" s="131" customFormat="1" ht="14.25" customHeight="1">
      <c r="A1011" s="351"/>
      <c r="B1011" s="100"/>
      <c r="C1011" s="101"/>
      <c r="D1011" s="102"/>
      <c r="E1011" s="103"/>
      <c r="F1011" s="95"/>
      <c r="G1011" s="104">
        <f>ROUNDDOWN(SUM(F1010:F1014)/1000,0)</f>
        <v>0</v>
      </c>
      <c r="H1011" s="111"/>
      <c r="I1011" s="204" t="s">
        <v>562</v>
      </c>
      <c r="J1011" s="180"/>
      <c r="K1011" s="116"/>
      <c r="L1011" s="116"/>
      <c r="M1011" s="117"/>
      <c r="N1011" s="118"/>
      <c r="O1011" s="119"/>
    </row>
    <row r="1012" spans="1:15" s="131" customFormat="1" ht="14.25" customHeight="1">
      <c r="A1012" s="351"/>
      <c r="B1012" s="100"/>
      <c r="C1012" s="101"/>
      <c r="D1012" s="102"/>
      <c r="E1012" s="103"/>
      <c r="F1012" s="95"/>
      <c r="G1012" s="104"/>
      <c r="H1012" s="111"/>
      <c r="I1012" s="97"/>
      <c r="J1012" s="601"/>
      <c r="K1012" s="102"/>
      <c r="L1012" s="102"/>
      <c r="M1012" s="103"/>
      <c r="N1012" s="95"/>
      <c r="O1012" s="99"/>
    </row>
    <row r="1013" spans="1:15" s="131" customFormat="1" ht="14.25" customHeight="1">
      <c r="A1013" s="351"/>
      <c r="B1013" s="100"/>
      <c r="C1013" s="101"/>
      <c r="D1013" s="102"/>
      <c r="E1013" s="103"/>
      <c r="F1013" s="95"/>
      <c r="G1013" s="104"/>
      <c r="H1013" s="105"/>
      <c r="I1013" s="97"/>
      <c r="J1013" s="601"/>
      <c r="K1013" s="102"/>
      <c r="L1013" s="102"/>
      <c r="M1013" s="103"/>
      <c r="N1013" s="95"/>
      <c r="O1013" s="106">
        <f>ROUNDDOWN(SUM(N1012:N1017)/1000,0)</f>
        <v>0</v>
      </c>
    </row>
    <row r="1014" spans="1:15" s="131" customFormat="1" ht="14.25" customHeight="1">
      <c r="A1014" s="351"/>
      <c r="B1014" s="100"/>
      <c r="C1014" s="101"/>
      <c r="D1014" s="102"/>
      <c r="E1014" s="103"/>
      <c r="F1014" s="95"/>
      <c r="G1014" s="104"/>
      <c r="H1014" s="105"/>
      <c r="I1014" s="97"/>
      <c r="J1014" s="601"/>
      <c r="K1014" s="102"/>
      <c r="L1014" s="102"/>
      <c r="M1014" s="103"/>
      <c r="N1014" s="95"/>
      <c r="O1014" s="99"/>
    </row>
    <row r="1015" spans="1:15" s="131" customFormat="1" ht="14.25" customHeight="1">
      <c r="A1015" s="351"/>
      <c r="B1015" s="83" t="s">
        <v>559</v>
      </c>
      <c r="C1015" s="84"/>
      <c r="D1015" s="84"/>
      <c r="E1015" s="85"/>
      <c r="F1015" s="86"/>
      <c r="G1015" s="87"/>
      <c r="H1015" s="105"/>
      <c r="I1015" s="97"/>
      <c r="J1015" s="601"/>
      <c r="K1015" s="102"/>
      <c r="L1015" s="102"/>
      <c r="M1015" s="103"/>
      <c r="N1015" s="95"/>
      <c r="O1015" s="99"/>
    </row>
    <row r="1016" spans="1:15" s="131" customFormat="1" ht="14.25" customHeight="1">
      <c r="A1016" s="351"/>
      <c r="B1016" s="100"/>
      <c r="C1016" s="101"/>
      <c r="D1016" s="102"/>
      <c r="E1016" s="103"/>
      <c r="F1016" s="95"/>
      <c r="G1016" s="96"/>
      <c r="H1016" s="105"/>
      <c r="I1016" s="97"/>
      <c r="J1016" s="601"/>
      <c r="K1016" s="102"/>
      <c r="L1016" s="102"/>
      <c r="M1016" s="103"/>
      <c r="N1016" s="95"/>
      <c r="O1016" s="99"/>
    </row>
    <row r="1017" spans="1:15" s="131" customFormat="1" ht="14.25" customHeight="1">
      <c r="A1017" s="351"/>
      <c r="B1017" s="100"/>
      <c r="C1017" s="101"/>
      <c r="D1017" s="102"/>
      <c r="E1017" s="103"/>
      <c r="F1017" s="95"/>
      <c r="G1017" s="96">
        <f>ROUNDDOWN(SUM(F1016:F1024)/1000,0)</f>
        <v>0</v>
      </c>
      <c r="H1017" s="105"/>
      <c r="I1017" s="97"/>
      <c r="J1017" s="601"/>
      <c r="K1017" s="102"/>
      <c r="L1017" s="102"/>
      <c r="M1017" s="103"/>
      <c r="N1017" s="95"/>
      <c r="O1017" s="99"/>
    </row>
    <row r="1018" spans="1:15" s="131" customFormat="1" ht="14.25" customHeight="1">
      <c r="A1018" s="351"/>
      <c r="B1018" s="100"/>
      <c r="C1018" s="101"/>
      <c r="D1018" s="102"/>
      <c r="E1018" s="103"/>
      <c r="F1018" s="95"/>
      <c r="G1018" s="96"/>
      <c r="H1018" s="111"/>
      <c r="I1018" s="205" t="s">
        <v>563</v>
      </c>
      <c r="J1018" s="181"/>
      <c r="K1018" s="182"/>
      <c r="L1018" s="182"/>
      <c r="M1018" s="183"/>
      <c r="N1018" s="185"/>
      <c r="O1018" s="184"/>
    </row>
    <row r="1019" spans="1:15" s="131" customFormat="1" ht="14.25" customHeight="1">
      <c r="A1019" s="351"/>
      <c r="B1019" s="100"/>
      <c r="C1019" s="101"/>
      <c r="D1019" s="102"/>
      <c r="E1019" s="103"/>
      <c r="F1019" s="95"/>
      <c r="G1019" s="96"/>
      <c r="H1019" s="111"/>
      <c r="I1019" s="97"/>
      <c r="J1019" s="601"/>
      <c r="K1019" s="102"/>
      <c r="L1019" s="102"/>
      <c r="M1019" s="103"/>
      <c r="N1019" s="95"/>
      <c r="O1019" s="186"/>
    </row>
    <row r="1020" spans="1:15" s="131" customFormat="1" ht="14.25" customHeight="1">
      <c r="A1020" s="351"/>
      <c r="B1020" s="100"/>
      <c r="C1020" s="101"/>
      <c r="D1020" s="102"/>
      <c r="E1020" s="103"/>
      <c r="F1020" s="95"/>
      <c r="G1020" s="96"/>
      <c r="H1020" s="111"/>
      <c r="I1020" s="97"/>
      <c r="J1020" s="601"/>
      <c r="K1020" s="102"/>
      <c r="L1020" s="102"/>
      <c r="M1020" s="103"/>
      <c r="N1020" s="95"/>
      <c r="O1020" s="106">
        <f>ROUNDDOWN(SUM(N1019:N1024)/1000,0)</f>
        <v>0</v>
      </c>
    </row>
    <row r="1021" spans="1:15" s="131" customFormat="1" ht="14.25" customHeight="1">
      <c r="A1021" s="351"/>
      <c r="B1021" s="100"/>
      <c r="C1021" s="101"/>
      <c r="D1021" s="102"/>
      <c r="E1021" s="103"/>
      <c r="F1021" s="95"/>
      <c r="G1021" s="96"/>
      <c r="H1021" s="111"/>
      <c r="I1021" s="97"/>
      <c r="J1021" s="601"/>
      <c r="K1021" s="102"/>
      <c r="L1021" s="102"/>
      <c r="M1021" s="103"/>
      <c r="N1021" s="95"/>
      <c r="O1021" s="99"/>
    </row>
    <row r="1022" spans="1:15" s="131" customFormat="1" ht="14.25" customHeight="1">
      <c r="A1022" s="351"/>
      <c r="B1022" s="100"/>
      <c r="C1022" s="101"/>
      <c r="D1022" s="102"/>
      <c r="E1022" s="103"/>
      <c r="F1022" s="95"/>
      <c r="G1022" s="96"/>
      <c r="H1022" s="111"/>
      <c r="I1022" s="97"/>
      <c r="J1022" s="601"/>
      <c r="K1022" s="102"/>
      <c r="L1022" s="102"/>
      <c r="M1022" s="103"/>
      <c r="N1022" s="95"/>
      <c r="O1022" s="99"/>
    </row>
    <row r="1023" spans="1:15" s="131" customFormat="1" ht="14.25" customHeight="1">
      <c r="A1023" s="351"/>
      <c r="B1023" s="100"/>
      <c r="C1023" s="101"/>
      <c r="D1023" s="102"/>
      <c r="E1023" s="103"/>
      <c r="F1023" s="95"/>
      <c r="G1023" s="96"/>
      <c r="H1023" s="105"/>
      <c r="I1023" s="97"/>
      <c r="J1023" s="601"/>
      <c r="K1023" s="102"/>
      <c r="L1023" s="102"/>
      <c r="M1023" s="103"/>
      <c r="N1023" s="95"/>
      <c r="O1023" s="99"/>
    </row>
    <row r="1024" spans="1:15" s="131" customFormat="1" ht="14.25" customHeight="1">
      <c r="A1024" s="351"/>
      <c r="B1024" s="100"/>
      <c r="C1024" s="101"/>
      <c r="D1024" s="102"/>
      <c r="E1024" s="103"/>
      <c r="F1024" s="95"/>
      <c r="G1024" s="104"/>
      <c r="H1024" s="111"/>
      <c r="I1024" s="97"/>
      <c r="J1024" s="601"/>
      <c r="K1024" s="102"/>
      <c r="L1024" s="102"/>
      <c r="M1024" s="103"/>
      <c r="N1024" s="95"/>
      <c r="O1024" s="112"/>
    </row>
    <row r="1025" spans="1:15" s="131" customFormat="1" ht="14.25" customHeight="1">
      <c r="A1025" s="351"/>
      <c r="B1025" s="83" t="s">
        <v>67</v>
      </c>
      <c r="C1025" s="84"/>
      <c r="D1025" s="84"/>
      <c r="E1025" s="85"/>
      <c r="F1025" s="86"/>
      <c r="G1025" s="87"/>
      <c r="H1025" s="111"/>
      <c r="I1025" s="204" t="s">
        <v>564</v>
      </c>
      <c r="J1025" s="115"/>
      <c r="K1025" s="116"/>
      <c r="L1025" s="116"/>
      <c r="M1025" s="117"/>
      <c r="N1025" s="120"/>
      <c r="O1025" s="121"/>
    </row>
    <row r="1026" spans="1:15" s="131" customFormat="1" ht="14.25" customHeight="1">
      <c r="A1026" s="351"/>
      <c r="B1026" s="100"/>
      <c r="C1026" s="101"/>
      <c r="D1026" s="102"/>
      <c r="E1026" s="103"/>
      <c r="F1026" s="95"/>
      <c r="G1026" s="96"/>
      <c r="H1026" s="111"/>
      <c r="I1026" s="97"/>
      <c r="J1026" s="601"/>
      <c r="K1026" s="102"/>
      <c r="L1026" s="102"/>
      <c r="M1026" s="103"/>
      <c r="N1026" s="95"/>
      <c r="O1026" s="99"/>
    </row>
    <row r="1027" spans="1:15" s="131" customFormat="1" ht="14.25" customHeight="1">
      <c r="A1027" s="351"/>
      <c r="B1027" s="100"/>
      <c r="C1027" s="101"/>
      <c r="D1027" s="102"/>
      <c r="E1027" s="103"/>
      <c r="F1027" s="95"/>
      <c r="G1027" s="104">
        <f>ROUNDDOWN(SUM(F1026:F1028)/1000,0)</f>
        <v>0</v>
      </c>
      <c r="H1027" s="105"/>
      <c r="I1027" s="97"/>
      <c r="J1027" s="601"/>
      <c r="K1027" s="102"/>
      <c r="L1027" s="102"/>
      <c r="M1027" s="103"/>
      <c r="N1027" s="95"/>
      <c r="O1027" s="106">
        <f>ROUNDDOWN(SUM(N1026:N1035)/1000,0)</f>
        <v>0</v>
      </c>
    </row>
    <row r="1028" spans="1:15" s="131" customFormat="1" ht="14.1" customHeight="1">
      <c r="A1028" s="351"/>
      <c r="B1028" s="100"/>
      <c r="C1028" s="101"/>
      <c r="D1028" s="102"/>
      <c r="E1028" s="103"/>
      <c r="F1028" s="95"/>
      <c r="G1028" s="104"/>
      <c r="H1028" s="111"/>
      <c r="I1028" s="97"/>
      <c r="J1028" s="601"/>
      <c r="K1028" s="102"/>
      <c r="L1028" s="102"/>
      <c r="M1028" s="103"/>
      <c r="N1028" s="95"/>
      <c r="O1028" s="99"/>
    </row>
    <row r="1029" spans="1:15" s="131" customFormat="1" ht="14.25" customHeight="1" thickBot="1">
      <c r="A1029" s="351"/>
      <c r="B1029" s="122" t="s">
        <v>68</v>
      </c>
      <c r="C1029" s="123"/>
      <c r="D1029" s="123"/>
      <c r="E1029" s="124"/>
      <c r="F1029" s="125"/>
      <c r="G1029" s="126">
        <f>G1030-G994-G1001-G1007-G1011-G1017-G1027</f>
        <v>0</v>
      </c>
      <c r="H1029" s="105"/>
      <c r="I1029" s="97"/>
      <c r="J1029" s="601"/>
      <c r="K1029" s="102"/>
      <c r="L1029" s="102"/>
      <c r="M1029" s="103"/>
      <c r="N1029" s="95"/>
      <c r="O1029" s="99"/>
    </row>
    <row r="1030" spans="1:15" s="131" customFormat="1" ht="20.100000000000001" customHeight="1" thickTop="1">
      <c r="A1030" s="351"/>
      <c r="B1030" s="1015" t="s">
        <v>69</v>
      </c>
      <c r="C1030" s="1016"/>
      <c r="D1030" s="1016"/>
      <c r="E1030" s="1016"/>
      <c r="F1030" s="1017"/>
      <c r="G1030" s="127">
        <f>O1038</f>
        <v>0</v>
      </c>
      <c r="H1030" s="105"/>
      <c r="I1030" s="97"/>
      <c r="J1030" s="601"/>
      <c r="K1030" s="102"/>
      <c r="L1030" s="102"/>
      <c r="M1030" s="103"/>
      <c r="N1030" s="95"/>
      <c r="O1030" s="99"/>
    </row>
    <row r="1031" spans="1:15" s="131" customFormat="1" ht="14.25" customHeight="1">
      <c r="A1031" s="351"/>
      <c r="B1031" s="128" t="s">
        <v>70</v>
      </c>
      <c r="C1031" s="129"/>
      <c r="D1031" s="129"/>
      <c r="E1031" s="129"/>
      <c r="F1031" s="129"/>
      <c r="G1031" s="130"/>
      <c r="H1031" s="130"/>
      <c r="I1031" s="97"/>
      <c r="J1031" s="601"/>
      <c r="K1031" s="102"/>
      <c r="L1031" s="102"/>
      <c r="M1031" s="103"/>
      <c r="N1031" s="95"/>
      <c r="O1031" s="99"/>
    </row>
    <row r="1032" spans="1:15" s="131" customFormat="1" ht="14.25" customHeight="1">
      <c r="A1032" s="351"/>
      <c r="B1032" s="131" t="s">
        <v>71</v>
      </c>
      <c r="C1032" s="129"/>
      <c r="D1032" s="129"/>
      <c r="E1032" s="129"/>
      <c r="F1032" s="129"/>
      <c r="G1032" s="132" t="s">
        <v>72</v>
      </c>
      <c r="H1032" s="133"/>
      <c r="I1032" s="97"/>
      <c r="J1032" s="601"/>
      <c r="K1032" s="102"/>
      <c r="L1032" s="102"/>
      <c r="M1032" s="103"/>
      <c r="N1032" s="95"/>
      <c r="O1032" s="99"/>
    </row>
    <row r="1033" spans="1:15" s="131" customFormat="1" ht="14.25" customHeight="1">
      <c r="A1033" s="351"/>
      <c r="B1033" s="919" t="s">
        <v>73</v>
      </c>
      <c r="C1033" s="1018"/>
      <c r="D1033" s="1018"/>
      <c r="E1033" s="1018"/>
      <c r="F1033" s="1019"/>
      <c r="G1033" s="134" t="s">
        <v>74</v>
      </c>
      <c r="H1033" s="133"/>
      <c r="I1033" s="97"/>
      <c r="J1033" s="601"/>
      <c r="K1033" s="102"/>
      <c r="L1033" s="102"/>
      <c r="M1033" s="103"/>
      <c r="N1033" s="95"/>
      <c r="O1033" s="99"/>
    </row>
    <row r="1034" spans="1:15" s="131" customFormat="1" ht="20.100000000000001" customHeight="1">
      <c r="A1034" s="351"/>
      <c r="B1034" s="1003" t="s">
        <v>567</v>
      </c>
      <c r="C1034" s="1018"/>
      <c r="D1034" s="1018"/>
      <c r="E1034" s="1018"/>
      <c r="F1034" s="1019"/>
      <c r="G1034" s="135"/>
      <c r="H1034" s="136"/>
      <c r="I1034" s="97"/>
      <c r="J1034" s="601"/>
      <c r="K1034" s="102"/>
      <c r="L1034" s="102"/>
      <c r="M1034" s="103"/>
      <c r="N1034" s="95"/>
      <c r="O1034" s="99"/>
    </row>
    <row r="1035" spans="1:15" s="131" customFormat="1" ht="21.95" customHeight="1" thickBot="1">
      <c r="A1035" s="351"/>
      <c r="B1035" s="1003" t="s">
        <v>568</v>
      </c>
      <c r="C1035" s="1004"/>
      <c r="D1035" s="1004"/>
      <c r="E1035" s="1004"/>
      <c r="F1035" s="1005"/>
      <c r="G1035" s="135"/>
      <c r="H1035" s="111"/>
      <c r="I1035" s="97"/>
      <c r="J1035" s="601"/>
      <c r="K1035" s="102"/>
      <c r="L1035" s="102"/>
      <c r="M1035" s="103"/>
      <c r="N1035" s="95"/>
      <c r="O1035" s="137"/>
    </row>
    <row r="1036" spans="1:15" s="131" customFormat="1" ht="35.450000000000003" customHeight="1" thickTop="1">
      <c r="A1036" s="351"/>
      <c r="B1036" s="1003" t="s">
        <v>132</v>
      </c>
      <c r="C1036" s="1004"/>
      <c r="D1036" s="1004"/>
      <c r="E1036" s="1004"/>
      <c r="F1036" s="1005"/>
      <c r="G1036" s="135"/>
      <c r="H1036" s="111"/>
      <c r="I1036" s="1006" t="s">
        <v>565</v>
      </c>
      <c r="J1036" s="1007"/>
      <c r="K1036" s="1007"/>
      <c r="L1036" s="1007"/>
      <c r="M1036" s="1007"/>
      <c r="N1036" s="1008"/>
      <c r="O1036" s="138">
        <f>SUM(O994,O1004,O1013,O1020,O1027,)</f>
        <v>0</v>
      </c>
    </row>
    <row r="1037" spans="1:15" s="131" customFormat="1" ht="35.450000000000003" customHeight="1">
      <c r="A1037" s="351"/>
      <c r="B1037" s="1003" t="s">
        <v>138</v>
      </c>
      <c r="C1037" s="1004"/>
      <c r="D1037" s="1004"/>
      <c r="E1037" s="1004"/>
      <c r="F1037" s="1005"/>
      <c r="G1037" s="187"/>
      <c r="H1037" s="130"/>
      <c r="I1037" s="1009" t="s">
        <v>340</v>
      </c>
      <c r="J1037" s="1010"/>
      <c r="K1037" s="1010"/>
      <c r="L1037" s="1010"/>
      <c r="M1037" s="1010"/>
      <c r="N1037" s="1011"/>
      <c r="O1037" s="146">
        <f>IF(共通入力シート!$B$18="課税事業者",ROUNDDOWN((O1036-G1039)*10/110,0),0)</f>
        <v>0</v>
      </c>
    </row>
    <row r="1038" spans="1:15" s="131" customFormat="1" ht="26.1" customHeight="1" thickBot="1">
      <c r="A1038" s="351"/>
      <c r="B1038" s="1012" t="s">
        <v>569</v>
      </c>
      <c r="C1038" s="1013"/>
      <c r="D1038" s="1013"/>
      <c r="E1038" s="1013"/>
      <c r="F1038" s="1014"/>
      <c r="G1038" s="139"/>
      <c r="H1038" s="130"/>
      <c r="I1038" s="995" t="s">
        <v>341</v>
      </c>
      <c r="J1038" s="996"/>
      <c r="K1038" s="996"/>
      <c r="L1038" s="996"/>
      <c r="M1038" s="996"/>
      <c r="N1038" s="997"/>
      <c r="O1038" s="141">
        <f>O1036-O1037</f>
        <v>0</v>
      </c>
    </row>
    <row r="1039" spans="1:15" s="131" customFormat="1" ht="25.35" customHeight="1" thickTop="1">
      <c r="A1039" s="351"/>
      <c r="B1039" s="992" t="s">
        <v>75</v>
      </c>
      <c r="C1039" s="993"/>
      <c r="D1039" s="993"/>
      <c r="E1039" s="993"/>
      <c r="F1039" s="994"/>
      <c r="G1039" s="140">
        <f>SUM(G1034:G1038)</f>
        <v>0</v>
      </c>
      <c r="H1039" s="364"/>
      <c r="I1039" s="995" t="s">
        <v>342</v>
      </c>
      <c r="J1039" s="996"/>
      <c r="K1039" s="996"/>
      <c r="L1039" s="996"/>
      <c r="M1039" s="996"/>
      <c r="N1039" s="997"/>
      <c r="O1039" s="144"/>
    </row>
    <row r="1040" spans="1:15" s="131" customFormat="1" ht="26.25" customHeight="1">
      <c r="A1040" s="351"/>
      <c r="B1040" s="131" t="s">
        <v>76</v>
      </c>
      <c r="C1040" s="365"/>
      <c r="D1040" s="365"/>
      <c r="E1040" s="365"/>
      <c r="F1040" s="365"/>
      <c r="G1040" s="143"/>
      <c r="H1040" s="364"/>
      <c r="O1040" s="145"/>
    </row>
    <row r="1041" spans="1:21" s="131" customFormat="1" ht="10.5" customHeight="1" thickBot="1">
      <c r="A1041" s="351"/>
      <c r="C1041" s="365"/>
      <c r="D1041" s="365"/>
      <c r="E1041" s="365"/>
      <c r="F1041" s="365"/>
      <c r="G1041" s="143"/>
      <c r="H1041" s="364"/>
      <c r="I1041" s="366"/>
    </row>
    <row r="1042" spans="1:21" s="131" customFormat="1" ht="25.35" customHeight="1" thickBot="1">
      <c r="A1042" s="351"/>
      <c r="B1042" s="998" t="s">
        <v>77</v>
      </c>
      <c r="C1042" s="980"/>
      <c r="D1042" s="999" t="str">
        <f>IF(共通入力シート!$B$2="","",共通入力シート!$B$2)</f>
        <v/>
      </c>
      <c r="E1042" s="999"/>
      <c r="F1042" s="999"/>
      <c r="G1042" s="1000"/>
      <c r="H1042" s="1001" t="str">
        <f>IF(共通入力シート!$B$18="※選択してください。","★「共通入力シート」の消費税等仕入控除税額の取扱を選択してください。","")</f>
        <v/>
      </c>
      <c r="I1042" s="1002"/>
      <c r="J1042" s="1002"/>
      <c r="K1042" s="1002"/>
      <c r="L1042" s="1002"/>
      <c r="M1042" s="1002"/>
      <c r="N1042" s="1002"/>
      <c r="O1042" s="1002"/>
    </row>
    <row r="1043" spans="1:21" s="131" customFormat="1" ht="46.5" customHeight="1" thickBot="1">
      <c r="A1043" s="351"/>
      <c r="B1043" s="987" t="s">
        <v>343</v>
      </c>
      <c r="C1043" s="988"/>
      <c r="D1043" s="989" t="str">
        <f>IF(O1038=0,"",MAX(0,MIN(INT(O1038/2),G1029)))</f>
        <v/>
      </c>
      <c r="E1043" s="989"/>
      <c r="F1043" s="989"/>
      <c r="G1043" s="367" t="s">
        <v>29</v>
      </c>
      <c r="H1043" s="990" t="s">
        <v>78</v>
      </c>
      <c r="I1043" s="991"/>
      <c r="J1043" s="991"/>
      <c r="K1043" s="991"/>
      <c r="L1043" s="991"/>
      <c r="M1043" s="991"/>
      <c r="N1043" s="991"/>
      <c r="O1043" s="991"/>
    </row>
    <row r="1044" spans="1:21" ht="4.5" customHeight="1"/>
    <row r="1045" spans="1:21" ht="15.6" customHeight="1">
      <c r="B1045" s="131" t="s">
        <v>425</v>
      </c>
      <c r="C1045" s="218"/>
      <c r="D1045" s="218"/>
      <c r="E1045" s="218"/>
      <c r="F1045" s="218"/>
      <c r="G1045" s="218"/>
      <c r="H1045" s="218"/>
      <c r="I1045" s="218"/>
      <c r="J1045" s="218"/>
      <c r="K1045" s="218"/>
      <c r="L1045" s="218"/>
      <c r="M1045" s="218"/>
      <c r="N1045" s="218"/>
      <c r="O1045" s="218"/>
      <c r="R1045" s="329"/>
      <c r="S1045" s="329"/>
      <c r="T1045" s="329"/>
      <c r="U1045" s="329"/>
    </row>
    <row r="1046" spans="1:21" ht="15.6" customHeight="1">
      <c r="B1046" s="218" t="s">
        <v>509</v>
      </c>
      <c r="C1046" s="218"/>
      <c r="D1046" s="218"/>
      <c r="E1046" s="218"/>
      <c r="F1046" s="218"/>
      <c r="G1046" s="218"/>
      <c r="H1046" s="218"/>
      <c r="I1046" s="218"/>
      <c r="J1046" s="218"/>
      <c r="K1046" s="218"/>
      <c r="L1046" s="218"/>
      <c r="M1046" s="218"/>
      <c r="N1046" s="218"/>
      <c r="O1046" s="218"/>
      <c r="R1046" s="329"/>
      <c r="S1046" s="329"/>
      <c r="T1046" s="329"/>
      <c r="U1046" s="329"/>
    </row>
    <row r="1047" spans="1:21" ht="18" customHeight="1" thickBot="1">
      <c r="B1047" s="1120" t="s">
        <v>508</v>
      </c>
      <c r="C1047" s="1120"/>
      <c r="D1047" s="1120"/>
      <c r="E1047" s="1120"/>
      <c r="F1047" s="1120"/>
      <c r="G1047" s="1120"/>
      <c r="H1047" s="1120"/>
      <c r="I1047" s="1120"/>
      <c r="J1047" s="1120"/>
      <c r="K1047" s="1120"/>
      <c r="L1047" s="1120"/>
      <c r="M1047" s="1120"/>
      <c r="N1047" s="1120"/>
      <c r="O1047" s="1120"/>
      <c r="R1047" s="329"/>
      <c r="S1047" s="329"/>
      <c r="T1047" s="329"/>
      <c r="U1047" s="329"/>
    </row>
    <row r="1048" spans="1:21" ht="15" customHeight="1">
      <c r="B1048" s="1121" t="s">
        <v>43</v>
      </c>
      <c r="C1048" s="1122"/>
      <c r="D1048" s="1125" t="s">
        <v>627</v>
      </c>
      <c r="E1048" s="1126"/>
      <c r="F1048" s="1129" t="s">
        <v>657</v>
      </c>
      <c r="G1048" s="1130"/>
      <c r="H1048" s="1131"/>
      <c r="I1048" s="1131"/>
      <c r="J1048" s="1131"/>
      <c r="K1048" s="1131"/>
      <c r="L1048" s="1131"/>
      <c r="M1048" s="1131"/>
      <c r="N1048" s="1131"/>
      <c r="O1048" s="1132"/>
      <c r="Q1048" s="618" t="s">
        <v>667</v>
      </c>
      <c r="R1048" s="329"/>
      <c r="S1048" s="329"/>
      <c r="T1048" s="329"/>
      <c r="U1048" s="329"/>
    </row>
    <row r="1049" spans="1:21" ht="15" customHeight="1" thickBot="1">
      <c r="B1049" s="1123"/>
      <c r="C1049" s="1124"/>
      <c r="D1049" s="1127"/>
      <c r="E1049" s="1128"/>
      <c r="F1049" s="1133"/>
      <c r="G1049" s="1134"/>
      <c r="H1049" s="1135"/>
      <c r="I1049" s="1135"/>
      <c r="J1049" s="1135"/>
      <c r="K1049" s="1135"/>
      <c r="L1049" s="1135"/>
      <c r="M1049" s="1135"/>
      <c r="N1049" s="1135"/>
      <c r="O1049" s="1136"/>
      <c r="Q1049" s="617" t="s">
        <v>668</v>
      </c>
      <c r="R1049" s="329"/>
      <c r="S1049" s="329"/>
      <c r="T1049" s="329"/>
      <c r="U1049" s="329"/>
    </row>
    <row r="1050" spans="1:21" ht="16.5" customHeight="1">
      <c r="B1050" s="330" t="s">
        <v>142</v>
      </c>
      <c r="C1050" s="331"/>
      <c r="D1050" s="331"/>
      <c r="E1050" s="332"/>
      <c r="F1050" s="331"/>
      <c r="G1050" s="331"/>
      <c r="H1050" s="333"/>
      <c r="I1050" s="333"/>
      <c r="J1050" s="333"/>
      <c r="K1050" s="333"/>
      <c r="L1050" s="333"/>
      <c r="M1050" s="333"/>
      <c r="N1050" s="333"/>
      <c r="O1050" s="334"/>
      <c r="R1050" s="329"/>
      <c r="S1050" s="329"/>
      <c r="T1050" s="329"/>
      <c r="U1050" s="329"/>
    </row>
    <row r="1051" spans="1:21" ht="18.75" customHeight="1">
      <c r="B1051" s="1109"/>
      <c r="C1051" s="1110"/>
      <c r="D1051" s="1110"/>
      <c r="E1051" s="1110"/>
      <c r="F1051" s="1110"/>
      <c r="G1051" s="1110"/>
      <c r="H1051" s="1110"/>
      <c r="I1051" s="1110"/>
      <c r="J1051" s="1110"/>
      <c r="K1051" s="1110"/>
      <c r="L1051" s="1213" t="s">
        <v>48</v>
      </c>
      <c r="M1051" s="1215"/>
      <c r="N1051" s="1215"/>
      <c r="O1051" s="1216"/>
      <c r="Q1051" s="569" t="str">
        <f>IF(M1051="", "←選択してください。", "")</f>
        <v>←選択してください。</v>
      </c>
      <c r="R1051" s="329"/>
      <c r="S1051" s="329"/>
      <c r="T1051" s="329"/>
      <c r="U1051" s="329"/>
    </row>
    <row r="1052" spans="1:21" ht="17.25" customHeight="1">
      <c r="B1052" s="1111"/>
      <c r="C1052" s="1112"/>
      <c r="D1052" s="1112"/>
      <c r="E1052" s="1112"/>
      <c r="F1052" s="1112"/>
      <c r="G1052" s="1112"/>
      <c r="H1052" s="1112"/>
      <c r="I1052" s="1112"/>
      <c r="J1052" s="1112"/>
      <c r="K1052" s="1112"/>
      <c r="L1052" s="1214"/>
      <c r="M1052" s="1217"/>
      <c r="N1052" s="1217"/>
      <c r="O1052" s="1218"/>
      <c r="Q1052" s="336"/>
      <c r="R1052" s="329"/>
      <c r="S1052" s="329"/>
      <c r="T1052" s="329"/>
      <c r="U1052" s="329"/>
    </row>
    <row r="1053" spans="1:21" ht="4.5" customHeight="1">
      <c r="B1053" s="338"/>
      <c r="C1053" s="338"/>
      <c r="D1053" s="338"/>
      <c r="E1053" s="338"/>
      <c r="F1053" s="338"/>
      <c r="G1053" s="338"/>
      <c r="H1053" s="338"/>
      <c r="I1053" s="338"/>
      <c r="J1053" s="338"/>
      <c r="K1053" s="338"/>
      <c r="L1053" s="338"/>
      <c r="M1053" s="338"/>
      <c r="N1053" s="338"/>
      <c r="O1053" s="611"/>
      <c r="R1053" s="329"/>
      <c r="S1053" s="329"/>
      <c r="T1053" s="329"/>
      <c r="U1053" s="329"/>
    </row>
    <row r="1054" spans="1:21" ht="21.75" customHeight="1">
      <c r="B1054" s="340" t="s">
        <v>143</v>
      </c>
      <c r="C1054" s="341"/>
      <c r="D1054" s="341"/>
      <c r="E1054" s="341"/>
      <c r="F1054" s="1117" t="s">
        <v>50</v>
      </c>
      <c r="G1054" s="1118"/>
      <c r="H1054" s="342"/>
      <c r="I1054" s="919"/>
      <c r="J1054" s="920"/>
      <c r="K1054" s="920"/>
      <c r="L1054" s="1219"/>
      <c r="M1054" s="1219"/>
      <c r="N1054" s="1219"/>
      <c r="O1054" s="1220"/>
      <c r="Q1054" s="336" t="str">
        <f>IF(OR(F1048="人材養成事業",F1048= "普及啓発事業"), "←斜線部は記入する必要はありません。", "")</f>
        <v/>
      </c>
      <c r="R1054" s="329"/>
      <c r="S1054" s="329"/>
      <c r="T1054" s="329"/>
      <c r="U1054" s="329"/>
    </row>
    <row r="1055" spans="1:21" ht="9" customHeight="1">
      <c r="B1055" s="131"/>
      <c r="C1055" s="131"/>
      <c r="D1055" s="131"/>
      <c r="E1055" s="131"/>
      <c r="F1055" s="338"/>
      <c r="G1055" s="338"/>
      <c r="H1055" s="587"/>
      <c r="I1055" s="338"/>
      <c r="J1055" s="338"/>
      <c r="K1055" s="338"/>
      <c r="L1055" s="588"/>
      <c r="M1055" s="338"/>
      <c r="N1055" s="338"/>
      <c r="O1055" s="589"/>
      <c r="Q1055" s="336"/>
      <c r="R1055" s="329"/>
      <c r="S1055" s="329"/>
      <c r="T1055" s="329"/>
      <c r="U1055" s="329"/>
    </row>
    <row r="1056" spans="1:21" hidden="1">
      <c r="B1056" s="131"/>
      <c r="C1056" s="131"/>
      <c r="D1056" s="131"/>
      <c r="E1056" s="131"/>
      <c r="F1056" s="338"/>
      <c r="G1056" s="338"/>
      <c r="H1056" s="587"/>
      <c r="I1056" s="338"/>
      <c r="J1056" s="338"/>
      <c r="K1056" s="338"/>
      <c r="L1056" s="588"/>
      <c r="M1056" s="338"/>
      <c r="N1056" s="338"/>
      <c r="O1056" s="589"/>
      <c r="Q1056" s="336"/>
      <c r="R1056" s="329"/>
      <c r="S1056" s="329"/>
      <c r="T1056" s="329"/>
      <c r="U1056" s="329"/>
    </row>
    <row r="1057" spans="2:21" hidden="1">
      <c r="B1057" s="131"/>
      <c r="C1057" s="131"/>
      <c r="D1057" s="338"/>
      <c r="E1057" s="338"/>
      <c r="F1057" s="338"/>
      <c r="G1057" s="338"/>
      <c r="H1057" s="338"/>
      <c r="I1057" s="338"/>
      <c r="J1057" s="338"/>
      <c r="K1057" s="338"/>
      <c r="L1057" s="338"/>
      <c r="M1057" s="338"/>
      <c r="N1057" s="338"/>
      <c r="O1057" s="338"/>
      <c r="Q1057" s="336"/>
      <c r="R1057" s="329"/>
      <c r="S1057" s="329"/>
      <c r="T1057" s="329"/>
      <c r="U1057" s="329"/>
    </row>
    <row r="1058" spans="2:21" s="102" customFormat="1" ht="18" customHeight="1">
      <c r="B1058" s="1020" t="s">
        <v>344</v>
      </c>
      <c r="C1058" s="1066"/>
      <c r="D1058" s="925" t="s">
        <v>413</v>
      </c>
      <c r="E1058" s="926"/>
      <c r="F1058" s="926"/>
      <c r="G1058" s="926"/>
      <c r="H1058" s="926"/>
      <c r="I1058" s="926"/>
      <c r="J1058" s="926"/>
      <c r="K1058" s="926"/>
      <c r="L1058" s="926"/>
      <c r="M1058" s="926"/>
      <c r="N1058" s="926"/>
      <c r="O1058" s="927"/>
      <c r="Q1058" s="345"/>
    </row>
    <row r="1059" spans="2:21" s="102" customFormat="1" ht="19.350000000000001" customHeight="1">
      <c r="B1059" s="1067"/>
      <c r="C1059" s="1068"/>
      <c r="D1059" s="1071"/>
      <c r="E1059" s="1072"/>
      <c r="F1059" s="1072"/>
      <c r="G1059" s="1072"/>
      <c r="H1059" s="1072"/>
      <c r="I1059" s="1072"/>
      <c r="J1059" s="1072"/>
      <c r="K1059" s="1072"/>
      <c r="L1059" s="1072"/>
      <c r="M1059" s="1072"/>
      <c r="N1059" s="1072"/>
      <c r="O1059" s="1073"/>
    </row>
    <row r="1060" spans="2:21" s="102" customFormat="1" ht="19.350000000000001" customHeight="1">
      <c r="B1060" s="1067"/>
      <c r="C1060" s="1068"/>
      <c r="D1060" s="1071"/>
      <c r="E1060" s="1072"/>
      <c r="F1060" s="1072"/>
      <c r="G1060" s="1072"/>
      <c r="H1060" s="1072"/>
      <c r="I1060" s="1072"/>
      <c r="J1060" s="1072"/>
      <c r="K1060" s="1072"/>
      <c r="L1060" s="1072"/>
      <c r="M1060" s="1072"/>
      <c r="N1060" s="1072"/>
      <c r="O1060" s="1073"/>
    </row>
    <row r="1061" spans="2:21" s="102" customFormat="1" ht="19.350000000000001" customHeight="1">
      <c r="B1061" s="1067"/>
      <c r="C1061" s="1068"/>
      <c r="D1061" s="1071"/>
      <c r="E1061" s="1072"/>
      <c r="F1061" s="1072"/>
      <c r="G1061" s="1072"/>
      <c r="H1061" s="1072"/>
      <c r="I1061" s="1072"/>
      <c r="J1061" s="1072"/>
      <c r="K1061" s="1072"/>
      <c r="L1061" s="1072"/>
      <c r="M1061" s="1072"/>
      <c r="N1061" s="1072"/>
      <c r="O1061" s="1073"/>
    </row>
    <row r="1062" spans="2:21" s="102" customFormat="1" ht="19.350000000000001" customHeight="1">
      <c r="B1062" s="1067"/>
      <c r="C1062" s="1068"/>
      <c r="D1062" s="1071"/>
      <c r="E1062" s="1072"/>
      <c r="F1062" s="1072"/>
      <c r="G1062" s="1072"/>
      <c r="H1062" s="1072"/>
      <c r="I1062" s="1072"/>
      <c r="J1062" s="1072"/>
      <c r="K1062" s="1072"/>
      <c r="L1062" s="1072"/>
      <c r="M1062" s="1072"/>
      <c r="N1062" s="1072"/>
      <c r="O1062" s="1073"/>
    </row>
    <row r="1063" spans="2:21" s="102" customFormat="1" ht="19.350000000000001" customHeight="1">
      <c r="B1063" s="1067"/>
      <c r="C1063" s="1068"/>
      <c r="D1063" s="1071"/>
      <c r="E1063" s="1072"/>
      <c r="F1063" s="1072"/>
      <c r="G1063" s="1072"/>
      <c r="H1063" s="1072"/>
      <c r="I1063" s="1072"/>
      <c r="J1063" s="1072"/>
      <c r="K1063" s="1072"/>
      <c r="L1063" s="1072"/>
      <c r="M1063" s="1072"/>
      <c r="N1063" s="1072"/>
      <c r="O1063" s="1073"/>
    </row>
    <row r="1064" spans="2:21" s="102" customFormat="1" ht="19.350000000000001" customHeight="1">
      <c r="B1064" s="1067"/>
      <c r="C1064" s="1068"/>
      <c r="D1064" s="1071"/>
      <c r="E1064" s="1072"/>
      <c r="F1064" s="1072"/>
      <c r="G1064" s="1072"/>
      <c r="H1064" s="1072"/>
      <c r="I1064" s="1072"/>
      <c r="J1064" s="1072"/>
      <c r="K1064" s="1072"/>
      <c r="L1064" s="1072"/>
      <c r="M1064" s="1072"/>
      <c r="N1064" s="1072"/>
      <c r="O1064" s="1073"/>
    </row>
    <row r="1065" spans="2:21" s="102" customFormat="1" ht="19.350000000000001" customHeight="1">
      <c r="B1065" s="1067"/>
      <c r="C1065" s="1068"/>
      <c r="D1065" s="1071"/>
      <c r="E1065" s="1072"/>
      <c r="F1065" s="1072"/>
      <c r="G1065" s="1072"/>
      <c r="H1065" s="1072"/>
      <c r="I1065" s="1072"/>
      <c r="J1065" s="1072"/>
      <c r="K1065" s="1072"/>
      <c r="L1065" s="1072"/>
      <c r="M1065" s="1072"/>
      <c r="N1065" s="1072"/>
      <c r="O1065" s="1073"/>
    </row>
    <row r="1066" spans="2:21" s="102" customFormat="1" ht="19.350000000000001" customHeight="1">
      <c r="B1066" s="1067"/>
      <c r="C1066" s="1068"/>
      <c r="D1066" s="1071"/>
      <c r="E1066" s="1072"/>
      <c r="F1066" s="1072"/>
      <c r="G1066" s="1072"/>
      <c r="H1066" s="1072"/>
      <c r="I1066" s="1072"/>
      <c r="J1066" s="1072"/>
      <c r="K1066" s="1072"/>
      <c r="L1066" s="1072"/>
      <c r="M1066" s="1072"/>
      <c r="N1066" s="1072"/>
      <c r="O1066" s="1073"/>
    </row>
    <row r="1067" spans="2:21" s="102" customFormat="1" ht="19.350000000000001" customHeight="1">
      <c r="B1067" s="1067"/>
      <c r="C1067" s="1068"/>
      <c r="D1067" s="1071"/>
      <c r="E1067" s="1072"/>
      <c r="F1067" s="1072"/>
      <c r="G1067" s="1072"/>
      <c r="H1067" s="1072"/>
      <c r="I1067" s="1072"/>
      <c r="J1067" s="1072"/>
      <c r="K1067" s="1072"/>
      <c r="L1067" s="1072"/>
      <c r="M1067" s="1072"/>
      <c r="N1067" s="1072"/>
      <c r="O1067" s="1073"/>
    </row>
    <row r="1068" spans="2:21" s="102" customFormat="1" ht="19.350000000000001" customHeight="1">
      <c r="B1068" s="1069"/>
      <c r="C1068" s="1070"/>
      <c r="D1068" s="1074"/>
      <c r="E1068" s="1075"/>
      <c r="F1068" s="1075"/>
      <c r="G1068" s="1075"/>
      <c r="H1068" s="1075"/>
      <c r="I1068" s="1075"/>
      <c r="J1068" s="1075"/>
      <c r="K1068" s="1075"/>
      <c r="L1068" s="1075"/>
      <c r="M1068" s="1075"/>
      <c r="N1068" s="1075"/>
      <c r="O1068" s="1076"/>
    </row>
    <row r="1069" spans="2:21" s="102" customFormat="1" ht="18" customHeight="1">
      <c r="B1069" s="1020" t="s">
        <v>148</v>
      </c>
      <c r="C1069" s="1021"/>
      <c r="D1069" s="1059" t="s">
        <v>427</v>
      </c>
      <c r="E1069" s="1026"/>
      <c r="F1069" s="1026"/>
      <c r="G1069" s="1026"/>
      <c r="H1069" s="1026"/>
      <c r="I1069" s="1026"/>
      <c r="J1069" s="1026"/>
      <c r="K1069" s="1026"/>
      <c r="L1069" s="1026"/>
      <c r="M1069" s="1026"/>
      <c r="N1069" s="1026"/>
      <c r="O1069" s="1027"/>
    </row>
    <row r="1070" spans="2:21" s="102" customFormat="1" ht="18" customHeight="1">
      <c r="B1070" s="1022"/>
      <c r="C1070" s="1023"/>
      <c r="D1070" s="1028"/>
      <c r="E1070" s="1077"/>
      <c r="F1070" s="1077"/>
      <c r="G1070" s="1077"/>
      <c r="H1070" s="1077"/>
      <c r="I1070" s="1077"/>
      <c r="J1070" s="1077"/>
      <c r="K1070" s="1077"/>
      <c r="L1070" s="1077"/>
      <c r="M1070" s="1077"/>
      <c r="N1070" s="1077"/>
      <c r="O1070" s="1078"/>
    </row>
    <row r="1071" spans="2:21" s="102" customFormat="1" ht="18" customHeight="1">
      <c r="B1071" s="1022"/>
      <c r="C1071" s="1023"/>
      <c r="D1071" s="1071"/>
      <c r="E1071" s="1072"/>
      <c r="F1071" s="1072"/>
      <c r="G1071" s="1072"/>
      <c r="H1071" s="1072"/>
      <c r="I1071" s="1072"/>
      <c r="J1071" s="1072"/>
      <c r="K1071" s="1072"/>
      <c r="L1071" s="1072"/>
      <c r="M1071" s="1072"/>
      <c r="N1071" s="1072"/>
      <c r="O1071" s="1073"/>
    </row>
    <row r="1072" spans="2:21" s="102" customFormat="1" ht="18" customHeight="1">
      <c r="B1072" s="1022"/>
      <c r="C1072" s="1023"/>
      <c r="D1072" s="1071"/>
      <c r="E1072" s="1072"/>
      <c r="F1072" s="1072"/>
      <c r="G1072" s="1072"/>
      <c r="H1072" s="1072"/>
      <c r="I1072" s="1072"/>
      <c r="J1072" s="1072"/>
      <c r="K1072" s="1072"/>
      <c r="L1072" s="1072"/>
      <c r="M1072" s="1072"/>
      <c r="N1072" s="1072"/>
      <c r="O1072" s="1073"/>
    </row>
    <row r="1073" spans="2:15" s="102" customFormat="1" ht="18" customHeight="1">
      <c r="B1073" s="1022"/>
      <c r="C1073" s="1023"/>
      <c r="D1073" s="1071"/>
      <c r="E1073" s="1072"/>
      <c r="F1073" s="1072"/>
      <c r="G1073" s="1072"/>
      <c r="H1073" s="1072"/>
      <c r="I1073" s="1072"/>
      <c r="J1073" s="1072"/>
      <c r="K1073" s="1072"/>
      <c r="L1073" s="1072"/>
      <c r="M1073" s="1072"/>
      <c r="N1073" s="1072"/>
      <c r="O1073" s="1073"/>
    </row>
    <row r="1074" spans="2:15" s="102" customFormat="1" ht="18" customHeight="1">
      <c r="B1074" s="1022"/>
      <c r="C1074" s="1023"/>
      <c r="D1074" s="1071"/>
      <c r="E1074" s="1072"/>
      <c r="F1074" s="1072"/>
      <c r="G1074" s="1072"/>
      <c r="H1074" s="1072"/>
      <c r="I1074" s="1072"/>
      <c r="J1074" s="1072"/>
      <c r="K1074" s="1072"/>
      <c r="L1074" s="1072"/>
      <c r="M1074" s="1072"/>
      <c r="N1074" s="1072"/>
      <c r="O1074" s="1073"/>
    </row>
    <row r="1075" spans="2:15" s="102" customFormat="1" ht="18" customHeight="1">
      <c r="B1075" s="1022"/>
      <c r="C1075" s="1023"/>
      <c r="D1075" s="1079"/>
      <c r="E1075" s="1080"/>
      <c r="F1075" s="1080"/>
      <c r="G1075" s="1080"/>
      <c r="H1075" s="1080"/>
      <c r="I1075" s="1080"/>
      <c r="J1075" s="1080"/>
      <c r="K1075" s="1080"/>
      <c r="L1075" s="1080"/>
      <c r="M1075" s="1080"/>
      <c r="N1075" s="1080"/>
      <c r="O1075" s="1081"/>
    </row>
    <row r="1076" spans="2:15" s="102" customFormat="1" ht="18" customHeight="1">
      <c r="B1076" s="1022"/>
      <c r="C1076" s="1023"/>
      <c r="D1076" s="1082" t="s">
        <v>428</v>
      </c>
      <c r="E1076" s="1083"/>
      <c r="F1076" s="1083"/>
      <c r="G1076" s="1083"/>
      <c r="H1076" s="1083"/>
      <c r="I1076" s="1083"/>
      <c r="J1076" s="1083"/>
      <c r="K1076" s="1083"/>
      <c r="L1076" s="1083"/>
      <c r="M1076" s="1083"/>
      <c r="N1076" s="1083"/>
      <c r="O1076" s="1084"/>
    </row>
    <row r="1077" spans="2:15" s="102" customFormat="1" ht="18" customHeight="1">
      <c r="B1077" s="1022"/>
      <c r="C1077" s="1023"/>
      <c r="D1077" s="1028"/>
      <c r="E1077" s="1085"/>
      <c r="F1077" s="1085"/>
      <c r="G1077" s="1085"/>
      <c r="H1077" s="1085"/>
      <c r="I1077" s="1085"/>
      <c r="J1077" s="1085"/>
      <c r="K1077" s="1085"/>
      <c r="L1077" s="1085"/>
      <c r="M1077" s="1085"/>
      <c r="N1077" s="1085"/>
      <c r="O1077" s="1086"/>
    </row>
    <row r="1078" spans="2:15" s="102" customFormat="1" ht="18" customHeight="1">
      <c r="B1078" s="1022"/>
      <c r="C1078" s="1023"/>
      <c r="D1078" s="1087"/>
      <c r="E1078" s="1088"/>
      <c r="F1078" s="1088"/>
      <c r="G1078" s="1088"/>
      <c r="H1078" s="1088"/>
      <c r="I1078" s="1088"/>
      <c r="J1078" s="1088"/>
      <c r="K1078" s="1088"/>
      <c r="L1078" s="1088"/>
      <c r="M1078" s="1088"/>
      <c r="N1078" s="1088"/>
      <c r="O1078" s="1089"/>
    </row>
    <row r="1079" spans="2:15" s="102" customFormat="1" ht="18" customHeight="1">
      <c r="B1079" s="1022"/>
      <c r="C1079" s="1023"/>
      <c r="D1079" s="1087"/>
      <c r="E1079" s="1088"/>
      <c r="F1079" s="1088"/>
      <c r="G1079" s="1088"/>
      <c r="H1079" s="1088"/>
      <c r="I1079" s="1088"/>
      <c r="J1079" s="1088"/>
      <c r="K1079" s="1088"/>
      <c r="L1079" s="1088"/>
      <c r="M1079" s="1088"/>
      <c r="N1079" s="1088"/>
      <c r="O1079" s="1089"/>
    </row>
    <row r="1080" spans="2:15" s="102" customFormat="1" ht="18" customHeight="1">
      <c r="B1080" s="1022"/>
      <c r="C1080" s="1023"/>
      <c r="D1080" s="1087"/>
      <c r="E1080" s="1088"/>
      <c r="F1080" s="1088"/>
      <c r="G1080" s="1088"/>
      <c r="H1080" s="1088"/>
      <c r="I1080" s="1088"/>
      <c r="J1080" s="1088"/>
      <c r="K1080" s="1088"/>
      <c r="L1080" s="1088"/>
      <c r="M1080" s="1088"/>
      <c r="N1080" s="1088"/>
      <c r="O1080" s="1089"/>
    </row>
    <row r="1081" spans="2:15" s="102" customFormat="1" ht="18" customHeight="1">
      <c r="B1081" s="1022"/>
      <c r="C1081" s="1023"/>
      <c r="D1081" s="1087"/>
      <c r="E1081" s="1088"/>
      <c r="F1081" s="1088"/>
      <c r="G1081" s="1088"/>
      <c r="H1081" s="1088"/>
      <c r="I1081" s="1088"/>
      <c r="J1081" s="1088"/>
      <c r="K1081" s="1088"/>
      <c r="L1081" s="1088"/>
      <c r="M1081" s="1088"/>
      <c r="N1081" s="1088"/>
      <c r="O1081" s="1089"/>
    </row>
    <row r="1082" spans="2:15" s="102" customFormat="1" ht="18" customHeight="1">
      <c r="B1082" s="1022"/>
      <c r="C1082" s="1023"/>
      <c r="D1082" s="1087"/>
      <c r="E1082" s="1088"/>
      <c r="F1082" s="1088"/>
      <c r="G1082" s="1088"/>
      <c r="H1082" s="1088"/>
      <c r="I1082" s="1088"/>
      <c r="J1082" s="1088"/>
      <c r="K1082" s="1088"/>
      <c r="L1082" s="1088"/>
      <c r="M1082" s="1088"/>
      <c r="N1082" s="1088"/>
      <c r="O1082" s="1089"/>
    </row>
    <row r="1083" spans="2:15" s="102" customFormat="1" ht="18" customHeight="1">
      <c r="B1083" s="1024"/>
      <c r="C1083" s="1025"/>
      <c r="D1083" s="1090"/>
      <c r="E1083" s="1091"/>
      <c r="F1083" s="1091"/>
      <c r="G1083" s="1091"/>
      <c r="H1083" s="1091"/>
      <c r="I1083" s="1091"/>
      <c r="J1083" s="1091"/>
      <c r="K1083" s="1091"/>
      <c r="L1083" s="1091"/>
      <c r="M1083" s="1091"/>
      <c r="N1083" s="1091"/>
      <c r="O1083" s="1092"/>
    </row>
    <row r="1084" spans="2:15" s="102" customFormat="1" ht="18" customHeight="1">
      <c r="B1084" s="1020" t="s">
        <v>140</v>
      </c>
      <c r="C1084" s="1021"/>
      <c r="D1084" s="1026" t="s">
        <v>347</v>
      </c>
      <c r="E1084" s="1026"/>
      <c r="F1084" s="1026"/>
      <c r="G1084" s="1026"/>
      <c r="H1084" s="1026"/>
      <c r="I1084" s="1026"/>
      <c r="J1084" s="1026"/>
      <c r="K1084" s="1026"/>
      <c r="L1084" s="1026"/>
      <c r="M1084" s="1026"/>
      <c r="N1084" s="1026"/>
      <c r="O1084" s="1027"/>
    </row>
    <row r="1085" spans="2:15" s="102" customFormat="1" ht="18" customHeight="1">
      <c r="B1085" s="1022"/>
      <c r="C1085" s="1023"/>
      <c r="D1085" s="1028"/>
      <c r="E1085" s="1029"/>
      <c r="F1085" s="1029"/>
      <c r="G1085" s="1029"/>
      <c r="H1085" s="1029"/>
      <c r="I1085" s="1029"/>
      <c r="J1085" s="1029"/>
      <c r="K1085" s="1029"/>
      <c r="L1085" s="1029"/>
      <c r="M1085" s="1029"/>
      <c r="N1085" s="1029"/>
      <c r="O1085" s="1030"/>
    </row>
    <row r="1086" spans="2:15" s="102" customFormat="1" ht="18" customHeight="1">
      <c r="B1086" s="1022"/>
      <c r="C1086" s="1023"/>
      <c r="D1086" s="1031"/>
      <c r="E1086" s="1032"/>
      <c r="F1086" s="1032"/>
      <c r="G1086" s="1032"/>
      <c r="H1086" s="1032"/>
      <c r="I1086" s="1032"/>
      <c r="J1086" s="1032"/>
      <c r="K1086" s="1032"/>
      <c r="L1086" s="1032"/>
      <c r="M1086" s="1032"/>
      <c r="N1086" s="1032"/>
      <c r="O1086" s="1033"/>
    </row>
    <row r="1087" spans="2:15" s="102" customFormat="1" ht="18" customHeight="1">
      <c r="B1087" s="1022"/>
      <c r="C1087" s="1023"/>
      <c r="D1087" s="1034"/>
      <c r="E1087" s="1035"/>
      <c r="F1087" s="1035"/>
      <c r="G1087" s="1035"/>
      <c r="H1087" s="1035"/>
      <c r="I1087" s="1035"/>
      <c r="J1087" s="1035"/>
      <c r="K1087" s="1035"/>
      <c r="L1087" s="1035"/>
      <c r="M1087" s="1035"/>
      <c r="N1087" s="1035"/>
      <c r="O1087" s="1036"/>
    </row>
    <row r="1088" spans="2:15" s="102" customFormat="1" ht="17.100000000000001" customHeight="1">
      <c r="B1088" s="1022"/>
      <c r="C1088" s="1023"/>
      <c r="D1088" s="1026" t="s">
        <v>345</v>
      </c>
      <c r="E1088" s="1026"/>
      <c r="F1088" s="1026"/>
      <c r="G1088" s="1026"/>
      <c r="H1088" s="1026"/>
      <c r="I1088" s="1026"/>
      <c r="J1088" s="1026"/>
      <c r="K1088" s="1026"/>
      <c r="L1088" s="1026"/>
      <c r="M1088" s="1026"/>
      <c r="N1088" s="1026"/>
      <c r="O1088" s="1027"/>
    </row>
    <row r="1089" spans="2:21" s="102" customFormat="1" ht="17.100000000000001" customHeight="1">
      <c r="B1089" s="1022"/>
      <c r="C1089" s="1023"/>
      <c r="D1089" s="1037"/>
      <c r="E1089" s="1038"/>
      <c r="F1089" s="1038"/>
      <c r="G1089" s="1038"/>
      <c r="H1089" s="1038"/>
      <c r="I1089" s="1038"/>
      <c r="J1089" s="1038"/>
      <c r="K1089" s="1038"/>
      <c r="L1089" s="1038"/>
      <c r="M1089" s="1038"/>
      <c r="N1089" s="1038"/>
      <c r="O1089" s="1039"/>
    </row>
    <row r="1090" spans="2:21" s="102" customFormat="1" ht="17.100000000000001" customHeight="1">
      <c r="B1090" s="1022"/>
      <c r="C1090" s="1023"/>
      <c r="D1090" s="1040"/>
      <c r="E1090" s="1041"/>
      <c r="F1090" s="1041"/>
      <c r="G1090" s="1041"/>
      <c r="H1090" s="1041"/>
      <c r="I1090" s="1041"/>
      <c r="J1090" s="1041"/>
      <c r="K1090" s="1041"/>
      <c r="L1090" s="1041"/>
      <c r="M1090" s="1041"/>
      <c r="N1090" s="1041"/>
      <c r="O1090" s="1042"/>
    </row>
    <row r="1091" spans="2:21" s="102" customFormat="1" ht="17.100000000000001" customHeight="1">
      <c r="B1091" s="1022"/>
      <c r="C1091" s="1023"/>
      <c r="D1091" s="1043"/>
      <c r="E1091" s="1044"/>
      <c r="F1091" s="1044"/>
      <c r="G1091" s="1044"/>
      <c r="H1091" s="1044"/>
      <c r="I1091" s="1044"/>
      <c r="J1091" s="1044"/>
      <c r="K1091" s="1044"/>
      <c r="L1091" s="1044"/>
      <c r="M1091" s="1044"/>
      <c r="N1091" s="1044"/>
      <c r="O1091" s="1045"/>
    </row>
    <row r="1092" spans="2:21" s="102" customFormat="1" ht="17.100000000000001" customHeight="1">
      <c r="B1092" s="1022"/>
      <c r="C1092" s="1023"/>
      <c r="D1092" s="1026" t="s">
        <v>492</v>
      </c>
      <c r="E1092" s="1026"/>
      <c r="F1092" s="1026"/>
      <c r="G1092" s="1026"/>
      <c r="H1092" s="1026"/>
      <c r="I1092" s="1026"/>
      <c r="J1092" s="1026"/>
      <c r="K1092" s="1026"/>
      <c r="L1092" s="1026"/>
      <c r="M1092" s="1026"/>
      <c r="N1092" s="1026"/>
      <c r="O1092" s="1027"/>
    </row>
    <row r="1093" spans="2:21" s="102" customFormat="1" ht="17.100000000000001" customHeight="1">
      <c r="B1093" s="1022"/>
      <c r="C1093" s="1023"/>
      <c r="D1093" s="1046"/>
      <c r="E1093" s="1047"/>
      <c r="F1093" s="1047"/>
      <c r="G1093" s="1047"/>
      <c r="H1093" s="1047"/>
      <c r="I1093" s="1047"/>
      <c r="J1093" s="1047"/>
      <c r="K1093" s="1047"/>
      <c r="L1093" s="1047"/>
      <c r="M1093" s="1047"/>
      <c r="N1093" s="1047"/>
      <c r="O1093" s="1048"/>
    </row>
    <row r="1094" spans="2:21" s="102" customFormat="1" ht="17.100000000000001" customHeight="1">
      <c r="B1094" s="1022"/>
      <c r="C1094" s="1023"/>
      <c r="D1094" s="1049"/>
      <c r="E1094" s="797"/>
      <c r="F1094" s="797"/>
      <c r="G1094" s="797"/>
      <c r="H1094" s="797"/>
      <c r="I1094" s="797"/>
      <c r="J1094" s="797"/>
      <c r="K1094" s="797"/>
      <c r="L1094" s="797"/>
      <c r="M1094" s="797"/>
      <c r="N1094" s="797"/>
      <c r="O1094" s="1050"/>
    </row>
    <row r="1095" spans="2:21" s="102" customFormat="1" ht="17.100000000000001" customHeight="1">
      <c r="B1095" s="1022"/>
      <c r="C1095" s="1023"/>
      <c r="D1095" s="1051"/>
      <c r="E1095" s="1052"/>
      <c r="F1095" s="1052"/>
      <c r="G1095" s="1052"/>
      <c r="H1095" s="1052"/>
      <c r="I1095" s="1052"/>
      <c r="J1095" s="1052"/>
      <c r="K1095" s="1052"/>
      <c r="L1095" s="1052"/>
      <c r="M1095" s="1052"/>
      <c r="N1095" s="1052"/>
      <c r="O1095" s="1053"/>
    </row>
    <row r="1096" spans="2:21" s="102" customFormat="1" ht="17.100000000000001" customHeight="1">
      <c r="B1096" s="1022"/>
      <c r="C1096" s="1023"/>
      <c r="D1096" s="1026" t="s">
        <v>141</v>
      </c>
      <c r="E1096" s="1026"/>
      <c r="F1096" s="1026"/>
      <c r="G1096" s="1026"/>
      <c r="H1096" s="1026"/>
      <c r="I1096" s="1026"/>
      <c r="J1096" s="1026"/>
      <c r="K1096" s="1026"/>
      <c r="L1096" s="1026"/>
      <c r="M1096" s="1026"/>
      <c r="N1096" s="1026"/>
      <c r="O1096" s="1027"/>
    </row>
    <row r="1097" spans="2:21" s="102" customFormat="1" ht="17.100000000000001" customHeight="1">
      <c r="B1097" s="1022"/>
      <c r="C1097" s="1023"/>
      <c r="D1097" s="1028"/>
      <c r="E1097" s="1054"/>
      <c r="F1097" s="1054"/>
      <c r="G1097" s="1054"/>
      <c r="H1097" s="1054"/>
      <c r="I1097" s="1054"/>
      <c r="J1097" s="1054"/>
      <c r="K1097" s="1054"/>
      <c r="L1097" s="1054"/>
      <c r="M1097" s="1054"/>
      <c r="N1097" s="1054"/>
      <c r="O1097" s="1055"/>
    </row>
    <row r="1098" spans="2:21" ht="18" customHeight="1">
      <c r="B1098" s="1022"/>
      <c r="C1098" s="1023"/>
      <c r="D1098" s="1056"/>
      <c r="E1098" s="1057"/>
      <c r="F1098" s="1057"/>
      <c r="G1098" s="1057"/>
      <c r="H1098" s="1057"/>
      <c r="I1098" s="1057"/>
      <c r="J1098" s="1057"/>
      <c r="K1098" s="1057"/>
      <c r="L1098" s="1057"/>
      <c r="M1098" s="1057"/>
      <c r="N1098" s="1057"/>
      <c r="O1098" s="1058"/>
      <c r="R1098" s="329"/>
      <c r="S1098" s="329"/>
      <c r="T1098" s="329"/>
      <c r="U1098" s="329"/>
    </row>
    <row r="1099" spans="2:21" ht="18" customHeight="1">
      <c r="B1099" s="1022"/>
      <c r="C1099" s="1023"/>
      <c r="D1099" s="1059" t="s">
        <v>346</v>
      </c>
      <c r="E1099" s="1026"/>
      <c r="F1099" s="1026"/>
      <c r="G1099" s="1026"/>
      <c r="H1099" s="1026"/>
      <c r="I1099" s="1026"/>
      <c r="J1099" s="1026"/>
      <c r="K1099" s="1026"/>
      <c r="L1099" s="1026"/>
      <c r="M1099" s="1026"/>
      <c r="N1099" s="1026"/>
      <c r="O1099" s="1027"/>
      <c r="R1099" s="329"/>
      <c r="S1099" s="329"/>
      <c r="T1099" s="329"/>
      <c r="U1099" s="329"/>
    </row>
    <row r="1100" spans="2:21" ht="18" customHeight="1">
      <c r="B1100" s="1022"/>
      <c r="C1100" s="1023"/>
      <c r="D1100" s="1060"/>
      <c r="E1100" s="1061"/>
      <c r="F1100" s="1061"/>
      <c r="G1100" s="1061"/>
      <c r="H1100" s="1061"/>
      <c r="I1100" s="1061"/>
      <c r="J1100" s="1061"/>
      <c r="K1100" s="1061"/>
      <c r="L1100" s="1061"/>
      <c r="M1100" s="1061"/>
      <c r="N1100" s="1061"/>
      <c r="O1100" s="1062"/>
      <c r="R1100" s="329"/>
      <c r="S1100" s="329"/>
      <c r="T1100" s="329"/>
      <c r="U1100" s="329"/>
    </row>
    <row r="1101" spans="2:21" s="346" customFormat="1" ht="18" customHeight="1">
      <c r="B1101" s="1024"/>
      <c r="C1101" s="1025"/>
      <c r="D1101" s="1063"/>
      <c r="E1101" s="1064"/>
      <c r="F1101" s="1064"/>
      <c r="G1101" s="1064"/>
      <c r="H1101" s="1064"/>
      <c r="I1101" s="1064"/>
      <c r="J1101" s="1064"/>
      <c r="K1101" s="1064"/>
      <c r="L1101" s="1064"/>
      <c r="M1101" s="1064"/>
      <c r="N1101" s="1064"/>
      <c r="O1101" s="1065"/>
    </row>
    <row r="1102" spans="2:21" s="131" customFormat="1" ht="4.5" customHeight="1">
      <c r="B1102" s="347"/>
      <c r="C1102" s="347"/>
      <c r="D1102" s="348"/>
      <c r="E1102" s="348"/>
      <c r="F1102" s="348"/>
      <c r="G1102" s="348"/>
      <c r="H1102" s="348"/>
      <c r="I1102" s="348"/>
      <c r="J1102" s="348"/>
      <c r="K1102" s="348"/>
      <c r="L1102" s="348"/>
      <c r="M1102" s="348"/>
      <c r="N1102" s="348"/>
      <c r="O1102" s="348"/>
    </row>
    <row r="1103" spans="2:21" s="131" customFormat="1" ht="18.75" customHeight="1">
      <c r="B1103" s="527" t="s">
        <v>426</v>
      </c>
      <c r="C1103" s="347"/>
      <c r="D1103" s="348"/>
      <c r="E1103" s="348"/>
      <c r="F1103" s="348"/>
      <c r="G1103" s="348"/>
      <c r="H1103" s="348"/>
      <c r="I1103" s="348"/>
      <c r="J1103" s="348"/>
      <c r="K1103" s="348"/>
      <c r="L1103" s="348"/>
      <c r="M1103" s="348"/>
      <c r="N1103" s="348"/>
      <c r="O1103" s="348"/>
    </row>
    <row r="1104" spans="2:21" s="131" customFormat="1" ht="14.25" customHeight="1" thickBot="1">
      <c r="B1104" s="527" t="s">
        <v>424</v>
      </c>
      <c r="C1104" s="347"/>
      <c r="D1104" s="348"/>
      <c r="E1104" s="348"/>
      <c r="F1104" s="348"/>
      <c r="G1104" s="348"/>
      <c r="H1104" s="348"/>
      <c r="I1104" s="348"/>
      <c r="J1104" s="348"/>
      <c r="K1104" s="348"/>
      <c r="L1104" s="348"/>
      <c r="M1104" s="348"/>
      <c r="N1104" s="348"/>
      <c r="O1104" s="348"/>
    </row>
    <row r="1105" spans="1:15" s="131" customFormat="1" ht="18" customHeight="1" thickBot="1">
      <c r="B1105" s="998" t="s">
        <v>43</v>
      </c>
      <c r="C1105" s="979"/>
      <c r="D1105" s="980"/>
      <c r="E1105" s="349" t="s">
        <v>627</v>
      </c>
      <c r="F1105" s="350"/>
      <c r="G1105" s="350"/>
      <c r="H1105" s="350"/>
      <c r="I1105" s="350"/>
      <c r="J1105" s="350"/>
      <c r="K1105" s="350"/>
      <c r="L1105" s="232"/>
      <c r="M1105" s="232"/>
      <c r="N1105" s="232"/>
      <c r="O1105" s="232"/>
    </row>
    <row r="1106" spans="1:15" s="131" customFormat="1" ht="12">
      <c r="A1106" s="351"/>
      <c r="B1106" s="352" t="s">
        <v>59</v>
      </c>
      <c r="C1106" s="352"/>
      <c r="D1106" s="353"/>
      <c r="E1106" s="354"/>
      <c r="F1106" s="354"/>
      <c r="G1106" s="355" t="s">
        <v>60</v>
      </c>
      <c r="H1106" s="353"/>
      <c r="I1106" s="352" t="s">
        <v>61</v>
      </c>
      <c r="J1106" s="352"/>
      <c r="K1106" s="351"/>
      <c r="L1106" s="356"/>
      <c r="M1106" s="357"/>
      <c r="N1106" s="351"/>
      <c r="O1106" s="355" t="s">
        <v>60</v>
      </c>
    </row>
    <row r="1107" spans="1:15" s="131" customFormat="1" ht="12">
      <c r="A1107" s="358"/>
      <c r="B1107" s="359" t="s">
        <v>62</v>
      </c>
      <c r="C1107" s="360"/>
      <c r="D1107" s="360"/>
      <c r="E1107" s="361"/>
      <c r="F1107" s="361" t="s">
        <v>63</v>
      </c>
      <c r="G1107" s="362" t="s">
        <v>64</v>
      </c>
      <c r="H1107" s="363"/>
      <c r="I1107" s="359" t="s">
        <v>62</v>
      </c>
      <c r="J1107" s="360"/>
      <c r="K1107" s="360"/>
      <c r="L1107" s="360"/>
      <c r="M1107" s="361"/>
      <c r="N1107" s="361" t="s">
        <v>63</v>
      </c>
      <c r="O1107" s="362" t="s">
        <v>64</v>
      </c>
    </row>
    <row r="1108" spans="1:15" s="131" customFormat="1" ht="18" customHeight="1">
      <c r="A1108" s="351"/>
      <c r="B1108" s="83" t="s">
        <v>556</v>
      </c>
      <c r="C1108" s="84"/>
      <c r="D1108" s="84"/>
      <c r="E1108" s="85"/>
      <c r="F1108" s="86"/>
      <c r="G1108" s="87"/>
      <c r="H1108" s="88"/>
      <c r="I1108" s="83" t="s">
        <v>560</v>
      </c>
      <c r="J1108" s="84"/>
      <c r="K1108" s="84"/>
      <c r="L1108" s="84"/>
      <c r="M1108" s="85"/>
      <c r="N1108" s="89"/>
      <c r="O1108" s="90"/>
    </row>
    <row r="1109" spans="1:15" s="131" customFormat="1" ht="14.25" customHeight="1">
      <c r="A1109" s="351"/>
      <c r="B1109" s="100"/>
      <c r="C1109" s="101"/>
      <c r="D1109" s="102"/>
      <c r="E1109" s="103"/>
      <c r="F1109" s="95"/>
      <c r="G1109" s="96"/>
      <c r="H1109" s="88"/>
      <c r="I1109" s="600"/>
      <c r="J1109" s="98"/>
      <c r="K1109" s="93"/>
      <c r="L1109" s="93"/>
      <c r="M1109" s="94"/>
      <c r="N1109" s="95"/>
      <c r="O1109" s="99"/>
    </row>
    <row r="1110" spans="1:15" s="131" customFormat="1" ht="14.25" customHeight="1">
      <c r="A1110" s="351"/>
      <c r="B1110" s="100"/>
      <c r="C1110" s="101"/>
      <c r="D1110" s="102"/>
      <c r="E1110" s="103"/>
      <c r="F1110" s="95"/>
      <c r="G1110" s="104">
        <f>ROUNDDOWN(SUM(F1109:F1114)/1000,0)</f>
        <v>0</v>
      </c>
      <c r="H1110" s="105"/>
      <c r="I1110" s="97"/>
      <c r="J1110" s="601"/>
      <c r="K1110" s="102"/>
      <c r="L1110" s="102"/>
      <c r="M1110" s="103"/>
      <c r="N1110" s="95"/>
      <c r="O1110" s="106">
        <f>ROUNDDOWN(SUM(N1109:N1117)/1000,0)</f>
        <v>0</v>
      </c>
    </row>
    <row r="1111" spans="1:15" s="131" customFormat="1" ht="14.1" customHeight="1">
      <c r="A1111" s="351"/>
      <c r="B1111" s="100"/>
      <c r="C1111" s="101"/>
      <c r="D1111" s="102"/>
      <c r="E1111" s="103"/>
      <c r="F1111" s="95"/>
      <c r="G1111" s="104"/>
      <c r="H1111" s="105"/>
      <c r="I1111" s="97"/>
      <c r="J1111" s="601"/>
      <c r="K1111" s="102"/>
      <c r="L1111" s="102"/>
      <c r="M1111" s="103"/>
      <c r="N1111" s="95"/>
      <c r="O1111" s="99"/>
    </row>
    <row r="1112" spans="1:15" s="131" customFormat="1" ht="14.25" customHeight="1">
      <c r="A1112" s="351"/>
      <c r="B1112" s="100"/>
      <c r="C1112" s="101"/>
      <c r="D1112" s="102"/>
      <c r="E1112" s="103"/>
      <c r="F1112" s="95"/>
      <c r="G1112" s="104"/>
      <c r="H1112" s="105"/>
      <c r="I1112" s="97"/>
      <c r="J1112" s="601"/>
      <c r="K1112" s="102"/>
      <c r="L1112" s="102"/>
      <c r="M1112" s="103"/>
      <c r="N1112" s="95"/>
      <c r="O1112" s="99"/>
    </row>
    <row r="1113" spans="1:15" s="131" customFormat="1" ht="14.25" customHeight="1">
      <c r="A1113" s="351"/>
      <c r="B1113" s="100"/>
      <c r="C1113" s="101"/>
      <c r="D1113" s="102"/>
      <c r="E1113" s="103"/>
      <c r="F1113" s="95"/>
      <c r="G1113" s="107"/>
      <c r="H1113" s="108"/>
      <c r="I1113" s="97"/>
      <c r="J1113" s="601"/>
      <c r="K1113" s="102"/>
      <c r="L1113" s="102"/>
      <c r="M1113" s="103"/>
      <c r="N1113" s="95"/>
      <c r="O1113" s="99"/>
    </row>
    <row r="1114" spans="1:15" s="131" customFormat="1" ht="14.25" customHeight="1">
      <c r="A1114" s="351"/>
      <c r="B1114" s="100"/>
      <c r="C1114" s="101"/>
      <c r="D1114" s="102"/>
      <c r="E1114" s="103"/>
      <c r="F1114" s="95"/>
      <c r="G1114" s="107"/>
      <c r="H1114" s="108"/>
      <c r="I1114" s="97"/>
      <c r="J1114" s="601"/>
      <c r="K1114" s="102"/>
      <c r="L1114" s="102"/>
      <c r="M1114" s="103"/>
      <c r="N1114" s="95"/>
      <c r="O1114" s="99"/>
    </row>
    <row r="1115" spans="1:15" s="131" customFormat="1" ht="14.25" customHeight="1">
      <c r="A1115" s="351"/>
      <c r="B1115" s="83" t="s">
        <v>66</v>
      </c>
      <c r="C1115" s="84"/>
      <c r="D1115" s="84"/>
      <c r="E1115" s="85"/>
      <c r="F1115" s="86"/>
      <c r="G1115" s="87"/>
      <c r="H1115" s="111"/>
      <c r="I1115" s="97"/>
      <c r="J1115" s="601"/>
      <c r="K1115" s="102"/>
      <c r="L1115" s="102"/>
      <c r="M1115" s="103"/>
      <c r="N1115" s="95"/>
      <c r="O1115" s="99"/>
    </row>
    <row r="1116" spans="1:15" s="131" customFormat="1" ht="14.25" customHeight="1">
      <c r="A1116" s="351"/>
      <c r="B1116" s="100"/>
      <c r="C1116" s="101"/>
      <c r="D1116" s="102"/>
      <c r="E1116" s="103"/>
      <c r="F1116" s="95"/>
      <c r="G1116" s="96"/>
      <c r="H1116" s="111"/>
      <c r="I1116" s="97"/>
      <c r="J1116" s="601"/>
      <c r="K1116" s="102"/>
      <c r="L1116" s="102"/>
      <c r="M1116" s="103"/>
      <c r="N1116" s="95"/>
      <c r="O1116" s="99"/>
    </row>
    <row r="1117" spans="1:15" s="131" customFormat="1" ht="14.25" customHeight="1">
      <c r="A1117" s="351"/>
      <c r="B1117" s="100"/>
      <c r="C1117" s="101"/>
      <c r="D1117" s="102"/>
      <c r="E1117" s="103"/>
      <c r="F1117" s="95"/>
      <c r="G1117" s="104">
        <f>ROUNDDOWN(SUM(F1116:F1120)/1000,0)</f>
        <v>0</v>
      </c>
      <c r="H1117" s="105"/>
      <c r="I1117" s="113"/>
      <c r="J1117" s="114"/>
      <c r="K1117" s="109"/>
      <c r="L1117" s="109"/>
      <c r="M1117" s="110"/>
      <c r="N1117" s="95"/>
      <c r="O1117" s="112"/>
    </row>
    <row r="1118" spans="1:15" s="131" customFormat="1" ht="14.25" customHeight="1">
      <c r="A1118" s="351"/>
      <c r="B1118" s="100"/>
      <c r="C1118" s="101"/>
      <c r="D1118" s="102"/>
      <c r="E1118" s="103"/>
      <c r="F1118" s="95"/>
      <c r="G1118" s="104"/>
      <c r="H1118" s="105"/>
      <c r="I1118" s="83" t="s">
        <v>561</v>
      </c>
      <c r="J1118" s="84"/>
      <c r="K1118" s="84"/>
      <c r="L1118" s="84"/>
      <c r="M1118" s="85"/>
      <c r="N1118" s="86"/>
      <c r="O1118" s="119"/>
    </row>
    <row r="1119" spans="1:15" s="131" customFormat="1" ht="14.25" customHeight="1">
      <c r="A1119" s="351"/>
      <c r="B1119" s="100"/>
      <c r="C1119" s="101"/>
      <c r="D1119" s="102"/>
      <c r="E1119" s="103"/>
      <c r="F1119" s="95"/>
      <c r="G1119" s="104"/>
      <c r="H1119" s="111"/>
      <c r="I1119" s="97"/>
      <c r="J1119" s="601"/>
      <c r="K1119" s="102"/>
      <c r="L1119" s="102"/>
      <c r="M1119" s="103"/>
      <c r="N1119" s="95"/>
      <c r="O1119" s="99"/>
    </row>
    <row r="1120" spans="1:15" s="131" customFormat="1" ht="14.25" customHeight="1">
      <c r="A1120" s="351"/>
      <c r="B1120" s="100"/>
      <c r="C1120" s="101"/>
      <c r="D1120" s="102"/>
      <c r="E1120" s="103"/>
      <c r="F1120" s="95"/>
      <c r="G1120" s="104"/>
      <c r="H1120" s="105"/>
      <c r="I1120" s="97"/>
      <c r="J1120" s="601"/>
      <c r="K1120" s="102"/>
      <c r="L1120" s="102"/>
      <c r="M1120" s="103"/>
      <c r="N1120" s="95"/>
      <c r="O1120" s="106">
        <f>ROUNDDOWN(SUM(N1119:N1126)/1000,0)</f>
        <v>0</v>
      </c>
    </row>
    <row r="1121" spans="1:15" s="131" customFormat="1" ht="14.25" customHeight="1">
      <c r="A1121" s="351"/>
      <c r="B1121" s="83" t="s">
        <v>557</v>
      </c>
      <c r="C1121" s="84"/>
      <c r="D1121" s="84"/>
      <c r="E1121" s="85"/>
      <c r="F1121" s="86"/>
      <c r="G1121" s="87"/>
      <c r="H1121" s="105"/>
      <c r="I1121" s="97"/>
      <c r="J1121" s="601"/>
      <c r="K1121" s="102"/>
      <c r="L1121" s="102"/>
      <c r="M1121" s="103"/>
      <c r="N1121" s="95"/>
      <c r="O1121" s="99"/>
    </row>
    <row r="1122" spans="1:15" s="131" customFormat="1" ht="14.25" customHeight="1">
      <c r="A1122" s="351"/>
      <c r="B1122" s="100"/>
      <c r="C1122" s="101"/>
      <c r="D1122" s="102"/>
      <c r="E1122" s="103"/>
      <c r="F1122" s="95"/>
      <c r="G1122" s="96"/>
      <c r="H1122" s="111"/>
      <c r="I1122" s="97"/>
      <c r="J1122" s="601"/>
      <c r="K1122" s="102"/>
      <c r="L1122" s="102"/>
      <c r="M1122" s="103"/>
      <c r="N1122" s="95"/>
      <c r="O1122" s="99"/>
    </row>
    <row r="1123" spans="1:15" s="131" customFormat="1" ht="14.25" customHeight="1">
      <c r="A1123" s="351"/>
      <c r="B1123" s="100"/>
      <c r="C1123" s="101"/>
      <c r="D1123" s="102"/>
      <c r="E1123" s="103"/>
      <c r="F1123" s="95"/>
      <c r="G1123" s="104">
        <f>ROUNDDOWN(SUM(F1122:F1124)/1000,0)</f>
        <v>0</v>
      </c>
      <c r="H1123" s="111"/>
      <c r="I1123" s="97"/>
      <c r="J1123" s="601"/>
      <c r="K1123" s="102"/>
      <c r="L1123" s="102"/>
      <c r="M1123" s="103"/>
      <c r="N1123" s="95"/>
      <c r="O1123" s="99"/>
    </row>
    <row r="1124" spans="1:15" s="131" customFormat="1" ht="14.25" customHeight="1">
      <c r="A1124" s="351"/>
      <c r="B1124" s="100"/>
      <c r="C1124" s="101"/>
      <c r="D1124" s="102"/>
      <c r="E1124" s="103"/>
      <c r="F1124" s="95"/>
      <c r="G1124" s="104"/>
      <c r="H1124" s="105"/>
      <c r="I1124" s="97"/>
      <c r="J1124" s="601"/>
      <c r="K1124" s="102"/>
      <c r="L1124" s="102"/>
      <c r="M1124" s="103"/>
      <c r="N1124" s="95"/>
      <c r="O1124" s="99"/>
    </row>
    <row r="1125" spans="1:15" s="131" customFormat="1" ht="14.25" customHeight="1">
      <c r="A1125" s="351"/>
      <c r="B1125" s="83" t="s">
        <v>558</v>
      </c>
      <c r="C1125" s="84"/>
      <c r="D1125" s="84"/>
      <c r="E1125" s="85"/>
      <c r="F1125" s="86"/>
      <c r="G1125" s="87"/>
      <c r="H1125" s="105"/>
      <c r="I1125" s="97"/>
      <c r="J1125" s="601"/>
      <c r="K1125" s="102"/>
      <c r="L1125" s="102"/>
      <c r="M1125" s="103"/>
      <c r="N1125" s="95"/>
      <c r="O1125" s="99"/>
    </row>
    <row r="1126" spans="1:15" s="131" customFormat="1" ht="14.25" customHeight="1">
      <c r="A1126" s="351"/>
      <c r="B1126" s="100"/>
      <c r="C1126" s="101"/>
      <c r="D1126" s="102"/>
      <c r="E1126" s="103"/>
      <c r="F1126" s="95"/>
      <c r="G1126" s="96"/>
      <c r="H1126" s="111"/>
      <c r="I1126" s="97"/>
      <c r="J1126" s="601"/>
      <c r="K1126" s="102"/>
      <c r="L1126" s="102"/>
      <c r="M1126" s="103"/>
      <c r="N1126" s="95"/>
      <c r="O1126" s="112"/>
    </row>
    <row r="1127" spans="1:15" s="131" customFormat="1" ht="14.25" customHeight="1">
      <c r="A1127" s="351"/>
      <c r="B1127" s="100"/>
      <c r="C1127" s="101"/>
      <c r="D1127" s="102"/>
      <c r="E1127" s="103"/>
      <c r="F1127" s="95"/>
      <c r="G1127" s="104">
        <f>ROUNDDOWN(SUM(F1126:F1130)/1000,0)</f>
        <v>0</v>
      </c>
      <c r="H1127" s="111"/>
      <c r="I1127" s="204" t="s">
        <v>562</v>
      </c>
      <c r="J1127" s="180"/>
      <c r="K1127" s="116"/>
      <c r="L1127" s="116"/>
      <c r="M1127" s="117"/>
      <c r="N1127" s="118"/>
      <c r="O1127" s="119"/>
    </row>
    <row r="1128" spans="1:15" s="131" customFormat="1" ht="14.25" customHeight="1">
      <c r="A1128" s="351"/>
      <c r="B1128" s="100"/>
      <c r="C1128" s="101"/>
      <c r="D1128" s="102"/>
      <c r="E1128" s="103"/>
      <c r="F1128" s="95"/>
      <c r="G1128" s="104"/>
      <c r="H1128" s="111"/>
      <c r="I1128" s="97"/>
      <c r="J1128" s="601"/>
      <c r="K1128" s="102"/>
      <c r="L1128" s="102"/>
      <c r="M1128" s="103"/>
      <c r="N1128" s="95"/>
      <c r="O1128" s="99"/>
    </row>
    <row r="1129" spans="1:15" s="131" customFormat="1" ht="14.25" customHeight="1">
      <c r="A1129" s="351"/>
      <c r="B1129" s="100"/>
      <c r="C1129" s="101"/>
      <c r="D1129" s="102"/>
      <c r="E1129" s="103"/>
      <c r="F1129" s="95"/>
      <c r="G1129" s="104"/>
      <c r="H1129" s="105"/>
      <c r="I1129" s="97"/>
      <c r="J1129" s="601"/>
      <c r="K1129" s="102"/>
      <c r="L1129" s="102"/>
      <c r="M1129" s="103"/>
      <c r="N1129" s="95"/>
      <c r="O1129" s="106">
        <f>ROUNDDOWN(SUM(N1128:N1133)/1000,0)</f>
        <v>0</v>
      </c>
    </row>
    <row r="1130" spans="1:15" s="131" customFormat="1" ht="14.25" customHeight="1">
      <c r="A1130" s="351"/>
      <c r="B1130" s="100"/>
      <c r="C1130" s="101"/>
      <c r="D1130" s="102"/>
      <c r="E1130" s="103"/>
      <c r="F1130" s="95"/>
      <c r="G1130" s="104"/>
      <c r="H1130" s="105"/>
      <c r="I1130" s="97"/>
      <c r="J1130" s="601"/>
      <c r="K1130" s="102"/>
      <c r="L1130" s="102"/>
      <c r="M1130" s="103"/>
      <c r="N1130" s="95"/>
      <c r="O1130" s="99"/>
    </row>
    <row r="1131" spans="1:15" s="131" customFormat="1" ht="14.25" customHeight="1">
      <c r="A1131" s="351"/>
      <c r="B1131" s="83" t="s">
        <v>559</v>
      </c>
      <c r="C1131" s="84"/>
      <c r="D1131" s="84"/>
      <c r="E1131" s="85"/>
      <c r="F1131" s="86"/>
      <c r="G1131" s="87"/>
      <c r="H1131" s="105"/>
      <c r="I1131" s="97"/>
      <c r="J1131" s="601"/>
      <c r="K1131" s="102"/>
      <c r="L1131" s="102"/>
      <c r="M1131" s="103"/>
      <c r="N1131" s="95"/>
      <c r="O1131" s="99"/>
    </row>
    <row r="1132" spans="1:15" s="131" customFormat="1" ht="14.25" customHeight="1">
      <c r="A1132" s="351"/>
      <c r="B1132" s="100"/>
      <c r="C1132" s="101"/>
      <c r="D1132" s="102"/>
      <c r="E1132" s="103"/>
      <c r="F1132" s="95"/>
      <c r="G1132" s="96"/>
      <c r="H1132" s="105"/>
      <c r="I1132" s="97"/>
      <c r="J1132" s="601"/>
      <c r="K1132" s="102"/>
      <c r="L1132" s="102"/>
      <c r="M1132" s="103"/>
      <c r="N1132" s="95"/>
      <c r="O1132" s="99"/>
    </row>
    <row r="1133" spans="1:15" s="131" customFormat="1" ht="14.25" customHeight="1">
      <c r="A1133" s="351"/>
      <c r="B1133" s="100"/>
      <c r="C1133" s="101"/>
      <c r="D1133" s="102"/>
      <c r="E1133" s="103"/>
      <c r="F1133" s="95"/>
      <c r="G1133" s="96">
        <f>ROUNDDOWN(SUM(F1132:F1140)/1000,0)</f>
        <v>0</v>
      </c>
      <c r="H1133" s="105"/>
      <c r="I1133" s="97"/>
      <c r="J1133" s="601"/>
      <c r="K1133" s="102"/>
      <c r="L1133" s="102"/>
      <c r="M1133" s="103"/>
      <c r="N1133" s="95"/>
      <c r="O1133" s="99"/>
    </row>
    <row r="1134" spans="1:15" s="131" customFormat="1" ht="14.25" customHeight="1">
      <c r="A1134" s="351"/>
      <c r="B1134" s="100"/>
      <c r="C1134" s="101"/>
      <c r="D1134" s="102"/>
      <c r="E1134" s="103"/>
      <c r="F1134" s="95"/>
      <c r="G1134" s="96"/>
      <c r="H1134" s="111"/>
      <c r="I1134" s="205" t="s">
        <v>563</v>
      </c>
      <c r="J1134" s="181"/>
      <c r="K1134" s="182"/>
      <c r="L1134" s="182"/>
      <c r="M1134" s="183"/>
      <c r="N1134" s="185"/>
      <c r="O1134" s="184"/>
    </row>
    <row r="1135" spans="1:15" s="131" customFormat="1" ht="14.25" customHeight="1">
      <c r="A1135" s="351"/>
      <c r="B1135" s="100"/>
      <c r="C1135" s="101"/>
      <c r="D1135" s="102"/>
      <c r="E1135" s="103"/>
      <c r="F1135" s="95"/>
      <c r="G1135" s="96"/>
      <c r="H1135" s="111"/>
      <c r="I1135" s="97"/>
      <c r="J1135" s="601"/>
      <c r="K1135" s="102"/>
      <c r="L1135" s="102"/>
      <c r="M1135" s="103"/>
      <c r="N1135" s="95"/>
      <c r="O1135" s="186"/>
    </row>
    <row r="1136" spans="1:15" s="131" customFormat="1" ht="14.25" customHeight="1">
      <c r="A1136" s="351"/>
      <c r="B1136" s="100"/>
      <c r="C1136" s="101"/>
      <c r="D1136" s="102"/>
      <c r="E1136" s="103"/>
      <c r="F1136" s="95"/>
      <c r="G1136" s="96"/>
      <c r="H1136" s="111"/>
      <c r="I1136" s="97"/>
      <c r="J1136" s="601"/>
      <c r="K1136" s="102"/>
      <c r="L1136" s="102"/>
      <c r="M1136" s="103"/>
      <c r="N1136" s="95"/>
      <c r="O1136" s="106">
        <f>ROUNDDOWN(SUM(N1135:N1140)/1000,0)</f>
        <v>0</v>
      </c>
    </row>
    <row r="1137" spans="1:15" s="131" customFormat="1" ht="14.25" customHeight="1">
      <c r="A1137" s="351"/>
      <c r="B1137" s="100"/>
      <c r="C1137" s="101"/>
      <c r="D1137" s="102"/>
      <c r="E1137" s="103"/>
      <c r="F1137" s="95"/>
      <c r="G1137" s="96"/>
      <c r="H1137" s="111"/>
      <c r="I1137" s="97"/>
      <c r="J1137" s="601"/>
      <c r="K1137" s="102"/>
      <c r="L1137" s="102"/>
      <c r="M1137" s="103"/>
      <c r="N1137" s="95"/>
      <c r="O1137" s="99"/>
    </row>
    <row r="1138" spans="1:15" s="131" customFormat="1" ht="14.25" customHeight="1">
      <c r="A1138" s="351"/>
      <c r="B1138" s="100"/>
      <c r="C1138" s="101"/>
      <c r="D1138" s="102"/>
      <c r="E1138" s="103"/>
      <c r="F1138" s="95"/>
      <c r="G1138" s="96"/>
      <c r="H1138" s="111"/>
      <c r="I1138" s="97"/>
      <c r="J1138" s="601"/>
      <c r="K1138" s="102"/>
      <c r="L1138" s="102"/>
      <c r="M1138" s="103"/>
      <c r="N1138" s="95"/>
      <c r="O1138" s="99"/>
    </row>
    <row r="1139" spans="1:15" s="131" customFormat="1" ht="14.25" customHeight="1">
      <c r="A1139" s="351"/>
      <c r="B1139" s="100"/>
      <c r="C1139" s="101"/>
      <c r="D1139" s="102"/>
      <c r="E1139" s="103"/>
      <c r="F1139" s="95"/>
      <c r="G1139" s="96"/>
      <c r="H1139" s="105"/>
      <c r="I1139" s="97"/>
      <c r="J1139" s="601"/>
      <c r="K1139" s="102"/>
      <c r="L1139" s="102"/>
      <c r="M1139" s="103"/>
      <c r="N1139" s="95"/>
      <c r="O1139" s="99"/>
    </row>
    <row r="1140" spans="1:15" s="131" customFormat="1" ht="14.25" customHeight="1">
      <c r="A1140" s="351"/>
      <c r="B1140" s="100"/>
      <c r="C1140" s="101"/>
      <c r="D1140" s="102"/>
      <c r="E1140" s="103"/>
      <c r="F1140" s="95"/>
      <c r="G1140" s="104"/>
      <c r="H1140" s="111"/>
      <c r="I1140" s="97"/>
      <c r="J1140" s="601"/>
      <c r="K1140" s="102"/>
      <c r="L1140" s="102"/>
      <c r="M1140" s="103"/>
      <c r="N1140" s="95"/>
      <c r="O1140" s="112"/>
    </row>
    <row r="1141" spans="1:15" s="131" customFormat="1" ht="14.25" customHeight="1">
      <c r="A1141" s="351"/>
      <c r="B1141" s="83" t="s">
        <v>67</v>
      </c>
      <c r="C1141" s="84"/>
      <c r="D1141" s="84"/>
      <c r="E1141" s="85"/>
      <c r="F1141" s="86"/>
      <c r="G1141" s="87"/>
      <c r="H1141" s="111"/>
      <c r="I1141" s="204" t="s">
        <v>564</v>
      </c>
      <c r="J1141" s="115"/>
      <c r="K1141" s="116"/>
      <c r="L1141" s="116"/>
      <c r="M1141" s="117"/>
      <c r="N1141" s="120"/>
      <c r="O1141" s="121"/>
    </row>
    <row r="1142" spans="1:15" s="131" customFormat="1" ht="14.25" customHeight="1">
      <c r="A1142" s="351"/>
      <c r="B1142" s="100"/>
      <c r="C1142" s="101"/>
      <c r="D1142" s="102"/>
      <c r="E1142" s="103"/>
      <c r="F1142" s="95"/>
      <c r="G1142" s="96"/>
      <c r="H1142" s="111"/>
      <c r="I1142" s="97"/>
      <c r="J1142" s="601"/>
      <c r="K1142" s="102"/>
      <c r="L1142" s="102"/>
      <c r="M1142" s="103"/>
      <c r="N1142" s="95"/>
      <c r="O1142" s="99"/>
    </row>
    <row r="1143" spans="1:15" s="131" customFormat="1" ht="14.25" customHeight="1">
      <c r="A1143" s="351"/>
      <c r="B1143" s="100"/>
      <c r="C1143" s="101"/>
      <c r="D1143" s="102"/>
      <c r="E1143" s="103"/>
      <c r="F1143" s="95"/>
      <c r="G1143" s="104">
        <f>ROUNDDOWN(SUM(F1142:F1144)/1000,0)</f>
        <v>0</v>
      </c>
      <c r="H1143" s="105"/>
      <c r="I1143" s="97"/>
      <c r="J1143" s="601"/>
      <c r="K1143" s="102"/>
      <c r="L1143" s="102"/>
      <c r="M1143" s="103"/>
      <c r="N1143" s="95"/>
      <c r="O1143" s="106">
        <f>ROUNDDOWN(SUM(N1142:N1151)/1000,0)</f>
        <v>0</v>
      </c>
    </row>
    <row r="1144" spans="1:15" s="131" customFormat="1" ht="14.1" customHeight="1">
      <c r="A1144" s="351"/>
      <c r="B1144" s="100"/>
      <c r="C1144" s="101"/>
      <c r="D1144" s="102"/>
      <c r="E1144" s="103"/>
      <c r="F1144" s="95"/>
      <c r="G1144" s="104"/>
      <c r="H1144" s="111"/>
      <c r="I1144" s="97"/>
      <c r="J1144" s="601"/>
      <c r="K1144" s="102"/>
      <c r="L1144" s="102"/>
      <c r="M1144" s="103"/>
      <c r="N1144" s="95"/>
      <c r="O1144" s="99"/>
    </row>
    <row r="1145" spans="1:15" s="131" customFormat="1" ht="14.25" customHeight="1" thickBot="1">
      <c r="A1145" s="351"/>
      <c r="B1145" s="122" t="s">
        <v>68</v>
      </c>
      <c r="C1145" s="123"/>
      <c r="D1145" s="123"/>
      <c r="E1145" s="124"/>
      <c r="F1145" s="125"/>
      <c r="G1145" s="126">
        <f>G1146-G1110-G1117-G1123-G1127-G1133-G1143</f>
        <v>0</v>
      </c>
      <c r="H1145" s="105"/>
      <c r="I1145" s="97"/>
      <c r="J1145" s="601"/>
      <c r="K1145" s="102"/>
      <c r="L1145" s="102"/>
      <c r="M1145" s="103"/>
      <c r="N1145" s="95"/>
      <c r="O1145" s="99"/>
    </row>
    <row r="1146" spans="1:15" s="131" customFormat="1" ht="20.100000000000001" customHeight="1" thickTop="1">
      <c r="A1146" s="351"/>
      <c r="B1146" s="1015" t="s">
        <v>69</v>
      </c>
      <c r="C1146" s="1016"/>
      <c r="D1146" s="1016"/>
      <c r="E1146" s="1016"/>
      <c r="F1146" s="1017"/>
      <c r="G1146" s="127">
        <f>O1154</f>
        <v>0</v>
      </c>
      <c r="H1146" s="105"/>
      <c r="I1146" s="97"/>
      <c r="J1146" s="601"/>
      <c r="K1146" s="102"/>
      <c r="L1146" s="102"/>
      <c r="M1146" s="103"/>
      <c r="N1146" s="95"/>
      <c r="O1146" s="99"/>
    </row>
    <row r="1147" spans="1:15" s="131" customFormat="1" ht="14.25" customHeight="1">
      <c r="A1147" s="351"/>
      <c r="B1147" s="128" t="s">
        <v>70</v>
      </c>
      <c r="C1147" s="129"/>
      <c r="D1147" s="129"/>
      <c r="E1147" s="129"/>
      <c r="F1147" s="129"/>
      <c r="G1147" s="130"/>
      <c r="H1147" s="130"/>
      <c r="I1147" s="97"/>
      <c r="J1147" s="601"/>
      <c r="K1147" s="102"/>
      <c r="L1147" s="102"/>
      <c r="M1147" s="103"/>
      <c r="N1147" s="95"/>
      <c r="O1147" s="99"/>
    </row>
    <row r="1148" spans="1:15" s="131" customFormat="1" ht="14.25" customHeight="1">
      <c r="A1148" s="351"/>
      <c r="B1148" s="131" t="s">
        <v>71</v>
      </c>
      <c r="C1148" s="129"/>
      <c r="D1148" s="129"/>
      <c r="E1148" s="129"/>
      <c r="F1148" s="129"/>
      <c r="G1148" s="132" t="s">
        <v>72</v>
      </c>
      <c r="H1148" s="133"/>
      <c r="I1148" s="97"/>
      <c r="J1148" s="601"/>
      <c r="K1148" s="102"/>
      <c r="L1148" s="102"/>
      <c r="M1148" s="103"/>
      <c r="N1148" s="95"/>
      <c r="O1148" s="99"/>
    </row>
    <row r="1149" spans="1:15" s="131" customFormat="1" ht="14.25" customHeight="1">
      <c r="A1149" s="351"/>
      <c r="B1149" s="919" t="s">
        <v>73</v>
      </c>
      <c r="C1149" s="1018"/>
      <c r="D1149" s="1018"/>
      <c r="E1149" s="1018"/>
      <c r="F1149" s="1019"/>
      <c r="G1149" s="134" t="s">
        <v>74</v>
      </c>
      <c r="H1149" s="133"/>
      <c r="I1149" s="97"/>
      <c r="J1149" s="601"/>
      <c r="K1149" s="102"/>
      <c r="L1149" s="102"/>
      <c r="M1149" s="103"/>
      <c r="N1149" s="95"/>
      <c r="O1149" s="99"/>
    </row>
    <row r="1150" spans="1:15" s="131" customFormat="1" ht="20.100000000000001" customHeight="1">
      <c r="A1150" s="351"/>
      <c r="B1150" s="1003" t="s">
        <v>567</v>
      </c>
      <c r="C1150" s="1018"/>
      <c r="D1150" s="1018"/>
      <c r="E1150" s="1018"/>
      <c r="F1150" s="1019"/>
      <c r="G1150" s="135"/>
      <c r="H1150" s="136"/>
      <c r="I1150" s="97"/>
      <c r="J1150" s="601"/>
      <c r="K1150" s="102"/>
      <c r="L1150" s="102"/>
      <c r="M1150" s="103"/>
      <c r="N1150" s="95"/>
      <c r="O1150" s="99"/>
    </row>
    <row r="1151" spans="1:15" s="131" customFormat="1" ht="21.95" customHeight="1" thickBot="1">
      <c r="A1151" s="351"/>
      <c r="B1151" s="1003" t="s">
        <v>568</v>
      </c>
      <c r="C1151" s="1004"/>
      <c r="D1151" s="1004"/>
      <c r="E1151" s="1004"/>
      <c r="F1151" s="1005"/>
      <c r="G1151" s="135"/>
      <c r="H1151" s="111"/>
      <c r="I1151" s="97"/>
      <c r="J1151" s="601"/>
      <c r="K1151" s="102"/>
      <c r="L1151" s="102"/>
      <c r="M1151" s="103"/>
      <c r="N1151" s="95"/>
      <c r="O1151" s="137"/>
    </row>
    <row r="1152" spans="1:15" s="131" customFormat="1" ht="35.450000000000003" customHeight="1" thickTop="1">
      <c r="A1152" s="351"/>
      <c r="B1152" s="1003" t="s">
        <v>132</v>
      </c>
      <c r="C1152" s="1004"/>
      <c r="D1152" s="1004"/>
      <c r="E1152" s="1004"/>
      <c r="F1152" s="1005"/>
      <c r="G1152" s="135"/>
      <c r="H1152" s="111"/>
      <c r="I1152" s="1006" t="s">
        <v>565</v>
      </c>
      <c r="J1152" s="1007"/>
      <c r="K1152" s="1007"/>
      <c r="L1152" s="1007"/>
      <c r="M1152" s="1007"/>
      <c r="N1152" s="1008"/>
      <c r="O1152" s="138">
        <f>SUM(O1110,O1120,O1129,O1136,O1143,)</f>
        <v>0</v>
      </c>
    </row>
    <row r="1153" spans="1:21" s="131" customFormat="1" ht="35.450000000000003" customHeight="1">
      <c r="A1153" s="351"/>
      <c r="B1153" s="1003" t="s">
        <v>138</v>
      </c>
      <c r="C1153" s="1004"/>
      <c r="D1153" s="1004"/>
      <c r="E1153" s="1004"/>
      <c r="F1153" s="1005"/>
      <c r="G1153" s="187"/>
      <c r="H1153" s="130"/>
      <c r="I1153" s="1009" t="s">
        <v>340</v>
      </c>
      <c r="J1153" s="1010"/>
      <c r="K1153" s="1010"/>
      <c r="L1153" s="1010"/>
      <c r="M1153" s="1010"/>
      <c r="N1153" s="1011"/>
      <c r="O1153" s="146">
        <f>IF(共通入力シート!$B$18="課税事業者",ROUNDDOWN((O1152-G1155)*10/110,0),0)</f>
        <v>0</v>
      </c>
    </row>
    <row r="1154" spans="1:21" s="131" customFormat="1" ht="26.1" customHeight="1" thickBot="1">
      <c r="A1154" s="351"/>
      <c r="B1154" s="1012" t="s">
        <v>569</v>
      </c>
      <c r="C1154" s="1013"/>
      <c r="D1154" s="1013"/>
      <c r="E1154" s="1013"/>
      <c r="F1154" s="1014"/>
      <c r="G1154" s="139"/>
      <c r="H1154" s="130"/>
      <c r="I1154" s="995" t="s">
        <v>341</v>
      </c>
      <c r="J1154" s="996"/>
      <c r="K1154" s="996"/>
      <c r="L1154" s="996"/>
      <c r="M1154" s="996"/>
      <c r="N1154" s="997"/>
      <c r="O1154" s="141">
        <f>O1152-O1153</f>
        <v>0</v>
      </c>
    </row>
    <row r="1155" spans="1:21" s="131" customFormat="1" ht="25.35" customHeight="1" thickTop="1">
      <c r="A1155" s="351"/>
      <c r="B1155" s="992" t="s">
        <v>75</v>
      </c>
      <c r="C1155" s="993"/>
      <c r="D1155" s="993"/>
      <c r="E1155" s="993"/>
      <c r="F1155" s="994"/>
      <c r="G1155" s="140">
        <f>SUM(G1150:G1154)</f>
        <v>0</v>
      </c>
      <c r="H1155" s="364"/>
      <c r="I1155" s="995" t="s">
        <v>342</v>
      </c>
      <c r="J1155" s="996"/>
      <c r="K1155" s="996"/>
      <c r="L1155" s="996"/>
      <c r="M1155" s="996"/>
      <c r="N1155" s="997"/>
      <c r="O1155" s="144"/>
    </row>
    <row r="1156" spans="1:21" s="131" customFormat="1" ht="26.25" customHeight="1">
      <c r="A1156" s="351"/>
      <c r="B1156" s="131" t="s">
        <v>76</v>
      </c>
      <c r="C1156" s="365"/>
      <c r="D1156" s="365"/>
      <c r="E1156" s="365"/>
      <c r="F1156" s="365"/>
      <c r="G1156" s="143"/>
      <c r="H1156" s="364"/>
      <c r="O1156" s="145"/>
    </row>
    <row r="1157" spans="1:21" s="131" customFormat="1" ht="10.5" customHeight="1" thickBot="1">
      <c r="A1157" s="351"/>
      <c r="C1157" s="365"/>
      <c r="D1157" s="365"/>
      <c r="E1157" s="365"/>
      <c r="F1157" s="365"/>
      <c r="G1157" s="143"/>
      <c r="H1157" s="364"/>
      <c r="I1157" s="366"/>
    </row>
    <row r="1158" spans="1:21" s="131" customFormat="1" ht="25.35" customHeight="1" thickBot="1">
      <c r="A1158" s="351"/>
      <c r="B1158" s="998" t="s">
        <v>77</v>
      </c>
      <c r="C1158" s="980"/>
      <c r="D1158" s="999" t="str">
        <f>IF(共通入力シート!$B$2="","",共通入力シート!$B$2)</f>
        <v/>
      </c>
      <c r="E1158" s="999"/>
      <c r="F1158" s="999"/>
      <c r="G1158" s="1000"/>
      <c r="H1158" s="1001" t="str">
        <f>IF(共通入力シート!$B$18="※選択してください。","★「共通入力シート」の消費税等仕入控除税額の取扱を選択してください。","")</f>
        <v/>
      </c>
      <c r="I1158" s="1002"/>
      <c r="J1158" s="1002"/>
      <c r="K1158" s="1002"/>
      <c r="L1158" s="1002"/>
      <c r="M1158" s="1002"/>
      <c r="N1158" s="1002"/>
      <c r="O1158" s="1002"/>
    </row>
    <row r="1159" spans="1:21" s="131" customFormat="1" ht="46.5" customHeight="1" thickBot="1">
      <c r="A1159" s="351"/>
      <c r="B1159" s="987" t="s">
        <v>343</v>
      </c>
      <c r="C1159" s="988"/>
      <c r="D1159" s="989" t="str">
        <f>IF(O1154=0,"",MAX(0,MIN(INT(O1154/2),G1145)))</f>
        <v/>
      </c>
      <c r="E1159" s="989"/>
      <c r="F1159" s="989"/>
      <c r="G1159" s="367" t="s">
        <v>29</v>
      </c>
      <c r="H1159" s="990" t="s">
        <v>78</v>
      </c>
      <c r="I1159" s="991"/>
      <c r="J1159" s="991"/>
      <c r="K1159" s="991"/>
      <c r="L1159" s="991"/>
      <c r="M1159" s="991"/>
      <c r="N1159" s="991"/>
      <c r="O1159" s="991"/>
    </row>
    <row r="1160" spans="1:21" ht="4.5" customHeight="1"/>
    <row r="1161" spans="1:21" ht="15.6" customHeight="1">
      <c r="B1161" s="131" t="s">
        <v>425</v>
      </c>
      <c r="C1161" s="218"/>
      <c r="D1161" s="218"/>
      <c r="E1161" s="218"/>
      <c r="F1161" s="218"/>
      <c r="G1161" s="218"/>
      <c r="H1161" s="218"/>
      <c r="I1161" s="218"/>
      <c r="J1161" s="218"/>
      <c r="K1161" s="218"/>
      <c r="L1161" s="218"/>
      <c r="M1161" s="218"/>
      <c r="N1161" s="218"/>
      <c r="O1161" s="218"/>
      <c r="R1161" s="329"/>
      <c r="S1161" s="329"/>
      <c r="T1161" s="329"/>
      <c r="U1161" s="329"/>
    </row>
    <row r="1162" spans="1:21" ht="15.6" customHeight="1">
      <c r="B1162" s="218" t="s">
        <v>509</v>
      </c>
      <c r="C1162" s="218"/>
      <c r="D1162" s="218"/>
      <c r="E1162" s="218"/>
      <c r="F1162" s="218"/>
      <c r="G1162" s="218"/>
      <c r="H1162" s="218"/>
      <c r="I1162" s="218"/>
      <c r="J1162" s="218"/>
      <c r="K1162" s="218"/>
      <c r="L1162" s="218"/>
      <c r="M1162" s="218"/>
      <c r="N1162" s="218"/>
      <c r="O1162" s="218"/>
      <c r="R1162" s="329"/>
      <c r="S1162" s="329"/>
      <c r="T1162" s="329"/>
      <c r="U1162" s="329"/>
    </row>
    <row r="1163" spans="1:21" ht="18" customHeight="1" thickBot="1">
      <c r="B1163" s="1120" t="s">
        <v>508</v>
      </c>
      <c r="C1163" s="1120"/>
      <c r="D1163" s="1120"/>
      <c r="E1163" s="1120"/>
      <c r="F1163" s="1120"/>
      <c r="G1163" s="1120"/>
      <c r="H1163" s="1120"/>
      <c r="I1163" s="1120"/>
      <c r="J1163" s="1120"/>
      <c r="K1163" s="1120"/>
      <c r="L1163" s="1120"/>
      <c r="M1163" s="1120"/>
      <c r="N1163" s="1120"/>
      <c r="O1163" s="1120"/>
      <c r="R1163" s="329"/>
      <c r="S1163" s="329"/>
      <c r="T1163" s="329"/>
      <c r="U1163" s="329"/>
    </row>
    <row r="1164" spans="1:21" ht="15" customHeight="1">
      <c r="B1164" s="1121" t="s">
        <v>43</v>
      </c>
      <c r="C1164" s="1122"/>
      <c r="D1164" s="1125" t="s">
        <v>628</v>
      </c>
      <c r="E1164" s="1126"/>
      <c r="F1164" s="1129" t="s">
        <v>657</v>
      </c>
      <c r="G1164" s="1130"/>
      <c r="H1164" s="1131"/>
      <c r="I1164" s="1131"/>
      <c r="J1164" s="1131"/>
      <c r="K1164" s="1131"/>
      <c r="L1164" s="1131"/>
      <c r="M1164" s="1131"/>
      <c r="N1164" s="1131"/>
      <c r="O1164" s="1132"/>
      <c r="Q1164" s="618" t="s">
        <v>667</v>
      </c>
      <c r="R1164" s="329"/>
      <c r="S1164" s="329"/>
      <c r="T1164" s="329"/>
      <c r="U1164" s="329"/>
    </row>
    <row r="1165" spans="1:21" ht="15" customHeight="1" thickBot="1">
      <c r="B1165" s="1123"/>
      <c r="C1165" s="1124"/>
      <c r="D1165" s="1127"/>
      <c r="E1165" s="1128"/>
      <c r="F1165" s="1133"/>
      <c r="G1165" s="1134"/>
      <c r="H1165" s="1135"/>
      <c r="I1165" s="1135"/>
      <c r="J1165" s="1135"/>
      <c r="K1165" s="1135"/>
      <c r="L1165" s="1135"/>
      <c r="M1165" s="1135"/>
      <c r="N1165" s="1135"/>
      <c r="O1165" s="1136"/>
      <c r="Q1165" s="617" t="s">
        <v>668</v>
      </c>
      <c r="R1165" s="329"/>
      <c r="S1165" s="329"/>
      <c r="T1165" s="329"/>
      <c r="U1165" s="329"/>
    </row>
    <row r="1166" spans="1:21" ht="16.5" customHeight="1">
      <c r="B1166" s="330" t="s">
        <v>142</v>
      </c>
      <c r="C1166" s="331"/>
      <c r="D1166" s="331"/>
      <c r="E1166" s="332"/>
      <c r="F1166" s="331"/>
      <c r="G1166" s="331"/>
      <c r="H1166" s="333"/>
      <c r="I1166" s="333"/>
      <c r="J1166" s="333"/>
      <c r="K1166" s="333"/>
      <c r="L1166" s="333"/>
      <c r="M1166" s="333"/>
      <c r="N1166" s="333"/>
      <c r="O1166" s="334"/>
      <c r="R1166" s="329"/>
      <c r="S1166" s="329"/>
      <c r="T1166" s="329"/>
      <c r="U1166" s="329"/>
    </row>
    <row r="1167" spans="1:21" ht="18.75" customHeight="1">
      <c r="B1167" s="1109"/>
      <c r="C1167" s="1110"/>
      <c r="D1167" s="1110"/>
      <c r="E1167" s="1110"/>
      <c r="F1167" s="1110"/>
      <c r="G1167" s="1110"/>
      <c r="H1167" s="1110"/>
      <c r="I1167" s="1110"/>
      <c r="J1167" s="1110"/>
      <c r="K1167" s="1110"/>
      <c r="L1167" s="1213" t="s">
        <v>48</v>
      </c>
      <c r="M1167" s="1215"/>
      <c r="N1167" s="1215"/>
      <c r="O1167" s="1216"/>
      <c r="Q1167" s="569" t="str">
        <f>IF(M1167="", "←選択してください。", "")</f>
        <v>←選択してください。</v>
      </c>
      <c r="R1167" s="329"/>
      <c r="S1167" s="329"/>
      <c r="T1167" s="329"/>
      <c r="U1167" s="329"/>
    </row>
    <row r="1168" spans="1:21" ht="17.25" customHeight="1">
      <c r="B1168" s="1111"/>
      <c r="C1168" s="1112"/>
      <c r="D1168" s="1112"/>
      <c r="E1168" s="1112"/>
      <c r="F1168" s="1112"/>
      <c r="G1168" s="1112"/>
      <c r="H1168" s="1112"/>
      <c r="I1168" s="1112"/>
      <c r="J1168" s="1112"/>
      <c r="K1168" s="1112"/>
      <c r="L1168" s="1214"/>
      <c r="M1168" s="1217"/>
      <c r="N1168" s="1217"/>
      <c r="O1168" s="1218"/>
      <c r="Q1168" s="336"/>
      <c r="R1168" s="329"/>
      <c r="S1168" s="329"/>
      <c r="T1168" s="329"/>
      <c r="U1168" s="329"/>
    </row>
    <row r="1169" spans="2:21" ht="4.5" customHeight="1">
      <c r="B1169" s="338"/>
      <c r="C1169" s="338"/>
      <c r="D1169" s="338"/>
      <c r="E1169" s="338"/>
      <c r="F1169" s="338"/>
      <c r="G1169" s="338"/>
      <c r="H1169" s="338"/>
      <c r="I1169" s="338"/>
      <c r="J1169" s="338"/>
      <c r="K1169" s="338"/>
      <c r="L1169" s="338"/>
      <c r="M1169" s="338"/>
      <c r="N1169" s="338"/>
      <c r="O1169" s="611"/>
      <c r="R1169" s="329"/>
      <c r="S1169" s="329"/>
      <c r="T1169" s="329"/>
      <c r="U1169" s="329"/>
    </row>
    <row r="1170" spans="2:21" ht="21.75" customHeight="1">
      <c r="B1170" s="340" t="s">
        <v>143</v>
      </c>
      <c r="C1170" s="341"/>
      <c r="D1170" s="341"/>
      <c r="E1170" s="341"/>
      <c r="F1170" s="1117" t="s">
        <v>50</v>
      </c>
      <c r="G1170" s="1118"/>
      <c r="H1170" s="342"/>
      <c r="I1170" s="919"/>
      <c r="J1170" s="920"/>
      <c r="K1170" s="920"/>
      <c r="L1170" s="1219"/>
      <c r="M1170" s="1219"/>
      <c r="N1170" s="1219"/>
      <c r="O1170" s="1220"/>
      <c r="Q1170" s="336" t="str">
        <f>IF(OR(F1164="人材養成事業",F1164= "普及啓発事業"), "←斜線部は記入する必要はありません。", "")</f>
        <v/>
      </c>
      <c r="R1170" s="329"/>
      <c r="S1170" s="329"/>
      <c r="T1170" s="329"/>
      <c r="U1170" s="329"/>
    </row>
    <row r="1171" spans="2:21" ht="9" customHeight="1">
      <c r="B1171" s="131"/>
      <c r="C1171" s="131"/>
      <c r="D1171" s="131"/>
      <c r="E1171" s="131"/>
      <c r="F1171" s="338"/>
      <c r="G1171" s="338"/>
      <c r="H1171" s="587"/>
      <c r="I1171" s="338"/>
      <c r="J1171" s="338"/>
      <c r="K1171" s="338"/>
      <c r="L1171" s="588"/>
      <c r="M1171" s="338"/>
      <c r="N1171" s="338"/>
      <c r="O1171" s="589"/>
      <c r="Q1171" s="336"/>
      <c r="R1171" s="329"/>
      <c r="S1171" s="329"/>
      <c r="T1171" s="329"/>
      <c r="U1171" s="329"/>
    </row>
    <row r="1172" spans="2:21" hidden="1">
      <c r="B1172" s="131"/>
      <c r="C1172" s="131"/>
      <c r="D1172" s="131"/>
      <c r="E1172" s="131"/>
      <c r="F1172" s="338"/>
      <c r="G1172" s="338"/>
      <c r="H1172" s="587"/>
      <c r="I1172" s="338"/>
      <c r="J1172" s="338"/>
      <c r="K1172" s="338"/>
      <c r="L1172" s="588"/>
      <c r="M1172" s="338"/>
      <c r="N1172" s="338"/>
      <c r="O1172" s="589"/>
      <c r="Q1172" s="336"/>
      <c r="R1172" s="329"/>
      <c r="S1172" s="329"/>
      <c r="T1172" s="329"/>
      <c r="U1172" s="329"/>
    </row>
    <row r="1173" spans="2:21" hidden="1">
      <c r="B1173" s="131"/>
      <c r="C1173" s="131"/>
      <c r="D1173" s="338"/>
      <c r="E1173" s="338"/>
      <c r="F1173" s="338"/>
      <c r="G1173" s="338"/>
      <c r="H1173" s="338"/>
      <c r="I1173" s="338"/>
      <c r="J1173" s="338"/>
      <c r="K1173" s="338"/>
      <c r="L1173" s="338"/>
      <c r="M1173" s="338"/>
      <c r="N1173" s="338"/>
      <c r="O1173" s="338"/>
      <c r="Q1173" s="336"/>
      <c r="R1173" s="329"/>
      <c r="S1173" s="329"/>
      <c r="T1173" s="329"/>
      <c r="U1173" s="329"/>
    </row>
    <row r="1174" spans="2:21" s="102" customFormat="1" ht="18" customHeight="1">
      <c r="B1174" s="1020" t="s">
        <v>344</v>
      </c>
      <c r="C1174" s="1066"/>
      <c r="D1174" s="925" t="s">
        <v>413</v>
      </c>
      <c r="E1174" s="926"/>
      <c r="F1174" s="926"/>
      <c r="G1174" s="926"/>
      <c r="H1174" s="926"/>
      <c r="I1174" s="926"/>
      <c r="J1174" s="926"/>
      <c r="K1174" s="926"/>
      <c r="L1174" s="926"/>
      <c r="M1174" s="926"/>
      <c r="N1174" s="926"/>
      <c r="O1174" s="927"/>
      <c r="Q1174" s="345"/>
    </row>
    <row r="1175" spans="2:21" s="102" customFormat="1" ht="19.350000000000001" customHeight="1">
      <c r="B1175" s="1067"/>
      <c r="C1175" s="1068"/>
      <c r="D1175" s="1071"/>
      <c r="E1175" s="1072"/>
      <c r="F1175" s="1072"/>
      <c r="G1175" s="1072"/>
      <c r="H1175" s="1072"/>
      <c r="I1175" s="1072"/>
      <c r="J1175" s="1072"/>
      <c r="K1175" s="1072"/>
      <c r="L1175" s="1072"/>
      <c r="M1175" s="1072"/>
      <c r="N1175" s="1072"/>
      <c r="O1175" s="1073"/>
    </row>
    <row r="1176" spans="2:21" s="102" customFormat="1" ht="19.350000000000001" customHeight="1">
      <c r="B1176" s="1067"/>
      <c r="C1176" s="1068"/>
      <c r="D1176" s="1071"/>
      <c r="E1176" s="1072"/>
      <c r="F1176" s="1072"/>
      <c r="G1176" s="1072"/>
      <c r="H1176" s="1072"/>
      <c r="I1176" s="1072"/>
      <c r="J1176" s="1072"/>
      <c r="K1176" s="1072"/>
      <c r="L1176" s="1072"/>
      <c r="M1176" s="1072"/>
      <c r="N1176" s="1072"/>
      <c r="O1176" s="1073"/>
    </row>
    <row r="1177" spans="2:21" s="102" customFormat="1" ht="19.350000000000001" customHeight="1">
      <c r="B1177" s="1067"/>
      <c r="C1177" s="1068"/>
      <c r="D1177" s="1071"/>
      <c r="E1177" s="1072"/>
      <c r="F1177" s="1072"/>
      <c r="G1177" s="1072"/>
      <c r="H1177" s="1072"/>
      <c r="I1177" s="1072"/>
      <c r="J1177" s="1072"/>
      <c r="K1177" s="1072"/>
      <c r="L1177" s="1072"/>
      <c r="M1177" s="1072"/>
      <c r="N1177" s="1072"/>
      <c r="O1177" s="1073"/>
    </row>
    <row r="1178" spans="2:21" s="102" customFormat="1" ht="19.350000000000001" customHeight="1">
      <c r="B1178" s="1067"/>
      <c r="C1178" s="1068"/>
      <c r="D1178" s="1071"/>
      <c r="E1178" s="1072"/>
      <c r="F1178" s="1072"/>
      <c r="G1178" s="1072"/>
      <c r="H1178" s="1072"/>
      <c r="I1178" s="1072"/>
      <c r="J1178" s="1072"/>
      <c r="K1178" s="1072"/>
      <c r="L1178" s="1072"/>
      <c r="M1178" s="1072"/>
      <c r="N1178" s="1072"/>
      <c r="O1178" s="1073"/>
    </row>
    <row r="1179" spans="2:21" s="102" customFormat="1" ht="19.350000000000001" customHeight="1">
      <c r="B1179" s="1067"/>
      <c r="C1179" s="1068"/>
      <c r="D1179" s="1071"/>
      <c r="E1179" s="1072"/>
      <c r="F1179" s="1072"/>
      <c r="G1179" s="1072"/>
      <c r="H1179" s="1072"/>
      <c r="I1179" s="1072"/>
      <c r="J1179" s="1072"/>
      <c r="K1179" s="1072"/>
      <c r="L1179" s="1072"/>
      <c r="M1179" s="1072"/>
      <c r="N1179" s="1072"/>
      <c r="O1179" s="1073"/>
    </row>
    <row r="1180" spans="2:21" s="102" customFormat="1" ht="19.350000000000001" customHeight="1">
      <c r="B1180" s="1067"/>
      <c r="C1180" s="1068"/>
      <c r="D1180" s="1071"/>
      <c r="E1180" s="1072"/>
      <c r="F1180" s="1072"/>
      <c r="G1180" s="1072"/>
      <c r="H1180" s="1072"/>
      <c r="I1180" s="1072"/>
      <c r="J1180" s="1072"/>
      <c r="K1180" s="1072"/>
      <c r="L1180" s="1072"/>
      <c r="M1180" s="1072"/>
      <c r="N1180" s="1072"/>
      <c r="O1180" s="1073"/>
    </row>
    <row r="1181" spans="2:21" s="102" customFormat="1" ht="19.350000000000001" customHeight="1">
      <c r="B1181" s="1067"/>
      <c r="C1181" s="1068"/>
      <c r="D1181" s="1071"/>
      <c r="E1181" s="1072"/>
      <c r="F1181" s="1072"/>
      <c r="G1181" s="1072"/>
      <c r="H1181" s="1072"/>
      <c r="I1181" s="1072"/>
      <c r="J1181" s="1072"/>
      <c r="K1181" s="1072"/>
      <c r="L1181" s="1072"/>
      <c r="M1181" s="1072"/>
      <c r="N1181" s="1072"/>
      <c r="O1181" s="1073"/>
    </row>
    <row r="1182" spans="2:21" s="102" customFormat="1" ht="19.350000000000001" customHeight="1">
      <c r="B1182" s="1067"/>
      <c r="C1182" s="1068"/>
      <c r="D1182" s="1071"/>
      <c r="E1182" s="1072"/>
      <c r="F1182" s="1072"/>
      <c r="G1182" s="1072"/>
      <c r="H1182" s="1072"/>
      <c r="I1182" s="1072"/>
      <c r="J1182" s="1072"/>
      <c r="K1182" s="1072"/>
      <c r="L1182" s="1072"/>
      <c r="M1182" s="1072"/>
      <c r="N1182" s="1072"/>
      <c r="O1182" s="1073"/>
    </row>
    <row r="1183" spans="2:21" s="102" customFormat="1" ht="19.350000000000001" customHeight="1">
      <c r="B1183" s="1067"/>
      <c r="C1183" s="1068"/>
      <c r="D1183" s="1071"/>
      <c r="E1183" s="1072"/>
      <c r="F1183" s="1072"/>
      <c r="G1183" s="1072"/>
      <c r="H1183" s="1072"/>
      <c r="I1183" s="1072"/>
      <c r="J1183" s="1072"/>
      <c r="K1183" s="1072"/>
      <c r="L1183" s="1072"/>
      <c r="M1183" s="1072"/>
      <c r="N1183" s="1072"/>
      <c r="O1183" s="1073"/>
    </row>
    <row r="1184" spans="2:21" s="102" customFormat="1" ht="19.350000000000001" customHeight="1">
      <c r="B1184" s="1069"/>
      <c r="C1184" s="1070"/>
      <c r="D1184" s="1074"/>
      <c r="E1184" s="1075"/>
      <c r="F1184" s="1075"/>
      <c r="G1184" s="1075"/>
      <c r="H1184" s="1075"/>
      <c r="I1184" s="1075"/>
      <c r="J1184" s="1075"/>
      <c r="K1184" s="1075"/>
      <c r="L1184" s="1075"/>
      <c r="M1184" s="1075"/>
      <c r="N1184" s="1075"/>
      <c r="O1184" s="1076"/>
    </row>
    <row r="1185" spans="2:15" s="102" customFormat="1" ht="18" customHeight="1">
      <c r="B1185" s="1020" t="s">
        <v>148</v>
      </c>
      <c r="C1185" s="1021"/>
      <c r="D1185" s="1059" t="s">
        <v>427</v>
      </c>
      <c r="E1185" s="1026"/>
      <c r="F1185" s="1026"/>
      <c r="G1185" s="1026"/>
      <c r="H1185" s="1026"/>
      <c r="I1185" s="1026"/>
      <c r="J1185" s="1026"/>
      <c r="K1185" s="1026"/>
      <c r="L1185" s="1026"/>
      <c r="M1185" s="1026"/>
      <c r="N1185" s="1026"/>
      <c r="O1185" s="1027"/>
    </row>
    <row r="1186" spans="2:15" s="102" customFormat="1" ht="18" customHeight="1">
      <c r="B1186" s="1022"/>
      <c r="C1186" s="1023"/>
      <c r="D1186" s="1028"/>
      <c r="E1186" s="1077"/>
      <c r="F1186" s="1077"/>
      <c r="G1186" s="1077"/>
      <c r="H1186" s="1077"/>
      <c r="I1186" s="1077"/>
      <c r="J1186" s="1077"/>
      <c r="K1186" s="1077"/>
      <c r="L1186" s="1077"/>
      <c r="M1186" s="1077"/>
      <c r="N1186" s="1077"/>
      <c r="O1186" s="1078"/>
    </row>
    <row r="1187" spans="2:15" s="102" customFormat="1" ht="18" customHeight="1">
      <c r="B1187" s="1022"/>
      <c r="C1187" s="1023"/>
      <c r="D1187" s="1071"/>
      <c r="E1187" s="1072"/>
      <c r="F1187" s="1072"/>
      <c r="G1187" s="1072"/>
      <c r="H1187" s="1072"/>
      <c r="I1187" s="1072"/>
      <c r="J1187" s="1072"/>
      <c r="K1187" s="1072"/>
      <c r="L1187" s="1072"/>
      <c r="M1187" s="1072"/>
      <c r="N1187" s="1072"/>
      <c r="O1187" s="1073"/>
    </row>
    <row r="1188" spans="2:15" s="102" customFormat="1" ht="18" customHeight="1">
      <c r="B1188" s="1022"/>
      <c r="C1188" s="1023"/>
      <c r="D1188" s="1071"/>
      <c r="E1188" s="1072"/>
      <c r="F1188" s="1072"/>
      <c r="G1188" s="1072"/>
      <c r="H1188" s="1072"/>
      <c r="I1188" s="1072"/>
      <c r="J1188" s="1072"/>
      <c r="K1188" s="1072"/>
      <c r="L1188" s="1072"/>
      <c r="M1188" s="1072"/>
      <c r="N1188" s="1072"/>
      <c r="O1188" s="1073"/>
    </row>
    <row r="1189" spans="2:15" s="102" customFormat="1" ht="18" customHeight="1">
      <c r="B1189" s="1022"/>
      <c r="C1189" s="1023"/>
      <c r="D1189" s="1071"/>
      <c r="E1189" s="1072"/>
      <c r="F1189" s="1072"/>
      <c r="G1189" s="1072"/>
      <c r="H1189" s="1072"/>
      <c r="I1189" s="1072"/>
      <c r="J1189" s="1072"/>
      <c r="K1189" s="1072"/>
      <c r="L1189" s="1072"/>
      <c r="M1189" s="1072"/>
      <c r="N1189" s="1072"/>
      <c r="O1189" s="1073"/>
    </row>
    <row r="1190" spans="2:15" s="102" customFormat="1" ht="18" customHeight="1">
      <c r="B1190" s="1022"/>
      <c r="C1190" s="1023"/>
      <c r="D1190" s="1071"/>
      <c r="E1190" s="1072"/>
      <c r="F1190" s="1072"/>
      <c r="G1190" s="1072"/>
      <c r="H1190" s="1072"/>
      <c r="I1190" s="1072"/>
      <c r="J1190" s="1072"/>
      <c r="K1190" s="1072"/>
      <c r="L1190" s="1072"/>
      <c r="M1190" s="1072"/>
      <c r="N1190" s="1072"/>
      <c r="O1190" s="1073"/>
    </row>
    <row r="1191" spans="2:15" s="102" customFormat="1" ht="18" customHeight="1">
      <c r="B1191" s="1022"/>
      <c r="C1191" s="1023"/>
      <c r="D1191" s="1079"/>
      <c r="E1191" s="1080"/>
      <c r="F1191" s="1080"/>
      <c r="G1191" s="1080"/>
      <c r="H1191" s="1080"/>
      <c r="I1191" s="1080"/>
      <c r="J1191" s="1080"/>
      <c r="K1191" s="1080"/>
      <c r="L1191" s="1080"/>
      <c r="M1191" s="1080"/>
      <c r="N1191" s="1080"/>
      <c r="O1191" s="1081"/>
    </row>
    <row r="1192" spans="2:15" s="102" customFormat="1" ht="18" customHeight="1">
      <c r="B1192" s="1022"/>
      <c r="C1192" s="1023"/>
      <c r="D1192" s="1082" t="s">
        <v>428</v>
      </c>
      <c r="E1192" s="1083"/>
      <c r="F1192" s="1083"/>
      <c r="G1192" s="1083"/>
      <c r="H1192" s="1083"/>
      <c r="I1192" s="1083"/>
      <c r="J1192" s="1083"/>
      <c r="K1192" s="1083"/>
      <c r="L1192" s="1083"/>
      <c r="M1192" s="1083"/>
      <c r="N1192" s="1083"/>
      <c r="O1192" s="1084"/>
    </row>
    <row r="1193" spans="2:15" s="102" customFormat="1" ht="18" customHeight="1">
      <c r="B1193" s="1022"/>
      <c r="C1193" s="1023"/>
      <c r="D1193" s="1028"/>
      <c r="E1193" s="1085"/>
      <c r="F1193" s="1085"/>
      <c r="G1193" s="1085"/>
      <c r="H1193" s="1085"/>
      <c r="I1193" s="1085"/>
      <c r="J1193" s="1085"/>
      <c r="K1193" s="1085"/>
      <c r="L1193" s="1085"/>
      <c r="M1193" s="1085"/>
      <c r="N1193" s="1085"/>
      <c r="O1193" s="1086"/>
    </row>
    <row r="1194" spans="2:15" s="102" customFormat="1" ht="18" customHeight="1">
      <c r="B1194" s="1022"/>
      <c r="C1194" s="1023"/>
      <c r="D1194" s="1087"/>
      <c r="E1194" s="1088"/>
      <c r="F1194" s="1088"/>
      <c r="G1194" s="1088"/>
      <c r="H1194" s="1088"/>
      <c r="I1194" s="1088"/>
      <c r="J1194" s="1088"/>
      <c r="K1194" s="1088"/>
      <c r="L1194" s="1088"/>
      <c r="M1194" s="1088"/>
      <c r="N1194" s="1088"/>
      <c r="O1194" s="1089"/>
    </row>
    <row r="1195" spans="2:15" s="102" customFormat="1" ht="18" customHeight="1">
      <c r="B1195" s="1022"/>
      <c r="C1195" s="1023"/>
      <c r="D1195" s="1087"/>
      <c r="E1195" s="1088"/>
      <c r="F1195" s="1088"/>
      <c r="G1195" s="1088"/>
      <c r="H1195" s="1088"/>
      <c r="I1195" s="1088"/>
      <c r="J1195" s="1088"/>
      <c r="K1195" s="1088"/>
      <c r="L1195" s="1088"/>
      <c r="M1195" s="1088"/>
      <c r="N1195" s="1088"/>
      <c r="O1195" s="1089"/>
    </row>
    <row r="1196" spans="2:15" s="102" customFormat="1" ht="18" customHeight="1">
      <c r="B1196" s="1022"/>
      <c r="C1196" s="1023"/>
      <c r="D1196" s="1087"/>
      <c r="E1196" s="1088"/>
      <c r="F1196" s="1088"/>
      <c r="G1196" s="1088"/>
      <c r="H1196" s="1088"/>
      <c r="I1196" s="1088"/>
      <c r="J1196" s="1088"/>
      <c r="K1196" s="1088"/>
      <c r="L1196" s="1088"/>
      <c r="M1196" s="1088"/>
      <c r="N1196" s="1088"/>
      <c r="O1196" s="1089"/>
    </row>
    <row r="1197" spans="2:15" s="102" customFormat="1" ht="18" customHeight="1">
      <c r="B1197" s="1022"/>
      <c r="C1197" s="1023"/>
      <c r="D1197" s="1087"/>
      <c r="E1197" s="1088"/>
      <c r="F1197" s="1088"/>
      <c r="G1197" s="1088"/>
      <c r="H1197" s="1088"/>
      <c r="I1197" s="1088"/>
      <c r="J1197" s="1088"/>
      <c r="K1197" s="1088"/>
      <c r="L1197" s="1088"/>
      <c r="M1197" s="1088"/>
      <c r="N1197" s="1088"/>
      <c r="O1197" s="1089"/>
    </row>
    <row r="1198" spans="2:15" s="102" customFormat="1" ht="18" customHeight="1">
      <c r="B1198" s="1022"/>
      <c r="C1198" s="1023"/>
      <c r="D1198" s="1087"/>
      <c r="E1198" s="1088"/>
      <c r="F1198" s="1088"/>
      <c r="G1198" s="1088"/>
      <c r="H1198" s="1088"/>
      <c r="I1198" s="1088"/>
      <c r="J1198" s="1088"/>
      <c r="K1198" s="1088"/>
      <c r="L1198" s="1088"/>
      <c r="M1198" s="1088"/>
      <c r="N1198" s="1088"/>
      <c r="O1198" s="1089"/>
    </row>
    <row r="1199" spans="2:15" s="102" customFormat="1" ht="18" customHeight="1">
      <c r="B1199" s="1024"/>
      <c r="C1199" s="1025"/>
      <c r="D1199" s="1090"/>
      <c r="E1199" s="1091"/>
      <c r="F1199" s="1091"/>
      <c r="G1199" s="1091"/>
      <c r="H1199" s="1091"/>
      <c r="I1199" s="1091"/>
      <c r="J1199" s="1091"/>
      <c r="K1199" s="1091"/>
      <c r="L1199" s="1091"/>
      <c r="M1199" s="1091"/>
      <c r="N1199" s="1091"/>
      <c r="O1199" s="1092"/>
    </row>
    <row r="1200" spans="2:15" s="102" customFormat="1" ht="18" customHeight="1">
      <c r="B1200" s="1020" t="s">
        <v>140</v>
      </c>
      <c r="C1200" s="1021"/>
      <c r="D1200" s="1026" t="s">
        <v>347</v>
      </c>
      <c r="E1200" s="1026"/>
      <c r="F1200" s="1026"/>
      <c r="G1200" s="1026"/>
      <c r="H1200" s="1026"/>
      <c r="I1200" s="1026"/>
      <c r="J1200" s="1026"/>
      <c r="K1200" s="1026"/>
      <c r="L1200" s="1026"/>
      <c r="M1200" s="1026"/>
      <c r="N1200" s="1026"/>
      <c r="O1200" s="1027"/>
    </row>
    <row r="1201" spans="2:21" s="102" customFormat="1" ht="18" customHeight="1">
      <c r="B1201" s="1022"/>
      <c r="C1201" s="1023"/>
      <c r="D1201" s="1028"/>
      <c r="E1201" s="1029"/>
      <c r="F1201" s="1029"/>
      <c r="G1201" s="1029"/>
      <c r="H1201" s="1029"/>
      <c r="I1201" s="1029"/>
      <c r="J1201" s="1029"/>
      <c r="K1201" s="1029"/>
      <c r="L1201" s="1029"/>
      <c r="M1201" s="1029"/>
      <c r="N1201" s="1029"/>
      <c r="O1201" s="1030"/>
    </row>
    <row r="1202" spans="2:21" s="102" customFormat="1" ht="18" customHeight="1">
      <c r="B1202" s="1022"/>
      <c r="C1202" s="1023"/>
      <c r="D1202" s="1031"/>
      <c r="E1202" s="1032"/>
      <c r="F1202" s="1032"/>
      <c r="G1202" s="1032"/>
      <c r="H1202" s="1032"/>
      <c r="I1202" s="1032"/>
      <c r="J1202" s="1032"/>
      <c r="K1202" s="1032"/>
      <c r="L1202" s="1032"/>
      <c r="M1202" s="1032"/>
      <c r="N1202" s="1032"/>
      <c r="O1202" s="1033"/>
    </row>
    <row r="1203" spans="2:21" s="102" customFormat="1" ht="18" customHeight="1">
      <c r="B1203" s="1022"/>
      <c r="C1203" s="1023"/>
      <c r="D1203" s="1034"/>
      <c r="E1203" s="1035"/>
      <c r="F1203" s="1035"/>
      <c r="G1203" s="1035"/>
      <c r="H1203" s="1035"/>
      <c r="I1203" s="1035"/>
      <c r="J1203" s="1035"/>
      <c r="K1203" s="1035"/>
      <c r="L1203" s="1035"/>
      <c r="M1203" s="1035"/>
      <c r="N1203" s="1035"/>
      <c r="O1203" s="1036"/>
    </row>
    <row r="1204" spans="2:21" s="102" customFormat="1" ht="17.100000000000001" customHeight="1">
      <c r="B1204" s="1022"/>
      <c r="C1204" s="1023"/>
      <c r="D1204" s="1026" t="s">
        <v>345</v>
      </c>
      <c r="E1204" s="1026"/>
      <c r="F1204" s="1026"/>
      <c r="G1204" s="1026"/>
      <c r="H1204" s="1026"/>
      <c r="I1204" s="1026"/>
      <c r="J1204" s="1026"/>
      <c r="K1204" s="1026"/>
      <c r="L1204" s="1026"/>
      <c r="M1204" s="1026"/>
      <c r="N1204" s="1026"/>
      <c r="O1204" s="1027"/>
    </row>
    <row r="1205" spans="2:21" s="102" customFormat="1" ht="17.100000000000001" customHeight="1">
      <c r="B1205" s="1022"/>
      <c r="C1205" s="1023"/>
      <c r="D1205" s="1037"/>
      <c r="E1205" s="1038"/>
      <c r="F1205" s="1038"/>
      <c r="G1205" s="1038"/>
      <c r="H1205" s="1038"/>
      <c r="I1205" s="1038"/>
      <c r="J1205" s="1038"/>
      <c r="K1205" s="1038"/>
      <c r="L1205" s="1038"/>
      <c r="M1205" s="1038"/>
      <c r="N1205" s="1038"/>
      <c r="O1205" s="1039"/>
    </row>
    <row r="1206" spans="2:21" s="102" customFormat="1" ht="17.100000000000001" customHeight="1">
      <c r="B1206" s="1022"/>
      <c r="C1206" s="1023"/>
      <c r="D1206" s="1040"/>
      <c r="E1206" s="1041"/>
      <c r="F1206" s="1041"/>
      <c r="G1206" s="1041"/>
      <c r="H1206" s="1041"/>
      <c r="I1206" s="1041"/>
      <c r="J1206" s="1041"/>
      <c r="K1206" s="1041"/>
      <c r="L1206" s="1041"/>
      <c r="M1206" s="1041"/>
      <c r="N1206" s="1041"/>
      <c r="O1206" s="1042"/>
    </row>
    <row r="1207" spans="2:21" s="102" customFormat="1" ht="17.100000000000001" customHeight="1">
      <c r="B1207" s="1022"/>
      <c r="C1207" s="1023"/>
      <c r="D1207" s="1043"/>
      <c r="E1207" s="1044"/>
      <c r="F1207" s="1044"/>
      <c r="G1207" s="1044"/>
      <c r="H1207" s="1044"/>
      <c r="I1207" s="1044"/>
      <c r="J1207" s="1044"/>
      <c r="K1207" s="1044"/>
      <c r="L1207" s="1044"/>
      <c r="M1207" s="1044"/>
      <c r="N1207" s="1044"/>
      <c r="O1207" s="1045"/>
    </row>
    <row r="1208" spans="2:21" s="102" customFormat="1" ht="17.100000000000001" customHeight="1">
      <c r="B1208" s="1022"/>
      <c r="C1208" s="1023"/>
      <c r="D1208" s="1026" t="s">
        <v>492</v>
      </c>
      <c r="E1208" s="1026"/>
      <c r="F1208" s="1026"/>
      <c r="G1208" s="1026"/>
      <c r="H1208" s="1026"/>
      <c r="I1208" s="1026"/>
      <c r="J1208" s="1026"/>
      <c r="K1208" s="1026"/>
      <c r="L1208" s="1026"/>
      <c r="M1208" s="1026"/>
      <c r="N1208" s="1026"/>
      <c r="O1208" s="1027"/>
    </row>
    <row r="1209" spans="2:21" s="102" customFormat="1" ht="17.100000000000001" customHeight="1">
      <c r="B1209" s="1022"/>
      <c r="C1209" s="1023"/>
      <c r="D1209" s="1046"/>
      <c r="E1209" s="1047"/>
      <c r="F1209" s="1047"/>
      <c r="G1209" s="1047"/>
      <c r="H1209" s="1047"/>
      <c r="I1209" s="1047"/>
      <c r="J1209" s="1047"/>
      <c r="K1209" s="1047"/>
      <c r="L1209" s="1047"/>
      <c r="M1209" s="1047"/>
      <c r="N1209" s="1047"/>
      <c r="O1209" s="1048"/>
    </row>
    <row r="1210" spans="2:21" s="102" customFormat="1" ht="17.100000000000001" customHeight="1">
      <c r="B1210" s="1022"/>
      <c r="C1210" s="1023"/>
      <c r="D1210" s="1049"/>
      <c r="E1210" s="797"/>
      <c r="F1210" s="797"/>
      <c r="G1210" s="797"/>
      <c r="H1210" s="797"/>
      <c r="I1210" s="797"/>
      <c r="J1210" s="797"/>
      <c r="K1210" s="797"/>
      <c r="L1210" s="797"/>
      <c r="M1210" s="797"/>
      <c r="N1210" s="797"/>
      <c r="O1210" s="1050"/>
    </row>
    <row r="1211" spans="2:21" s="102" customFormat="1" ht="17.100000000000001" customHeight="1">
      <c r="B1211" s="1022"/>
      <c r="C1211" s="1023"/>
      <c r="D1211" s="1051"/>
      <c r="E1211" s="1052"/>
      <c r="F1211" s="1052"/>
      <c r="G1211" s="1052"/>
      <c r="H1211" s="1052"/>
      <c r="I1211" s="1052"/>
      <c r="J1211" s="1052"/>
      <c r="K1211" s="1052"/>
      <c r="L1211" s="1052"/>
      <c r="M1211" s="1052"/>
      <c r="N1211" s="1052"/>
      <c r="O1211" s="1053"/>
    </row>
    <row r="1212" spans="2:21" s="102" customFormat="1" ht="17.100000000000001" customHeight="1">
      <c r="B1212" s="1022"/>
      <c r="C1212" s="1023"/>
      <c r="D1212" s="1026" t="s">
        <v>141</v>
      </c>
      <c r="E1212" s="1026"/>
      <c r="F1212" s="1026"/>
      <c r="G1212" s="1026"/>
      <c r="H1212" s="1026"/>
      <c r="I1212" s="1026"/>
      <c r="J1212" s="1026"/>
      <c r="K1212" s="1026"/>
      <c r="L1212" s="1026"/>
      <c r="M1212" s="1026"/>
      <c r="N1212" s="1026"/>
      <c r="O1212" s="1027"/>
    </row>
    <row r="1213" spans="2:21" s="102" customFormat="1" ht="17.100000000000001" customHeight="1">
      <c r="B1213" s="1022"/>
      <c r="C1213" s="1023"/>
      <c r="D1213" s="1028"/>
      <c r="E1213" s="1054"/>
      <c r="F1213" s="1054"/>
      <c r="G1213" s="1054"/>
      <c r="H1213" s="1054"/>
      <c r="I1213" s="1054"/>
      <c r="J1213" s="1054"/>
      <c r="K1213" s="1054"/>
      <c r="L1213" s="1054"/>
      <c r="M1213" s="1054"/>
      <c r="N1213" s="1054"/>
      <c r="O1213" s="1055"/>
    </row>
    <row r="1214" spans="2:21" ht="18" customHeight="1">
      <c r="B1214" s="1022"/>
      <c r="C1214" s="1023"/>
      <c r="D1214" s="1056"/>
      <c r="E1214" s="1057"/>
      <c r="F1214" s="1057"/>
      <c r="G1214" s="1057"/>
      <c r="H1214" s="1057"/>
      <c r="I1214" s="1057"/>
      <c r="J1214" s="1057"/>
      <c r="K1214" s="1057"/>
      <c r="L1214" s="1057"/>
      <c r="M1214" s="1057"/>
      <c r="N1214" s="1057"/>
      <c r="O1214" s="1058"/>
      <c r="R1214" s="329"/>
      <c r="S1214" s="329"/>
      <c r="T1214" s="329"/>
      <c r="U1214" s="329"/>
    </row>
    <row r="1215" spans="2:21" ht="18" customHeight="1">
      <c r="B1215" s="1022"/>
      <c r="C1215" s="1023"/>
      <c r="D1215" s="1059" t="s">
        <v>346</v>
      </c>
      <c r="E1215" s="1026"/>
      <c r="F1215" s="1026"/>
      <c r="G1215" s="1026"/>
      <c r="H1215" s="1026"/>
      <c r="I1215" s="1026"/>
      <c r="J1215" s="1026"/>
      <c r="K1215" s="1026"/>
      <c r="L1215" s="1026"/>
      <c r="M1215" s="1026"/>
      <c r="N1215" s="1026"/>
      <c r="O1215" s="1027"/>
      <c r="R1215" s="329"/>
      <c r="S1215" s="329"/>
      <c r="T1215" s="329"/>
      <c r="U1215" s="329"/>
    </row>
    <row r="1216" spans="2:21" ht="18" customHeight="1">
      <c r="B1216" s="1022"/>
      <c r="C1216" s="1023"/>
      <c r="D1216" s="1060"/>
      <c r="E1216" s="1061"/>
      <c r="F1216" s="1061"/>
      <c r="G1216" s="1061"/>
      <c r="H1216" s="1061"/>
      <c r="I1216" s="1061"/>
      <c r="J1216" s="1061"/>
      <c r="K1216" s="1061"/>
      <c r="L1216" s="1061"/>
      <c r="M1216" s="1061"/>
      <c r="N1216" s="1061"/>
      <c r="O1216" s="1062"/>
      <c r="R1216" s="329"/>
      <c r="S1216" s="329"/>
      <c r="T1216" s="329"/>
      <c r="U1216" s="329"/>
    </row>
    <row r="1217" spans="1:15" s="346" customFormat="1" ht="18" customHeight="1">
      <c r="B1217" s="1024"/>
      <c r="C1217" s="1025"/>
      <c r="D1217" s="1063"/>
      <c r="E1217" s="1064"/>
      <c r="F1217" s="1064"/>
      <c r="G1217" s="1064"/>
      <c r="H1217" s="1064"/>
      <c r="I1217" s="1064"/>
      <c r="J1217" s="1064"/>
      <c r="K1217" s="1064"/>
      <c r="L1217" s="1064"/>
      <c r="M1217" s="1064"/>
      <c r="N1217" s="1064"/>
      <c r="O1217" s="1065"/>
    </row>
    <row r="1218" spans="1:15" s="131" customFormat="1" ht="4.5" customHeight="1">
      <c r="B1218" s="347"/>
      <c r="C1218" s="347"/>
      <c r="D1218" s="348"/>
      <c r="E1218" s="348"/>
      <c r="F1218" s="348"/>
      <c r="G1218" s="348"/>
      <c r="H1218" s="348"/>
      <c r="I1218" s="348"/>
      <c r="J1218" s="348"/>
      <c r="K1218" s="348"/>
      <c r="L1218" s="348"/>
      <c r="M1218" s="348"/>
      <c r="N1218" s="348"/>
      <c r="O1218" s="348"/>
    </row>
    <row r="1219" spans="1:15" s="131" customFormat="1" ht="18.75" customHeight="1">
      <c r="B1219" s="527" t="s">
        <v>426</v>
      </c>
      <c r="C1219" s="347"/>
      <c r="D1219" s="348"/>
      <c r="E1219" s="348"/>
      <c r="F1219" s="348"/>
      <c r="G1219" s="348"/>
      <c r="H1219" s="348"/>
      <c r="I1219" s="348"/>
      <c r="J1219" s="348"/>
      <c r="K1219" s="348"/>
      <c r="L1219" s="348"/>
      <c r="M1219" s="348"/>
      <c r="N1219" s="348"/>
      <c r="O1219" s="348"/>
    </row>
    <row r="1220" spans="1:15" s="131" customFormat="1" ht="14.25" customHeight="1" thickBot="1">
      <c r="B1220" s="527" t="s">
        <v>424</v>
      </c>
      <c r="C1220" s="347"/>
      <c r="D1220" s="348"/>
      <c r="E1220" s="348"/>
      <c r="F1220" s="348"/>
      <c r="G1220" s="348"/>
      <c r="H1220" s="348"/>
      <c r="I1220" s="348"/>
      <c r="J1220" s="348"/>
      <c r="K1220" s="348"/>
      <c r="L1220" s="348"/>
      <c r="M1220" s="348"/>
      <c r="N1220" s="348"/>
      <c r="O1220" s="348"/>
    </row>
    <row r="1221" spans="1:15" s="131" customFormat="1" ht="18" customHeight="1" thickBot="1">
      <c r="B1221" s="998" t="s">
        <v>43</v>
      </c>
      <c r="C1221" s="979"/>
      <c r="D1221" s="980"/>
      <c r="E1221" s="349" t="s">
        <v>628</v>
      </c>
      <c r="F1221" s="350"/>
      <c r="G1221" s="350"/>
      <c r="H1221" s="350"/>
      <c r="I1221" s="350"/>
      <c r="J1221" s="350"/>
      <c r="K1221" s="350"/>
      <c r="L1221" s="232"/>
      <c r="M1221" s="232"/>
      <c r="N1221" s="232"/>
      <c r="O1221" s="232"/>
    </row>
    <row r="1222" spans="1:15" s="131" customFormat="1" ht="12">
      <c r="A1222" s="351"/>
      <c r="B1222" s="352" t="s">
        <v>59</v>
      </c>
      <c r="C1222" s="352"/>
      <c r="D1222" s="353"/>
      <c r="E1222" s="354"/>
      <c r="F1222" s="354"/>
      <c r="G1222" s="355" t="s">
        <v>60</v>
      </c>
      <c r="H1222" s="353"/>
      <c r="I1222" s="352" t="s">
        <v>61</v>
      </c>
      <c r="J1222" s="352"/>
      <c r="K1222" s="351"/>
      <c r="L1222" s="356"/>
      <c r="M1222" s="357"/>
      <c r="N1222" s="351"/>
      <c r="O1222" s="355" t="s">
        <v>60</v>
      </c>
    </row>
    <row r="1223" spans="1:15" s="131" customFormat="1" ht="12">
      <c r="A1223" s="358"/>
      <c r="B1223" s="359" t="s">
        <v>62</v>
      </c>
      <c r="C1223" s="360"/>
      <c r="D1223" s="360"/>
      <c r="E1223" s="361"/>
      <c r="F1223" s="361" t="s">
        <v>63</v>
      </c>
      <c r="G1223" s="362" t="s">
        <v>64</v>
      </c>
      <c r="H1223" s="363"/>
      <c r="I1223" s="359" t="s">
        <v>62</v>
      </c>
      <c r="J1223" s="360"/>
      <c r="K1223" s="360"/>
      <c r="L1223" s="360"/>
      <c r="M1223" s="361"/>
      <c r="N1223" s="361" t="s">
        <v>63</v>
      </c>
      <c r="O1223" s="362" t="s">
        <v>64</v>
      </c>
    </row>
    <row r="1224" spans="1:15" s="131" customFormat="1" ht="18" customHeight="1">
      <c r="A1224" s="351"/>
      <c r="B1224" s="83" t="s">
        <v>556</v>
      </c>
      <c r="C1224" s="84"/>
      <c r="D1224" s="84"/>
      <c r="E1224" s="85"/>
      <c r="F1224" s="86"/>
      <c r="G1224" s="87"/>
      <c r="H1224" s="88"/>
      <c r="I1224" s="83" t="s">
        <v>560</v>
      </c>
      <c r="J1224" s="84"/>
      <c r="K1224" s="84"/>
      <c r="L1224" s="84"/>
      <c r="M1224" s="85"/>
      <c r="N1224" s="89"/>
      <c r="O1224" s="90"/>
    </row>
    <row r="1225" spans="1:15" s="131" customFormat="1" ht="14.25" customHeight="1">
      <c r="A1225" s="351"/>
      <c r="B1225" s="100"/>
      <c r="C1225" s="101"/>
      <c r="D1225" s="102"/>
      <c r="E1225" s="103"/>
      <c r="F1225" s="95"/>
      <c r="G1225" s="96"/>
      <c r="H1225" s="88"/>
      <c r="I1225" s="600"/>
      <c r="J1225" s="98"/>
      <c r="K1225" s="93"/>
      <c r="L1225" s="93"/>
      <c r="M1225" s="94"/>
      <c r="N1225" s="95"/>
      <c r="O1225" s="99"/>
    </row>
    <row r="1226" spans="1:15" s="131" customFormat="1" ht="14.25" customHeight="1">
      <c r="A1226" s="351"/>
      <c r="B1226" s="100"/>
      <c r="C1226" s="101"/>
      <c r="D1226" s="102"/>
      <c r="E1226" s="103"/>
      <c r="F1226" s="95"/>
      <c r="G1226" s="104">
        <f>ROUNDDOWN(SUM(F1225:F1230)/1000,0)</f>
        <v>0</v>
      </c>
      <c r="H1226" s="105"/>
      <c r="I1226" s="97"/>
      <c r="J1226" s="601"/>
      <c r="K1226" s="102"/>
      <c r="L1226" s="102"/>
      <c r="M1226" s="103"/>
      <c r="N1226" s="95"/>
      <c r="O1226" s="106">
        <f>ROUNDDOWN(SUM(N1225:N1233)/1000,0)</f>
        <v>0</v>
      </c>
    </row>
    <row r="1227" spans="1:15" s="131" customFormat="1" ht="14.1" customHeight="1">
      <c r="A1227" s="351"/>
      <c r="B1227" s="100"/>
      <c r="C1227" s="101"/>
      <c r="D1227" s="102"/>
      <c r="E1227" s="103"/>
      <c r="F1227" s="95"/>
      <c r="G1227" s="104"/>
      <c r="H1227" s="105"/>
      <c r="I1227" s="97"/>
      <c r="J1227" s="601"/>
      <c r="K1227" s="102"/>
      <c r="L1227" s="102"/>
      <c r="M1227" s="103"/>
      <c r="N1227" s="95"/>
      <c r="O1227" s="99"/>
    </row>
    <row r="1228" spans="1:15" s="131" customFormat="1" ht="14.25" customHeight="1">
      <c r="A1228" s="351"/>
      <c r="B1228" s="100"/>
      <c r="C1228" s="101"/>
      <c r="D1228" s="102"/>
      <c r="E1228" s="103"/>
      <c r="F1228" s="95"/>
      <c r="G1228" s="104"/>
      <c r="H1228" s="105"/>
      <c r="I1228" s="97"/>
      <c r="J1228" s="601"/>
      <c r="K1228" s="102"/>
      <c r="L1228" s="102"/>
      <c r="M1228" s="103"/>
      <c r="N1228" s="95"/>
      <c r="O1228" s="99"/>
    </row>
    <row r="1229" spans="1:15" s="131" customFormat="1" ht="14.25" customHeight="1">
      <c r="A1229" s="351"/>
      <c r="B1229" s="100"/>
      <c r="C1229" s="101"/>
      <c r="D1229" s="102"/>
      <c r="E1229" s="103"/>
      <c r="F1229" s="95"/>
      <c r="G1229" s="107"/>
      <c r="H1229" s="108"/>
      <c r="I1229" s="97"/>
      <c r="J1229" s="601"/>
      <c r="K1229" s="102"/>
      <c r="L1229" s="102"/>
      <c r="M1229" s="103"/>
      <c r="N1229" s="95"/>
      <c r="O1229" s="99"/>
    </row>
    <row r="1230" spans="1:15" s="131" customFormat="1" ht="14.25" customHeight="1">
      <c r="A1230" s="351"/>
      <c r="B1230" s="100"/>
      <c r="C1230" s="101"/>
      <c r="D1230" s="102"/>
      <c r="E1230" s="103"/>
      <c r="F1230" s="95"/>
      <c r="G1230" s="107"/>
      <c r="H1230" s="108"/>
      <c r="I1230" s="97"/>
      <c r="J1230" s="601"/>
      <c r="K1230" s="102"/>
      <c r="L1230" s="102"/>
      <c r="M1230" s="103"/>
      <c r="N1230" s="95"/>
      <c r="O1230" s="99"/>
    </row>
    <row r="1231" spans="1:15" s="131" customFormat="1" ht="14.25" customHeight="1">
      <c r="A1231" s="351"/>
      <c r="B1231" s="83" t="s">
        <v>66</v>
      </c>
      <c r="C1231" s="84"/>
      <c r="D1231" s="84"/>
      <c r="E1231" s="85"/>
      <c r="F1231" s="86"/>
      <c r="G1231" s="87"/>
      <c r="H1231" s="111"/>
      <c r="I1231" s="97"/>
      <c r="J1231" s="601"/>
      <c r="K1231" s="102"/>
      <c r="L1231" s="102"/>
      <c r="M1231" s="103"/>
      <c r="N1231" s="95"/>
      <c r="O1231" s="99"/>
    </row>
    <row r="1232" spans="1:15" s="131" customFormat="1" ht="14.25" customHeight="1">
      <c r="A1232" s="351"/>
      <c r="B1232" s="100"/>
      <c r="C1232" s="101"/>
      <c r="D1232" s="102"/>
      <c r="E1232" s="103"/>
      <c r="F1232" s="95"/>
      <c r="G1232" s="96"/>
      <c r="H1232" s="111"/>
      <c r="I1232" s="97"/>
      <c r="J1232" s="601"/>
      <c r="K1232" s="102"/>
      <c r="L1232" s="102"/>
      <c r="M1232" s="103"/>
      <c r="N1232" s="95"/>
      <c r="O1232" s="99"/>
    </row>
    <row r="1233" spans="1:15" s="131" customFormat="1" ht="14.25" customHeight="1">
      <c r="A1233" s="351"/>
      <c r="B1233" s="100"/>
      <c r="C1233" s="101"/>
      <c r="D1233" s="102"/>
      <c r="E1233" s="103"/>
      <c r="F1233" s="95"/>
      <c r="G1233" s="104">
        <f>ROUNDDOWN(SUM(F1232:F1236)/1000,0)</f>
        <v>0</v>
      </c>
      <c r="H1233" s="105"/>
      <c r="I1233" s="113"/>
      <c r="J1233" s="114"/>
      <c r="K1233" s="109"/>
      <c r="L1233" s="109"/>
      <c r="M1233" s="110"/>
      <c r="N1233" s="95"/>
      <c r="O1233" s="112"/>
    </row>
    <row r="1234" spans="1:15" s="131" customFormat="1" ht="14.25" customHeight="1">
      <c r="A1234" s="351"/>
      <c r="B1234" s="100"/>
      <c r="C1234" s="101"/>
      <c r="D1234" s="102"/>
      <c r="E1234" s="103"/>
      <c r="F1234" s="95"/>
      <c r="G1234" s="104"/>
      <c r="H1234" s="105"/>
      <c r="I1234" s="83" t="s">
        <v>561</v>
      </c>
      <c r="J1234" s="84"/>
      <c r="K1234" s="84"/>
      <c r="L1234" s="84"/>
      <c r="M1234" s="85"/>
      <c r="N1234" s="86"/>
      <c r="O1234" s="119"/>
    </row>
    <row r="1235" spans="1:15" s="131" customFormat="1" ht="14.25" customHeight="1">
      <c r="A1235" s="351"/>
      <c r="B1235" s="100"/>
      <c r="C1235" s="101"/>
      <c r="D1235" s="102"/>
      <c r="E1235" s="103"/>
      <c r="F1235" s="95"/>
      <c r="G1235" s="104"/>
      <c r="H1235" s="111"/>
      <c r="I1235" s="97"/>
      <c r="J1235" s="601"/>
      <c r="K1235" s="102"/>
      <c r="L1235" s="102"/>
      <c r="M1235" s="103"/>
      <c r="N1235" s="95"/>
      <c r="O1235" s="99"/>
    </row>
    <row r="1236" spans="1:15" s="131" customFormat="1" ht="14.25" customHeight="1">
      <c r="A1236" s="351"/>
      <c r="B1236" s="100"/>
      <c r="C1236" s="101"/>
      <c r="D1236" s="102"/>
      <c r="E1236" s="103"/>
      <c r="F1236" s="95"/>
      <c r="G1236" s="104"/>
      <c r="H1236" s="105"/>
      <c r="I1236" s="97"/>
      <c r="J1236" s="601"/>
      <c r="K1236" s="102"/>
      <c r="L1236" s="102"/>
      <c r="M1236" s="103"/>
      <c r="N1236" s="95"/>
      <c r="O1236" s="106">
        <f>ROUNDDOWN(SUM(N1235:N1242)/1000,0)</f>
        <v>0</v>
      </c>
    </row>
    <row r="1237" spans="1:15" s="131" customFormat="1" ht="14.25" customHeight="1">
      <c r="A1237" s="351"/>
      <c r="B1237" s="83" t="s">
        <v>557</v>
      </c>
      <c r="C1237" s="84"/>
      <c r="D1237" s="84"/>
      <c r="E1237" s="85"/>
      <c r="F1237" s="86"/>
      <c r="G1237" s="87"/>
      <c r="H1237" s="105"/>
      <c r="I1237" s="97"/>
      <c r="J1237" s="601"/>
      <c r="K1237" s="102"/>
      <c r="L1237" s="102"/>
      <c r="M1237" s="103"/>
      <c r="N1237" s="95"/>
      <c r="O1237" s="99"/>
    </row>
    <row r="1238" spans="1:15" s="131" customFormat="1" ht="14.25" customHeight="1">
      <c r="A1238" s="351"/>
      <c r="B1238" s="100"/>
      <c r="C1238" s="101"/>
      <c r="D1238" s="102"/>
      <c r="E1238" s="103"/>
      <c r="F1238" s="95"/>
      <c r="G1238" s="96"/>
      <c r="H1238" s="111"/>
      <c r="I1238" s="97"/>
      <c r="J1238" s="601"/>
      <c r="K1238" s="102"/>
      <c r="L1238" s="102"/>
      <c r="M1238" s="103"/>
      <c r="N1238" s="95"/>
      <c r="O1238" s="99"/>
    </row>
    <row r="1239" spans="1:15" s="131" customFormat="1" ht="14.25" customHeight="1">
      <c r="A1239" s="351"/>
      <c r="B1239" s="100"/>
      <c r="C1239" s="101"/>
      <c r="D1239" s="102"/>
      <c r="E1239" s="103"/>
      <c r="F1239" s="95"/>
      <c r="G1239" s="104">
        <f>ROUNDDOWN(SUM(F1238:F1240)/1000,0)</f>
        <v>0</v>
      </c>
      <c r="H1239" s="111"/>
      <c r="I1239" s="97"/>
      <c r="J1239" s="601"/>
      <c r="K1239" s="102"/>
      <c r="L1239" s="102"/>
      <c r="M1239" s="103"/>
      <c r="N1239" s="95"/>
      <c r="O1239" s="99"/>
    </row>
    <row r="1240" spans="1:15" s="131" customFormat="1" ht="14.25" customHeight="1">
      <c r="A1240" s="351"/>
      <c r="B1240" s="100"/>
      <c r="C1240" s="101"/>
      <c r="D1240" s="102"/>
      <c r="E1240" s="103"/>
      <c r="F1240" s="95"/>
      <c r="G1240" s="104"/>
      <c r="H1240" s="105"/>
      <c r="I1240" s="97"/>
      <c r="J1240" s="601"/>
      <c r="K1240" s="102"/>
      <c r="L1240" s="102"/>
      <c r="M1240" s="103"/>
      <c r="N1240" s="95"/>
      <c r="O1240" s="99"/>
    </row>
    <row r="1241" spans="1:15" s="131" customFormat="1" ht="14.25" customHeight="1">
      <c r="A1241" s="351"/>
      <c r="B1241" s="83" t="s">
        <v>558</v>
      </c>
      <c r="C1241" s="84"/>
      <c r="D1241" s="84"/>
      <c r="E1241" s="85"/>
      <c r="F1241" s="86"/>
      <c r="G1241" s="87"/>
      <c r="H1241" s="105"/>
      <c r="I1241" s="97"/>
      <c r="J1241" s="601"/>
      <c r="K1241" s="102"/>
      <c r="L1241" s="102"/>
      <c r="M1241" s="103"/>
      <c r="N1241" s="95"/>
      <c r="O1241" s="99"/>
    </row>
    <row r="1242" spans="1:15" s="131" customFormat="1" ht="14.25" customHeight="1">
      <c r="A1242" s="351"/>
      <c r="B1242" s="100"/>
      <c r="C1242" s="101"/>
      <c r="D1242" s="102"/>
      <c r="E1242" s="103"/>
      <c r="F1242" s="95"/>
      <c r="G1242" s="96"/>
      <c r="H1242" s="111"/>
      <c r="I1242" s="97"/>
      <c r="J1242" s="601"/>
      <c r="K1242" s="102"/>
      <c r="L1242" s="102"/>
      <c r="M1242" s="103"/>
      <c r="N1242" s="95"/>
      <c r="O1242" s="112"/>
    </row>
    <row r="1243" spans="1:15" s="131" customFormat="1" ht="14.25" customHeight="1">
      <c r="A1243" s="351"/>
      <c r="B1243" s="100"/>
      <c r="C1243" s="101"/>
      <c r="D1243" s="102"/>
      <c r="E1243" s="103"/>
      <c r="F1243" s="95"/>
      <c r="G1243" s="104">
        <f>ROUNDDOWN(SUM(F1242:F1246)/1000,0)</f>
        <v>0</v>
      </c>
      <c r="H1243" s="111"/>
      <c r="I1243" s="204" t="s">
        <v>562</v>
      </c>
      <c r="J1243" s="180"/>
      <c r="K1243" s="116"/>
      <c r="L1243" s="116"/>
      <c r="M1243" s="117"/>
      <c r="N1243" s="118"/>
      <c r="O1243" s="119"/>
    </row>
    <row r="1244" spans="1:15" s="131" customFormat="1" ht="14.25" customHeight="1">
      <c r="A1244" s="351"/>
      <c r="B1244" s="100"/>
      <c r="C1244" s="101"/>
      <c r="D1244" s="102"/>
      <c r="E1244" s="103"/>
      <c r="F1244" s="95"/>
      <c r="G1244" s="104"/>
      <c r="H1244" s="111"/>
      <c r="I1244" s="97"/>
      <c r="J1244" s="601"/>
      <c r="K1244" s="102"/>
      <c r="L1244" s="102"/>
      <c r="M1244" s="103"/>
      <c r="N1244" s="95"/>
      <c r="O1244" s="99"/>
    </row>
    <row r="1245" spans="1:15" s="131" customFormat="1" ht="14.25" customHeight="1">
      <c r="A1245" s="351"/>
      <c r="B1245" s="100"/>
      <c r="C1245" s="101"/>
      <c r="D1245" s="102"/>
      <c r="E1245" s="103"/>
      <c r="F1245" s="95"/>
      <c r="G1245" s="104"/>
      <c r="H1245" s="105"/>
      <c r="I1245" s="97"/>
      <c r="J1245" s="601"/>
      <c r="K1245" s="102"/>
      <c r="L1245" s="102"/>
      <c r="M1245" s="103"/>
      <c r="N1245" s="95"/>
      <c r="O1245" s="106">
        <f>ROUNDDOWN(SUM(N1244:N1249)/1000,0)</f>
        <v>0</v>
      </c>
    </row>
    <row r="1246" spans="1:15" s="131" customFormat="1" ht="14.25" customHeight="1">
      <c r="A1246" s="351"/>
      <c r="B1246" s="100"/>
      <c r="C1246" s="101"/>
      <c r="D1246" s="102"/>
      <c r="E1246" s="103"/>
      <c r="F1246" s="95"/>
      <c r="G1246" s="104"/>
      <c r="H1246" s="105"/>
      <c r="I1246" s="97"/>
      <c r="J1246" s="601"/>
      <c r="K1246" s="102"/>
      <c r="L1246" s="102"/>
      <c r="M1246" s="103"/>
      <c r="N1246" s="95"/>
      <c r="O1246" s="99"/>
    </row>
    <row r="1247" spans="1:15" s="131" customFormat="1" ht="14.25" customHeight="1">
      <c r="A1247" s="351"/>
      <c r="B1247" s="83" t="s">
        <v>559</v>
      </c>
      <c r="C1247" s="84"/>
      <c r="D1247" s="84"/>
      <c r="E1247" s="85"/>
      <c r="F1247" s="86"/>
      <c r="G1247" s="87"/>
      <c r="H1247" s="105"/>
      <c r="I1247" s="97"/>
      <c r="J1247" s="601"/>
      <c r="K1247" s="102"/>
      <c r="L1247" s="102"/>
      <c r="M1247" s="103"/>
      <c r="N1247" s="95"/>
      <c r="O1247" s="99"/>
    </row>
    <row r="1248" spans="1:15" s="131" customFormat="1" ht="14.25" customHeight="1">
      <c r="A1248" s="351"/>
      <c r="B1248" s="100"/>
      <c r="C1248" s="101"/>
      <c r="D1248" s="102"/>
      <c r="E1248" s="103"/>
      <c r="F1248" s="95"/>
      <c r="G1248" s="96"/>
      <c r="H1248" s="105"/>
      <c r="I1248" s="97"/>
      <c r="J1248" s="601"/>
      <c r="K1248" s="102"/>
      <c r="L1248" s="102"/>
      <c r="M1248" s="103"/>
      <c r="N1248" s="95"/>
      <c r="O1248" s="99"/>
    </row>
    <row r="1249" spans="1:15" s="131" customFormat="1" ht="14.25" customHeight="1">
      <c r="A1249" s="351"/>
      <c r="B1249" s="100"/>
      <c r="C1249" s="101"/>
      <c r="D1249" s="102"/>
      <c r="E1249" s="103"/>
      <c r="F1249" s="95"/>
      <c r="G1249" s="96">
        <f>ROUNDDOWN(SUM(F1248:F1256)/1000,0)</f>
        <v>0</v>
      </c>
      <c r="H1249" s="105"/>
      <c r="I1249" s="97"/>
      <c r="J1249" s="601"/>
      <c r="K1249" s="102"/>
      <c r="L1249" s="102"/>
      <c r="M1249" s="103"/>
      <c r="N1249" s="95"/>
      <c r="O1249" s="99"/>
    </row>
    <row r="1250" spans="1:15" s="131" customFormat="1" ht="14.25" customHeight="1">
      <c r="A1250" s="351"/>
      <c r="B1250" s="100"/>
      <c r="C1250" s="101"/>
      <c r="D1250" s="102"/>
      <c r="E1250" s="103"/>
      <c r="F1250" s="95"/>
      <c r="G1250" s="96"/>
      <c r="H1250" s="111"/>
      <c r="I1250" s="205" t="s">
        <v>563</v>
      </c>
      <c r="J1250" s="181"/>
      <c r="K1250" s="182"/>
      <c r="L1250" s="182"/>
      <c r="M1250" s="183"/>
      <c r="N1250" s="185"/>
      <c r="O1250" s="184"/>
    </row>
    <row r="1251" spans="1:15" s="131" customFormat="1" ht="14.25" customHeight="1">
      <c r="A1251" s="351"/>
      <c r="B1251" s="100"/>
      <c r="C1251" s="101"/>
      <c r="D1251" s="102"/>
      <c r="E1251" s="103"/>
      <c r="F1251" s="95"/>
      <c r="G1251" s="96"/>
      <c r="H1251" s="111"/>
      <c r="I1251" s="97"/>
      <c r="J1251" s="601"/>
      <c r="K1251" s="102"/>
      <c r="L1251" s="102"/>
      <c r="M1251" s="103"/>
      <c r="N1251" s="95"/>
      <c r="O1251" s="186"/>
    </row>
    <row r="1252" spans="1:15" s="131" customFormat="1" ht="14.25" customHeight="1">
      <c r="A1252" s="351"/>
      <c r="B1252" s="100"/>
      <c r="C1252" s="101"/>
      <c r="D1252" s="102"/>
      <c r="E1252" s="103"/>
      <c r="F1252" s="95"/>
      <c r="G1252" s="96"/>
      <c r="H1252" s="111"/>
      <c r="I1252" s="97"/>
      <c r="J1252" s="601"/>
      <c r="K1252" s="102"/>
      <c r="L1252" s="102"/>
      <c r="M1252" s="103"/>
      <c r="N1252" s="95"/>
      <c r="O1252" s="106">
        <f>ROUNDDOWN(SUM(N1251:N1256)/1000,0)</f>
        <v>0</v>
      </c>
    </row>
    <row r="1253" spans="1:15" s="131" customFormat="1" ht="14.25" customHeight="1">
      <c r="A1253" s="351"/>
      <c r="B1253" s="100"/>
      <c r="C1253" s="101"/>
      <c r="D1253" s="102"/>
      <c r="E1253" s="103"/>
      <c r="F1253" s="95"/>
      <c r="G1253" s="96"/>
      <c r="H1253" s="111"/>
      <c r="I1253" s="97"/>
      <c r="J1253" s="601"/>
      <c r="K1253" s="102"/>
      <c r="L1253" s="102"/>
      <c r="M1253" s="103"/>
      <c r="N1253" s="95"/>
      <c r="O1253" s="99"/>
    </row>
    <row r="1254" spans="1:15" s="131" customFormat="1" ht="14.25" customHeight="1">
      <c r="A1254" s="351"/>
      <c r="B1254" s="100"/>
      <c r="C1254" s="101"/>
      <c r="D1254" s="102"/>
      <c r="E1254" s="103"/>
      <c r="F1254" s="95"/>
      <c r="G1254" s="96"/>
      <c r="H1254" s="111"/>
      <c r="I1254" s="97"/>
      <c r="J1254" s="601"/>
      <c r="K1254" s="102"/>
      <c r="L1254" s="102"/>
      <c r="M1254" s="103"/>
      <c r="N1254" s="95"/>
      <c r="O1254" s="99"/>
    </row>
    <row r="1255" spans="1:15" s="131" customFormat="1" ht="14.25" customHeight="1">
      <c r="A1255" s="351"/>
      <c r="B1255" s="100"/>
      <c r="C1255" s="101"/>
      <c r="D1255" s="102"/>
      <c r="E1255" s="103"/>
      <c r="F1255" s="95"/>
      <c r="G1255" s="96"/>
      <c r="H1255" s="105"/>
      <c r="I1255" s="97"/>
      <c r="J1255" s="601"/>
      <c r="K1255" s="102"/>
      <c r="L1255" s="102"/>
      <c r="M1255" s="103"/>
      <c r="N1255" s="95"/>
      <c r="O1255" s="99"/>
    </row>
    <row r="1256" spans="1:15" s="131" customFormat="1" ht="14.25" customHeight="1">
      <c r="A1256" s="351"/>
      <c r="B1256" s="100"/>
      <c r="C1256" s="101"/>
      <c r="D1256" s="102"/>
      <c r="E1256" s="103"/>
      <c r="F1256" s="95"/>
      <c r="G1256" s="104"/>
      <c r="H1256" s="111"/>
      <c r="I1256" s="97"/>
      <c r="J1256" s="601"/>
      <c r="K1256" s="102"/>
      <c r="L1256" s="102"/>
      <c r="M1256" s="103"/>
      <c r="N1256" s="95"/>
      <c r="O1256" s="112"/>
    </row>
    <row r="1257" spans="1:15" s="131" customFormat="1" ht="14.25" customHeight="1">
      <c r="A1257" s="351"/>
      <c r="B1257" s="83" t="s">
        <v>67</v>
      </c>
      <c r="C1257" s="84"/>
      <c r="D1257" s="84"/>
      <c r="E1257" s="85"/>
      <c r="F1257" s="86"/>
      <c r="G1257" s="87"/>
      <c r="H1257" s="111"/>
      <c r="I1257" s="204" t="s">
        <v>564</v>
      </c>
      <c r="J1257" s="115"/>
      <c r="K1257" s="116"/>
      <c r="L1257" s="116"/>
      <c r="M1257" s="117"/>
      <c r="N1257" s="120"/>
      <c r="O1257" s="121"/>
    </row>
    <row r="1258" spans="1:15" s="131" customFormat="1" ht="14.25" customHeight="1">
      <c r="A1258" s="351"/>
      <c r="B1258" s="100"/>
      <c r="C1258" s="101"/>
      <c r="D1258" s="102"/>
      <c r="E1258" s="103"/>
      <c r="F1258" s="95"/>
      <c r="G1258" s="96"/>
      <c r="H1258" s="111"/>
      <c r="I1258" s="97"/>
      <c r="J1258" s="601"/>
      <c r="K1258" s="102"/>
      <c r="L1258" s="102"/>
      <c r="M1258" s="103"/>
      <c r="N1258" s="95"/>
      <c r="O1258" s="99"/>
    </row>
    <row r="1259" spans="1:15" s="131" customFormat="1" ht="14.25" customHeight="1">
      <c r="A1259" s="351"/>
      <c r="B1259" s="100"/>
      <c r="C1259" s="101"/>
      <c r="D1259" s="102"/>
      <c r="E1259" s="103"/>
      <c r="F1259" s="95"/>
      <c r="G1259" s="104">
        <f>ROUNDDOWN(SUM(F1258:F1260)/1000,0)</f>
        <v>0</v>
      </c>
      <c r="H1259" s="105"/>
      <c r="I1259" s="97"/>
      <c r="J1259" s="601"/>
      <c r="K1259" s="102"/>
      <c r="L1259" s="102"/>
      <c r="M1259" s="103"/>
      <c r="N1259" s="95"/>
      <c r="O1259" s="106">
        <f>ROUNDDOWN(SUM(N1258:N1267)/1000,0)</f>
        <v>0</v>
      </c>
    </row>
    <row r="1260" spans="1:15" s="131" customFormat="1" ht="14.1" customHeight="1">
      <c r="A1260" s="351"/>
      <c r="B1260" s="100"/>
      <c r="C1260" s="101"/>
      <c r="D1260" s="102"/>
      <c r="E1260" s="103"/>
      <c r="F1260" s="95"/>
      <c r="G1260" s="104"/>
      <c r="H1260" s="111"/>
      <c r="I1260" s="97"/>
      <c r="J1260" s="601"/>
      <c r="K1260" s="102"/>
      <c r="L1260" s="102"/>
      <c r="M1260" s="103"/>
      <c r="N1260" s="95"/>
      <c r="O1260" s="99"/>
    </row>
    <row r="1261" spans="1:15" s="131" customFormat="1" ht="14.25" customHeight="1" thickBot="1">
      <c r="A1261" s="351"/>
      <c r="B1261" s="122" t="s">
        <v>68</v>
      </c>
      <c r="C1261" s="123"/>
      <c r="D1261" s="123"/>
      <c r="E1261" s="124"/>
      <c r="F1261" s="125"/>
      <c r="G1261" s="126">
        <f>G1262-G1226-G1233-G1239-G1243-G1249-G1259</f>
        <v>0</v>
      </c>
      <c r="H1261" s="105"/>
      <c r="I1261" s="97"/>
      <c r="J1261" s="601"/>
      <c r="K1261" s="102"/>
      <c r="L1261" s="102"/>
      <c r="M1261" s="103"/>
      <c r="N1261" s="95"/>
      <c r="O1261" s="99"/>
    </row>
    <row r="1262" spans="1:15" s="131" customFormat="1" ht="20.100000000000001" customHeight="1" thickTop="1">
      <c r="A1262" s="351"/>
      <c r="B1262" s="1015" t="s">
        <v>69</v>
      </c>
      <c r="C1262" s="1016"/>
      <c r="D1262" s="1016"/>
      <c r="E1262" s="1016"/>
      <c r="F1262" s="1017"/>
      <c r="G1262" s="127">
        <f>O1270</f>
        <v>0</v>
      </c>
      <c r="H1262" s="105"/>
      <c r="I1262" s="97"/>
      <c r="J1262" s="601"/>
      <c r="K1262" s="102"/>
      <c r="L1262" s="102"/>
      <c r="M1262" s="103"/>
      <c r="N1262" s="95"/>
      <c r="O1262" s="99"/>
    </row>
    <row r="1263" spans="1:15" s="131" customFormat="1" ht="14.25" customHeight="1">
      <c r="A1263" s="351"/>
      <c r="B1263" s="128" t="s">
        <v>70</v>
      </c>
      <c r="C1263" s="129"/>
      <c r="D1263" s="129"/>
      <c r="E1263" s="129"/>
      <c r="F1263" s="129"/>
      <c r="G1263" s="130"/>
      <c r="H1263" s="130"/>
      <c r="I1263" s="97"/>
      <c r="J1263" s="601"/>
      <c r="K1263" s="102"/>
      <c r="L1263" s="102"/>
      <c r="M1263" s="103"/>
      <c r="N1263" s="95"/>
      <c r="O1263" s="99"/>
    </row>
    <row r="1264" spans="1:15" s="131" customFormat="1" ht="14.25" customHeight="1">
      <c r="A1264" s="351"/>
      <c r="B1264" s="131" t="s">
        <v>71</v>
      </c>
      <c r="C1264" s="129"/>
      <c r="D1264" s="129"/>
      <c r="E1264" s="129"/>
      <c r="F1264" s="129"/>
      <c r="G1264" s="132" t="s">
        <v>72</v>
      </c>
      <c r="H1264" s="133"/>
      <c r="I1264" s="97"/>
      <c r="J1264" s="601"/>
      <c r="K1264" s="102"/>
      <c r="L1264" s="102"/>
      <c r="M1264" s="103"/>
      <c r="N1264" s="95"/>
      <c r="O1264" s="99"/>
    </row>
    <row r="1265" spans="1:21" s="131" customFormat="1" ht="14.25" customHeight="1">
      <c r="A1265" s="351"/>
      <c r="B1265" s="919" t="s">
        <v>73</v>
      </c>
      <c r="C1265" s="1018"/>
      <c r="D1265" s="1018"/>
      <c r="E1265" s="1018"/>
      <c r="F1265" s="1019"/>
      <c r="G1265" s="134" t="s">
        <v>74</v>
      </c>
      <c r="H1265" s="133"/>
      <c r="I1265" s="97"/>
      <c r="J1265" s="601"/>
      <c r="K1265" s="102"/>
      <c r="L1265" s="102"/>
      <c r="M1265" s="103"/>
      <c r="N1265" s="95"/>
      <c r="O1265" s="99"/>
    </row>
    <row r="1266" spans="1:21" s="131" customFormat="1" ht="20.100000000000001" customHeight="1">
      <c r="A1266" s="351"/>
      <c r="B1266" s="1003" t="s">
        <v>567</v>
      </c>
      <c r="C1266" s="1018"/>
      <c r="D1266" s="1018"/>
      <c r="E1266" s="1018"/>
      <c r="F1266" s="1019"/>
      <c r="G1266" s="135"/>
      <c r="H1266" s="136"/>
      <c r="I1266" s="97"/>
      <c r="J1266" s="601"/>
      <c r="K1266" s="102"/>
      <c r="L1266" s="102"/>
      <c r="M1266" s="103"/>
      <c r="N1266" s="95"/>
      <c r="O1266" s="99"/>
    </row>
    <row r="1267" spans="1:21" s="131" customFormat="1" ht="21.95" customHeight="1" thickBot="1">
      <c r="A1267" s="351"/>
      <c r="B1267" s="1003" t="s">
        <v>568</v>
      </c>
      <c r="C1267" s="1004"/>
      <c r="D1267" s="1004"/>
      <c r="E1267" s="1004"/>
      <c r="F1267" s="1005"/>
      <c r="G1267" s="135"/>
      <c r="H1267" s="111"/>
      <c r="I1267" s="97"/>
      <c r="J1267" s="601"/>
      <c r="K1267" s="102"/>
      <c r="L1267" s="102"/>
      <c r="M1267" s="103"/>
      <c r="N1267" s="95"/>
      <c r="O1267" s="137"/>
    </row>
    <row r="1268" spans="1:21" s="131" customFormat="1" ht="35.450000000000003" customHeight="1" thickTop="1">
      <c r="A1268" s="351"/>
      <c r="B1268" s="1003" t="s">
        <v>132</v>
      </c>
      <c r="C1268" s="1004"/>
      <c r="D1268" s="1004"/>
      <c r="E1268" s="1004"/>
      <c r="F1268" s="1005"/>
      <c r="G1268" s="135"/>
      <c r="H1268" s="111"/>
      <c r="I1268" s="1006" t="s">
        <v>565</v>
      </c>
      <c r="J1268" s="1007"/>
      <c r="K1268" s="1007"/>
      <c r="L1268" s="1007"/>
      <c r="M1268" s="1007"/>
      <c r="N1268" s="1008"/>
      <c r="O1268" s="138">
        <f>SUM(O1226,O1236,O1245,O1252,O1259,)</f>
        <v>0</v>
      </c>
    </row>
    <row r="1269" spans="1:21" s="131" customFormat="1" ht="35.450000000000003" customHeight="1">
      <c r="A1269" s="351"/>
      <c r="B1269" s="1003" t="s">
        <v>138</v>
      </c>
      <c r="C1269" s="1004"/>
      <c r="D1269" s="1004"/>
      <c r="E1269" s="1004"/>
      <c r="F1269" s="1005"/>
      <c r="G1269" s="187"/>
      <c r="H1269" s="130"/>
      <c r="I1269" s="1009" t="s">
        <v>340</v>
      </c>
      <c r="J1269" s="1010"/>
      <c r="K1269" s="1010"/>
      <c r="L1269" s="1010"/>
      <c r="M1269" s="1010"/>
      <c r="N1269" s="1011"/>
      <c r="O1269" s="146">
        <f>IF(共通入力シート!$B$18="課税事業者",ROUNDDOWN((O1268-G1271)*10/110,0),0)</f>
        <v>0</v>
      </c>
    </row>
    <row r="1270" spans="1:21" s="131" customFormat="1" ht="26.1" customHeight="1" thickBot="1">
      <c r="A1270" s="351"/>
      <c r="B1270" s="1012" t="s">
        <v>569</v>
      </c>
      <c r="C1270" s="1013"/>
      <c r="D1270" s="1013"/>
      <c r="E1270" s="1013"/>
      <c r="F1270" s="1014"/>
      <c r="G1270" s="139"/>
      <c r="H1270" s="130"/>
      <c r="I1270" s="995" t="s">
        <v>341</v>
      </c>
      <c r="J1270" s="996"/>
      <c r="K1270" s="996"/>
      <c r="L1270" s="996"/>
      <c r="M1270" s="996"/>
      <c r="N1270" s="997"/>
      <c r="O1270" s="141">
        <f>O1268-O1269</f>
        <v>0</v>
      </c>
    </row>
    <row r="1271" spans="1:21" s="131" customFormat="1" ht="25.35" customHeight="1" thickTop="1">
      <c r="A1271" s="351"/>
      <c r="B1271" s="992" t="s">
        <v>75</v>
      </c>
      <c r="C1271" s="993"/>
      <c r="D1271" s="993"/>
      <c r="E1271" s="993"/>
      <c r="F1271" s="994"/>
      <c r="G1271" s="140">
        <f>SUM(G1266:G1270)</f>
        <v>0</v>
      </c>
      <c r="H1271" s="364"/>
      <c r="I1271" s="995" t="s">
        <v>342</v>
      </c>
      <c r="J1271" s="996"/>
      <c r="K1271" s="996"/>
      <c r="L1271" s="996"/>
      <c r="M1271" s="996"/>
      <c r="N1271" s="997"/>
      <c r="O1271" s="144"/>
    </row>
    <row r="1272" spans="1:21" s="131" customFormat="1" ht="26.25" customHeight="1">
      <c r="A1272" s="351"/>
      <c r="B1272" s="131" t="s">
        <v>76</v>
      </c>
      <c r="C1272" s="365"/>
      <c r="D1272" s="365"/>
      <c r="E1272" s="365"/>
      <c r="F1272" s="365"/>
      <c r="G1272" s="143"/>
      <c r="H1272" s="364"/>
      <c r="O1272" s="145"/>
    </row>
    <row r="1273" spans="1:21" s="131" customFormat="1" ht="10.5" customHeight="1" thickBot="1">
      <c r="A1273" s="351"/>
      <c r="C1273" s="365"/>
      <c r="D1273" s="365"/>
      <c r="E1273" s="365"/>
      <c r="F1273" s="365"/>
      <c r="G1273" s="143"/>
      <c r="H1273" s="364"/>
      <c r="I1273" s="366"/>
    </row>
    <row r="1274" spans="1:21" s="131" customFormat="1" ht="25.35" customHeight="1" thickBot="1">
      <c r="A1274" s="351"/>
      <c r="B1274" s="998" t="s">
        <v>77</v>
      </c>
      <c r="C1274" s="980"/>
      <c r="D1274" s="999" t="str">
        <f>IF(共通入力シート!$B$2="","",共通入力シート!$B$2)</f>
        <v/>
      </c>
      <c r="E1274" s="999"/>
      <c r="F1274" s="999"/>
      <c r="G1274" s="1000"/>
      <c r="H1274" s="1001" t="str">
        <f>IF(共通入力シート!$B$18="※選択してください。","★「共通入力シート」の消費税等仕入控除税額の取扱を選択してください。","")</f>
        <v/>
      </c>
      <c r="I1274" s="1002"/>
      <c r="J1274" s="1002"/>
      <c r="K1274" s="1002"/>
      <c r="L1274" s="1002"/>
      <c r="M1274" s="1002"/>
      <c r="N1274" s="1002"/>
      <c r="O1274" s="1002"/>
    </row>
    <row r="1275" spans="1:21" s="131" customFormat="1" ht="46.5" customHeight="1" thickBot="1">
      <c r="A1275" s="351"/>
      <c r="B1275" s="987" t="s">
        <v>343</v>
      </c>
      <c r="C1275" s="988"/>
      <c r="D1275" s="989" t="str">
        <f>IF(O1270=0,"",MAX(0,MIN(INT(O1270/2),G1261)))</f>
        <v/>
      </c>
      <c r="E1275" s="989"/>
      <c r="F1275" s="989"/>
      <c r="G1275" s="367" t="s">
        <v>29</v>
      </c>
      <c r="H1275" s="990" t="s">
        <v>78</v>
      </c>
      <c r="I1275" s="991"/>
      <c r="J1275" s="991"/>
      <c r="K1275" s="991"/>
      <c r="L1275" s="991"/>
      <c r="M1275" s="991"/>
      <c r="N1275" s="991"/>
      <c r="O1275" s="991"/>
    </row>
    <row r="1276" spans="1:21" ht="4.5" customHeight="1"/>
    <row r="1277" spans="1:21" ht="15.6" customHeight="1">
      <c r="B1277" s="131" t="s">
        <v>425</v>
      </c>
      <c r="C1277" s="218"/>
      <c r="D1277" s="218"/>
      <c r="E1277" s="218"/>
      <c r="F1277" s="218"/>
      <c r="G1277" s="218"/>
      <c r="H1277" s="218"/>
      <c r="I1277" s="218"/>
      <c r="J1277" s="218"/>
      <c r="K1277" s="218"/>
      <c r="L1277" s="218"/>
      <c r="M1277" s="218"/>
      <c r="N1277" s="218"/>
      <c r="O1277" s="218"/>
      <c r="R1277" s="329"/>
      <c r="S1277" s="329"/>
      <c r="T1277" s="329"/>
      <c r="U1277" s="329"/>
    </row>
    <row r="1278" spans="1:21" ht="15.6" customHeight="1">
      <c r="B1278" s="218" t="s">
        <v>509</v>
      </c>
      <c r="C1278" s="218"/>
      <c r="D1278" s="218"/>
      <c r="E1278" s="218"/>
      <c r="F1278" s="218"/>
      <c r="G1278" s="218"/>
      <c r="H1278" s="218"/>
      <c r="I1278" s="218"/>
      <c r="J1278" s="218"/>
      <c r="K1278" s="218"/>
      <c r="L1278" s="218"/>
      <c r="M1278" s="218"/>
      <c r="N1278" s="218"/>
      <c r="O1278" s="218"/>
      <c r="R1278" s="329"/>
      <c r="S1278" s="329"/>
      <c r="T1278" s="329"/>
      <c r="U1278" s="329"/>
    </row>
    <row r="1279" spans="1:21" ht="18" customHeight="1" thickBot="1">
      <c r="B1279" s="1120" t="s">
        <v>508</v>
      </c>
      <c r="C1279" s="1120"/>
      <c r="D1279" s="1120"/>
      <c r="E1279" s="1120"/>
      <c r="F1279" s="1120"/>
      <c r="G1279" s="1120"/>
      <c r="H1279" s="1120"/>
      <c r="I1279" s="1120"/>
      <c r="J1279" s="1120"/>
      <c r="K1279" s="1120"/>
      <c r="L1279" s="1120"/>
      <c r="M1279" s="1120"/>
      <c r="N1279" s="1120"/>
      <c r="O1279" s="1120"/>
      <c r="R1279" s="329"/>
      <c r="S1279" s="329"/>
      <c r="T1279" s="329"/>
      <c r="U1279" s="329"/>
    </row>
    <row r="1280" spans="1:21" ht="15" customHeight="1">
      <c r="B1280" s="1121" t="s">
        <v>43</v>
      </c>
      <c r="C1280" s="1122"/>
      <c r="D1280" s="1125" t="s">
        <v>629</v>
      </c>
      <c r="E1280" s="1126"/>
      <c r="F1280" s="1129" t="s">
        <v>657</v>
      </c>
      <c r="G1280" s="1130"/>
      <c r="H1280" s="1131"/>
      <c r="I1280" s="1131"/>
      <c r="J1280" s="1131"/>
      <c r="K1280" s="1131"/>
      <c r="L1280" s="1131"/>
      <c r="M1280" s="1131"/>
      <c r="N1280" s="1131"/>
      <c r="O1280" s="1132"/>
      <c r="Q1280" s="618" t="s">
        <v>667</v>
      </c>
      <c r="R1280" s="329"/>
      <c r="S1280" s="329"/>
      <c r="T1280" s="329"/>
      <c r="U1280" s="329"/>
    </row>
    <row r="1281" spans="2:21" ht="15" customHeight="1" thickBot="1">
      <c r="B1281" s="1123"/>
      <c r="C1281" s="1124"/>
      <c r="D1281" s="1127"/>
      <c r="E1281" s="1128"/>
      <c r="F1281" s="1133"/>
      <c r="G1281" s="1134"/>
      <c r="H1281" s="1135"/>
      <c r="I1281" s="1135"/>
      <c r="J1281" s="1135"/>
      <c r="K1281" s="1135"/>
      <c r="L1281" s="1135"/>
      <c r="M1281" s="1135"/>
      <c r="N1281" s="1135"/>
      <c r="O1281" s="1136"/>
      <c r="Q1281" s="617" t="s">
        <v>668</v>
      </c>
      <c r="R1281" s="329"/>
      <c r="S1281" s="329"/>
      <c r="T1281" s="329"/>
      <c r="U1281" s="329"/>
    </row>
    <row r="1282" spans="2:21" ht="16.5" customHeight="1">
      <c r="B1282" s="330" t="s">
        <v>142</v>
      </c>
      <c r="C1282" s="331"/>
      <c r="D1282" s="331"/>
      <c r="E1282" s="332"/>
      <c r="F1282" s="331"/>
      <c r="G1282" s="331"/>
      <c r="H1282" s="333"/>
      <c r="I1282" s="333"/>
      <c r="J1282" s="333"/>
      <c r="K1282" s="333"/>
      <c r="L1282" s="333"/>
      <c r="M1282" s="333"/>
      <c r="N1282" s="333"/>
      <c r="O1282" s="334"/>
      <c r="R1282" s="329"/>
      <c r="S1282" s="329"/>
      <c r="T1282" s="329"/>
      <c r="U1282" s="329"/>
    </row>
    <row r="1283" spans="2:21" ht="18.75" customHeight="1">
      <c r="B1283" s="1109"/>
      <c r="C1283" s="1110"/>
      <c r="D1283" s="1110"/>
      <c r="E1283" s="1110"/>
      <c r="F1283" s="1110"/>
      <c r="G1283" s="1110"/>
      <c r="H1283" s="1110"/>
      <c r="I1283" s="1110"/>
      <c r="J1283" s="1110"/>
      <c r="K1283" s="1110"/>
      <c r="L1283" s="1213" t="s">
        <v>48</v>
      </c>
      <c r="M1283" s="1215"/>
      <c r="N1283" s="1215"/>
      <c r="O1283" s="1216"/>
      <c r="Q1283" s="569" t="str">
        <f>IF(M1283="", "←選択してください。", "")</f>
        <v>←選択してください。</v>
      </c>
      <c r="R1283" s="329"/>
      <c r="S1283" s="329"/>
      <c r="T1283" s="329"/>
      <c r="U1283" s="329"/>
    </row>
    <row r="1284" spans="2:21" ht="17.25" customHeight="1">
      <c r="B1284" s="1111"/>
      <c r="C1284" s="1112"/>
      <c r="D1284" s="1112"/>
      <c r="E1284" s="1112"/>
      <c r="F1284" s="1112"/>
      <c r="G1284" s="1112"/>
      <c r="H1284" s="1112"/>
      <c r="I1284" s="1112"/>
      <c r="J1284" s="1112"/>
      <c r="K1284" s="1112"/>
      <c r="L1284" s="1214"/>
      <c r="M1284" s="1217"/>
      <c r="N1284" s="1217"/>
      <c r="O1284" s="1218"/>
      <c r="Q1284" s="336"/>
      <c r="R1284" s="329"/>
      <c r="S1284" s="329"/>
      <c r="T1284" s="329"/>
      <c r="U1284" s="329"/>
    </row>
    <row r="1285" spans="2:21" ht="4.5" customHeight="1">
      <c r="B1285" s="338"/>
      <c r="C1285" s="338"/>
      <c r="D1285" s="338"/>
      <c r="E1285" s="338"/>
      <c r="F1285" s="338"/>
      <c r="G1285" s="338"/>
      <c r="H1285" s="338"/>
      <c r="I1285" s="338"/>
      <c r="J1285" s="338"/>
      <c r="K1285" s="338"/>
      <c r="L1285" s="338"/>
      <c r="M1285" s="338"/>
      <c r="N1285" s="338"/>
      <c r="O1285" s="611"/>
      <c r="R1285" s="329"/>
      <c r="S1285" s="329"/>
      <c r="T1285" s="329"/>
      <c r="U1285" s="329"/>
    </row>
    <row r="1286" spans="2:21" ht="21.75" customHeight="1">
      <c r="B1286" s="340" t="s">
        <v>143</v>
      </c>
      <c r="C1286" s="341"/>
      <c r="D1286" s="341"/>
      <c r="E1286" s="341"/>
      <c r="F1286" s="1117" t="s">
        <v>50</v>
      </c>
      <c r="G1286" s="1118"/>
      <c r="H1286" s="342"/>
      <c r="I1286" s="919"/>
      <c r="J1286" s="920"/>
      <c r="K1286" s="920"/>
      <c r="L1286" s="1219"/>
      <c r="M1286" s="1219"/>
      <c r="N1286" s="1219"/>
      <c r="O1286" s="1220"/>
      <c r="Q1286" s="336" t="str">
        <f>IF(OR(F1280="人材養成事業",F1280= "普及啓発事業"), "←斜線部は記入する必要はありません。", "")</f>
        <v/>
      </c>
      <c r="R1286" s="329"/>
      <c r="S1286" s="329"/>
      <c r="T1286" s="329"/>
      <c r="U1286" s="329"/>
    </row>
    <row r="1287" spans="2:21" ht="9" customHeight="1">
      <c r="B1287" s="131"/>
      <c r="C1287" s="131"/>
      <c r="D1287" s="131"/>
      <c r="E1287" s="131"/>
      <c r="F1287" s="338"/>
      <c r="G1287" s="338"/>
      <c r="H1287" s="587"/>
      <c r="I1287" s="338"/>
      <c r="J1287" s="338"/>
      <c r="K1287" s="338"/>
      <c r="L1287" s="588"/>
      <c r="M1287" s="338"/>
      <c r="N1287" s="338"/>
      <c r="O1287" s="589"/>
      <c r="Q1287" s="336"/>
      <c r="R1287" s="329"/>
      <c r="S1287" s="329"/>
      <c r="T1287" s="329"/>
      <c r="U1287" s="329"/>
    </row>
    <row r="1288" spans="2:21" hidden="1">
      <c r="B1288" s="131"/>
      <c r="C1288" s="131"/>
      <c r="D1288" s="131"/>
      <c r="E1288" s="131"/>
      <c r="F1288" s="338"/>
      <c r="G1288" s="338"/>
      <c r="H1288" s="587"/>
      <c r="I1288" s="338"/>
      <c r="J1288" s="338"/>
      <c r="K1288" s="338"/>
      <c r="L1288" s="588"/>
      <c r="M1288" s="338"/>
      <c r="N1288" s="338"/>
      <c r="O1288" s="589"/>
      <c r="Q1288" s="336"/>
      <c r="R1288" s="329"/>
      <c r="S1288" s="329"/>
      <c r="T1288" s="329"/>
      <c r="U1288" s="329"/>
    </row>
    <row r="1289" spans="2:21" hidden="1">
      <c r="B1289" s="131"/>
      <c r="C1289" s="131"/>
      <c r="D1289" s="338"/>
      <c r="E1289" s="338"/>
      <c r="F1289" s="338"/>
      <c r="G1289" s="338"/>
      <c r="H1289" s="338"/>
      <c r="I1289" s="338"/>
      <c r="J1289" s="338"/>
      <c r="K1289" s="338"/>
      <c r="L1289" s="338"/>
      <c r="M1289" s="338"/>
      <c r="N1289" s="338"/>
      <c r="O1289" s="338"/>
      <c r="Q1289" s="336"/>
      <c r="R1289" s="329"/>
      <c r="S1289" s="329"/>
      <c r="T1289" s="329"/>
      <c r="U1289" s="329"/>
    </row>
    <row r="1290" spans="2:21" s="102" customFormat="1" ht="18" customHeight="1">
      <c r="B1290" s="1020" t="s">
        <v>344</v>
      </c>
      <c r="C1290" s="1066"/>
      <c r="D1290" s="925" t="s">
        <v>413</v>
      </c>
      <c r="E1290" s="926"/>
      <c r="F1290" s="926"/>
      <c r="G1290" s="926"/>
      <c r="H1290" s="926"/>
      <c r="I1290" s="926"/>
      <c r="J1290" s="926"/>
      <c r="K1290" s="926"/>
      <c r="L1290" s="926"/>
      <c r="M1290" s="926"/>
      <c r="N1290" s="926"/>
      <c r="O1290" s="927"/>
      <c r="Q1290" s="345"/>
    </row>
    <row r="1291" spans="2:21" s="102" customFormat="1" ht="19.350000000000001" customHeight="1">
      <c r="B1291" s="1067"/>
      <c r="C1291" s="1068"/>
      <c r="D1291" s="1071"/>
      <c r="E1291" s="1072"/>
      <c r="F1291" s="1072"/>
      <c r="G1291" s="1072"/>
      <c r="H1291" s="1072"/>
      <c r="I1291" s="1072"/>
      <c r="J1291" s="1072"/>
      <c r="K1291" s="1072"/>
      <c r="L1291" s="1072"/>
      <c r="M1291" s="1072"/>
      <c r="N1291" s="1072"/>
      <c r="O1291" s="1073"/>
    </row>
    <row r="1292" spans="2:21" s="102" customFormat="1" ht="19.350000000000001" customHeight="1">
      <c r="B1292" s="1067"/>
      <c r="C1292" s="1068"/>
      <c r="D1292" s="1071"/>
      <c r="E1292" s="1072"/>
      <c r="F1292" s="1072"/>
      <c r="G1292" s="1072"/>
      <c r="H1292" s="1072"/>
      <c r="I1292" s="1072"/>
      <c r="J1292" s="1072"/>
      <c r="K1292" s="1072"/>
      <c r="L1292" s="1072"/>
      <c r="M1292" s="1072"/>
      <c r="N1292" s="1072"/>
      <c r="O1292" s="1073"/>
    </row>
    <row r="1293" spans="2:21" s="102" customFormat="1" ht="19.350000000000001" customHeight="1">
      <c r="B1293" s="1067"/>
      <c r="C1293" s="1068"/>
      <c r="D1293" s="1071"/>
      <c r="E1293" s="1072"/>
      <c r="F1293" s="1072"/>
      <c r="G1293" s="1072"/>
      <c r="H1293" s="1072"/>
      <c r="I1293" s="1072"/>
      <c r="J1293" s="1072"/>
      <c r="K1293" s="1072"/>
      <c r="L1293" s="1072"/>
      <c r="M1293" s="1072"/>
      <c r="N1293" s="1072"/>
      <c r="O1293" s="1073"/>
    </row>
    <row r="1294" spans="2:21" s="102" customFormat="1" ht="19.350000000000001" customHeight="1">
      <c r="B1294" s="1067"/>
      <c r="C1294" s="1068"/>
      <c r="D1294" s="1071"/>
      <c r="E1294" s="1072"/>
      <c r="F1294" s="1072"/>
      <c r="G1294" s="1072"/>
      <c r="H1294" s="1072"/>
      <c r="I1294" s="1072"/>
      <c r="J1294" s="1072"/>
      <c r="K1294" s="1072"/>
      <c r="L1294" s="1072"/>
      <c r="M1294" s="1072"/>
      <c r="N1294" s="1072"/>
      <c r="O1294" s="1073"/>
    </row>
    <row r="1295" spans="2:21" s="102" customFormat="1" ht="19.350000000000001" customHeight="1">
      <c r="B1295" s="1067"/>
      <c r="C1295" s="1068"/>
      <c r="D1295" s="1071"/>
      <c r="E1295" s="1072"/>
      <c r="F1295" s="1072"/>
      <c r="G1295" s="1072"/>
      <c r="H1295" s="1072"/>
      <c r="I1295" s="1072"/>
      <c r="J1295" s="1072"/>
      <c r="K1295" s="1072"/>
      <c r="L1295" s="1072"/>
      <c r="M1295" s="1072"/>
      <c r="N1295" s="1072"/>
      <c r="O1295" s="1073"/>
    </row>
    <row r="1296" spans="2:21" s="102" customFormat="1" ht="19.350000000000001" customHeight="1">
      <c r="B1296" s="1067"/>
      <c r="C1296" s="1068"/>
      <c r="D1296" s="1071"/>
      <c r="E1296" s="1072"/>
      <c r="F1296" s="1072"/>
      <c r="G1296" s="1072"/>
      <c r="H1296" s="1072"/>
      <c r="I1296" s="1072"/>
      <c r="J1296" s="1072"/>
      <c r="K1296" s="1072"/>
      <c r="L1296" s="1072"/>
      <c r="M1296" s="1072"/>
      <c r="N1296" s="1072"/>
      <c r="O1296" s="1073"/>
    </row>
    <row r="1297" spans="2:15" s="102" customFormat="1" ht="19.350000000000001" customHeight="1">
      <c r="B1297" s="1067"/>
      <c r="C1297" s="1068"/>
      <c r="D1297" s="1071"/>
      <c r="E1297" s="1072"/>
      <c r="F1297" s="1072"/>
      <c r="G1297" s="1072"/>
      <c r="H1297" s="1072"/>
      <c r="I1297" s="1072"/>
      <c r="J1297" s="1072"/>
      <c r="K1297" s="1072"/>
      <c r="L1297" s="1072"/>
      <c r="M1297" s="1072"/>
      <c r="N1297" s="1072"/>
      <c r="O1297" s="1073"/>
    </row>
    <row r="1298" spans="2:15" s="102" customFormat="1" ht="19.350000000000001" customHeight="1">
      <c r="B1298" s="1067"/>
      <c r="C1298" s="1068"/>
      <c r="D1298" s="1071"/>
      <c r="E1298" s="1072"/>
      <c r="F1298" s="1072"/>
      <c r="G1298" s="1072"/>
      <c r="H1298" s="1072"/>
      <c r="I1298" s="1072"/>
      <c r="J1298" s="1072"/>
      <c r="K1298" s="1072"/>
      <c r="L1298" s="1072"/>
      <c r="M1298" s="1072"/>
      <c r="N1298" s="1072"/>
      <c r="O1298" s="1073"/>
    </row>
    <row r="1299" spans="2:15" s="102" customFormat="1" ht="19.350000000000001" customHeight="1">
      <c r="B1299" s="1067"/>
      <c r="C1299" s="1068"/>
      <c r="D1299" s="1071"/>
      <c r="E1299" s="1072"/>
      <c r="F1299" s="1072"/>
      <c r="G1299" s="1072"/>
      <c r="H1299" s="1072"/>
      <c r="I1299" s="1072"/>
      <c r="J1299" s="1072"/>
      <c r="K1299" s="1072"/>
      <c r="L1299" s="1072"/>
      <c r="M1299" s="1072"/>
      <c r="N1299" s="1072"/>
      <c r="O1299" s="1073"/>
    </row>
    <row r="1300" spans="2:15" s="102" customFormat="1" ht="19.350000000000001" customHeight="1">
      <c r="B1300" s="1069"/>
      <c r="C1300" s="1070"/>
      <c r="D1300" s="1074"/>
      <c r="E1300" s="1075"/>
      <c r="F1300" s="1075"/>
      <c r="G1300" s="1075"/>
      <c r="H1300" s="1075"/>
      <c r="I1300" s="1075"/>
      <c r="J1300" s="1075"/>
      <c r="K1300" s="1075"/>
      <c r="L1300" s="1075"/>
      <c r="M1300" s="1075"/>
      <c r="N1300" s="1075"/>
      <c r="O1300" s="1076"/>
    </row>
    <row r="1301" spans="2:15" s="102" customFormat="1" ht="18" customHeight="1">
      <c r="B1301" s="1020" t="s">
        <v>148</v>
      </c>
      <c r="C1301" s="1021"/>
      <c r="D1301" s="1059" t="s">
        <v>427</v>
      </c>
      <c r="E1301" s="1026"/>
      <c r="F1301" s="1026"/>
      <c r="G1301" s="1026"/>
      <c r="H1301" s="1026"/>
      <c r="I1301" s="1026"/>
      <c r="J1301" s="1026"/>
      <c r="K1301" s="1026"/>
      <c r="L1301" s="1026"/>
      <c r="M1301" s="1026"/>
      <c r="N1301" s="1026"/>
      <c r="O1301" s="1027"/>
    </row>
    <row r="1302" spans="2:15" s="102" customFormat="1" ht="18" customHeight="1">
      <c r="B1302" s="1022"/>
      <c r="C1302" s="1023"/>
      <c r="D1302" s="1028"/>
      <c r="E1302" s="1077"/>
      <c r="F1302" s="1077"/>
      <c r="G1302" s="1077"/>
      <c r="H1302" s="1077"/>
      <c r="I1302" s="1077"/>
      <c r="J1302" s="1077"/>
      <c r="K1302" s="1077"/>
      <c r="L1302" s="1077"/>
      <c r="M1302" s="1077"/>
      <c r="N1302" s="1077"/>
      <c r="O1302" s="1078"/>
    </row>
    <row r="1303" spans="2:15" s="102" customFormat="1" ht="18" customHeight="1">
      <c r="B1303" s="1022"/>
      <c r="C1303" s="1023"/>
      <c r="D1303" s="1071"/>
      <c r="E1303" s="1072"/>
      <c r="F1303" s="1072"/>
      <c r="G1303" s="1072"/>
      <c r="H1303" s="1072"/>
      <c r="I1303" s="1072"/>
      <c r="J1303" s="1072"/>
      <c r="K1303" s="1072"/>
      <c r="L1303" s="1072"/>
      <c r="M1303" s="1072"/>
      <c r="N1303" s="1072"/>
      <c r="O1303" s="1073"/>
    </row>
    <row r="1304" spans="2:15" s="102" customFormat="1" ht="18" customHeight="1">
      <c r="B1304" s="1022"/>
      <c r="C1304" s="1023"/>
      <c r="D1304" s="1071"/>
      <c r="E1304" s="1072"/>
      <c r="F1304" s="1072"/>
      <c r="G1304" s="1072"/>
      <c r="H1304" s="1072"/>
      <c r="I1304" s="1072"/>
      <c r="J1304" s="1072"/>
      <c r="K1304" s="1072"/>
      <c r="L1304" s="1072"/>
      <c r="M1304" s="1072"/>
      <c r="N1304" s="1072"/>
      <c r="O1304" s="1073"/>
    </row>
    <row r="1305" spans="2:15" s="102" customFormat="1" ht="18" customHeight="1">
      <c r="B1305" s="1022"/>
      <c r="C1305" s="1023"/>
      <c r="D1305" s="1071"/>
      <c r="E1305" s="1072"/>
      <c r="F1305" s="1072"/>
      <c r="G1305" s="1072"/>
      <c r="H1305" s="1072"/>
      <c r="I1305" s="1072"/>
      <c r="J1305" s="1072"/>
      <c r="K1305" s="1072"/>
      <c r="L1305" s="1072"/>
      <c r="M1305" s="1072"/>
      <c r="N1305" s="1072"/>
      <c r="O1305" s="1073"/>
    </row>
    <row r="1306" spans="2:15" s="102" customFormat="1" ht="18" customHeight="1">
      <c r="B1306" s="1022"/>
      <c r="C1306" s="1023"/>
      <c r="D1306" s="1071"/>
      <c r="E1306" s="1072"/>
      <c r="F1306" s="1072"/>
      <c r="G1306" s="1072"/>
      <c r="H1306" s="1072"/>
      <c r="I1306" s="1072"/>
      <c r="J1306" s="1072"/>
      <c r="K1306" s="1072"/>
      <c r="L1306" s="1072"/>
      <c r="M1306" s="1072"/>
      <c r="N1306" s="1072"/>
      <c r="O1306" s="1073"/>
    </row>
    <row r="1307" spans="2:15" s="102" customFormat="1" ht="18" customHeight="1">
      <c r="B1307" s="1022"/>
      <c r="C1307" s="1023"/>
      <c r="D1307" s="1079"/>
      <c r="E1307" s="1080"/>
      <c r="F1307" s="1080"/>
      <c r="G1307" s="1080"/>
      <c r="H1307" s="1080"/>
      <c r="I1307" s="1080"/>
      <c r="J1307" s="1080"/>
      <c r="K1307" s="1080"/>
      <c r="L1307" s="1080"/>
      <c r="M1307" s="1080"/>
      <c r="N1307" s="1080"/>
      <c r="O1307" s="1081"/>
    </row>
    <row r="1308" spans="2:15" s="102" customFormat="1" ht="18" customHeight="1">
      <c r="B1308" s="1022"/>
      <c r="C1308" s="1023"/>
      <c r="D1308" s="1082" t="s">
        <v>428</v>
      </c>
      <c r="E1308" s="1083"/>
      <c r="F1308" s="1083"/>
      <c r="G1308" s="1083"/>
      <c r="H1308" s="1083"/>
      <c r="I1308" s="1083"/>
      <c r="J1308" s="1083"/>
      <c r="K1308" s="1083"/>
      <c r="L1308" s="1083"/>
      <c r="M1308" s="1083"/>
      <c r="N1308" s="1083"/>
      <c r="O1308" s="1084"/>
    </row>
    <row r="1309" spans="2:15" s="102" customFormat="1" ht="18" customHeight="1">
      <c r="B1309" s="1022"/>
      <c r="C1309" s="1023"/>
      <c r="D1309" s="1028"/>
      <c r="E1309" s="1085"/>
      <c r="F1309" s="1085"/>
      <c r="G1309" s="1085"/>
      <c r="H1309" s="1085"/>
      <c r="I1309" s="1085"/>
      <c r="J1309" s="1085"/>
      <c r="K1309" s="1085"/>
      <c r="L1309" s="1085"/>
      <c r="M1309" s="1085"/>
      <c r="N1309" s="1085"/>
      <c r="O1309" s="1086"/>
    </row>
    <row r="1310" spans="2:15" s="102" customFormat="1" ht="18" customHeight="1">
      <c r="B1310" s="1022"/>
      <c r="C1310" s="1023"/>
      <c r="D1310" s="1087"/>
      <c r="E1310" s="1088"/>
      <c r="F1310" s="1088"/>
      <c r="G1310" s="1088"/>
      <c r="H1310" s="1088"/>
      <c r="I1310" s="1088"/>
      <c r="J1310" s="1088"/>
      <c r="K1310" s="1088"/>
      <c r="L1310" s="1088"/>
      <c r="M1310" s="1088"/>
      <c r="N1310" s="1088"/>
      <c r="O1310" s="1089"/>
    </row>
    <row r="1311" spans="2:15" s="102" customFormat="1" ht="18" customHeight="1">
      <c r="B1311" s="1022"/>
      <c r="C1311" s="1023"/>
      <c r="D1311" s="1087"/>
      <c r="E1311" s="1088"/>
      <c r="F1311" s="1088"/>
      <c r="G1311" s="1088"/>
      <c r="H1311" s="1088"/>
      <c r="I1311" s="1088"/>
      <c r="J1311" s="1088"/>
      <c r="K1311" s="1088"/>
      <c r="L1311" s="1088"/>
      <c r="M1311" s="1088"/>
      <c r="N1311" s="1088"/>
      <c r="O1311" s="1089"/>
    </row>
    <row r="1312" spans="2:15" s="102" customFormat="1" ht="18" customHeight="1">
      <c r="B1312" s="1022"/>
      <c r="C1312" s="1023"/>
      <c r="D1312" s="1087"/>
      <c r="E1312" s="1088"/>
      <c r="F1312" s="1088"/>
      <c r="G1312" s="1088"/>
      <c r="H1312" s="1088"/>
      <c r="I1312" s="1088"/>
      <c r="J1312" s="1088"/>
      <c r="K1312" s="1088"/>
      <c r="L1312" s="1088"/>
      <c r="M1312" s="1088"/>
      <c r="N1312" s="1088"/>
      <c r="O1312" s="1089"/>
    </row>
    <row r="1313" spans="2:15" s="102" customFormat="1" ht="18" customHeight="1">
      <c r="B1313" s="1022"/>
      <c r="C1313" s="1023"/>
      <c r="D1313" s="1087"/>
      <c r="E1313" s="1088"/>
      <c r="F1313" s="1088"/>
      <c r="G1313" s="1088"/>
      <c r="H1313" s="1088"/>
      <c r="I1313" s="1088"/>
      <c r="J1313" s="1088"/>
      <c r="K1313" s="1088"/>
      <c r="L1313" s="1088"/>
      <c r="M1313" s="1088"/>
      <c r="N1313" s="1088"/>
      <c r="O1313" s="1089"/>
    </row>
    <row r="1314" spans="2:15" s="102" customFormat="1" ht="18" customHeight="1">
      <c r="B1314" s="1022"/>
      <c r="C1314" s="1023"/>
      <c r="D1314" s="1087"/>
      <c r="E1314" s="1088"/>
      <c r="F1314" s="1088"/>
      <c r="G1314" s="1088"/>
      <c r="H1314" s="1088"/>
      <c r="I1314" s="1088"/>
      <c r="J1314" s="1088"/>
      <c r="K1314" s="1088"/>
      <c r="L1314" s="1088"/>
      <c r="M1314" s="1088"/>
      <c r="N1314" s="1088"/>
      <c r="O1314" s="1089"/>
    </row>
    <row r="1315" spans="2:15" s="102" customFormat="1" ht="18" customHeight="1">
      <c r="B1315" s="1024"/>
      <c r="C1315" s="1025"/>
      <c r="D1315" s="1090"/>
      <c r="E1315" s="1091"/>
      <c r="F1315" s="1091"/>
      <c r="G1315" s="1091"/>
      <c r="H1315" s="1091"/>
      <c r="I1315" s="1091"/>
      <c r="J1315" s="1091"/>
      <c r="K1315" s="1091"/>
      <c r="L1315" s="1091"/>
      <c r="M1315" s="1091"/>
      <c r="N1315" s="1091"/>
      <c r="O1315" s="1092"/>
    </row>
    <row r="1316" spans="2:15" s="102" customFormat="1" ht="18" customHeight="1">
      <c r="B1316" s="1020" t="s">
        <v>140</v>
      </c>
      <c r="C1316" s="1021"/>
      <c r="D1316" s="1026" t="s">
        <v>347</v>
      </c>
      <c r="E1316" s="1026"/>
      <c r="F1316" s="1026"/>
      <c r="G1316" s="1026"/>
      <c r="H1316" s="1026"/>
      <c r="I1316" s="1026"/>
      <c r="J1316" s="1026"/>
      <c r="K1316" s="1026"/>
      <c r="L1316" s="1026"/>
      <c r="M1316" s="1026"/>
      <c r="N1316" s="1026"/>
      <c r="O1316" s="1027"/>
    </row>
    <row r="1317" spans="2:15" s="102" customFormat="1" ht="18" customHeight="1">
      <c r="B1317" s="1022"/>
      <c r="C1317" s="1023"/>
      <c r="D1317" s="1028"/>
      <c r="E1317" s="1029"/>
      <c r="F1317" s="1029"/>
      <c r="G1317" s="1029"/>
      <c r="H1317" s="1029"/>
      <c r="I1317" s="1029"/>
      <c r="J1317" s="1029"/>
      <c r="K1317" s="1029"/>
      <c r="L1317" s="1029"/>
      <c r="M1317" s="1029"/>
      <c r="N1317" s="1029"/>
      <c r="O1317" s="1030"/>
    </row>
    <row r="1318" spans="2:15" s="102" customFormat="1" ht="18" customHeight="1">
      <c r="B1318" s="1022"/>
      <c r="C1318" s="1023"/>
      <c r="D1318" s="1031"/>
      <c r="E1318" s="1032"/>
      <c r="F1318" s="1032"/>
      <c r="G1318" s="1032"/>
      <c r="H1318" s="1032"/>
      <c r="I1318" s="1032"/>
      <c r="J1318" s="1032"/>
      <c r="K1318" s="1032"/>
      <c r="L1318" s="1032"/>
      <c r="M1318" s="1032"/>
      <c r="N1318" s="1032"/>
      <c r="O1318" s="1033"/>
    </row>
    <row r="1319" spans="2:15" s="102" customFormat="1" ht="18" customHeight="1">
      <c r="B1319" s="1022"/>
      <c r="C1319" s="1023"/>
      <c r="D1319" s="1034"/>
      <c r="E1319" s="1035"/>
      <c r="F1319" s="1035"/>
      <c r="G1319" s="1035"/>
      <c r="H1319" s="1035"/>
      <c r="I1319" s="1035"/>
      <c r="J1319" s="1035"/>
      <c r="K1319" s="1035"/>
      <c r="L1319" s="1035"/>
      <c r="M1319" s="1035"/>
      <c r="N1319" s="1035"/>
      <c r="O1319" s="1036"/>
    </row>
    <row r="1320" spans="2:15" s="102" customFormat="1" ht="17.100000000000001" customHeight="1">
      <c r="B1320" s="1022"/>
      <c r="C1320" s="1023"/>
      <c r="D1320" s="1026" t="s">
        <v>345</v>
      </c>
      <c r="E1320" s="1026"/>
      <c r="F1320" s="1026"/>
      <c r="G1320" s="1026"/>
      <c r="H1320" s="1026"/>
      <c r="I1320" s="1026"/>
      <c r="J1320" s="1026"/>
      <c r="K1320" s="1026"/>
      <c r="L1320" s="1026"/>
      <c r="M1320" s="1026"/>
      <c r="N1320" s="1026"/>
      <c r="O1320" s="1027"/>
    </row>
    <row r="1321" spans="2:15" s="102" customFormat="1" ht="17.100000000000001" customHeight="1">
      <c r="B1321" s="1022"/>
      <c r="C1321" s="1023"/>
      <c r="D1321" s="1037"/>
      <c r="E1321" s="1038"/>
      <c r="F1321" s="1038"/>
      <c r="G1321" s="1038"/>
      <c r="H1321" s="1038"/>
      <c r="I1321" s="1038"/>
      <c r="J1321" s="1038"/>
      <c r="K1321" s="1038"/>
      <c r="L1321" s="1038"/>
      <c r="M1321" s="1038"/>
      <c r="N1321" s="1038"/>
      <c r="O1321" s="1039"/>
    </row>
    <row r="1322" spans="2:15" s="102" customFormat="1" ht="17.100000000000001" customHeight="1">
      <c r="B1322" s="1022"/>
      <c r="C1322" s="1023"/>
      <c r="D1322" s="1040"/>
      <c r="E1322" s="1041"/>
      <c r="F1322" s="1041"/>
      <c r="G1322" s="1041"/>
      <c r="H1322" s="1041"/>
      <c r="I1322" s="1041"/>
      <c r="J1322" s="1041"/>
      <c r="K1322" s="1041"/>
      <c r="L1322" s="1041"/>
      <c r="M1322" s="1041"/>
      <c r="N1322" s="1041"/>
      <c r="O1322" s="1042"/>
    </row>
    <row r="1323" spans="2:15" s="102" customFormat="1" ht="17.100000000000001" customHeight="1">
      <c r="B1323" s="1022"/>
      <c r="C1323" s="1023"/>
      <c r="D1323" s="1043"/>
      <c r="E1323" s="1044"/>
      <c r="F1323" s="1044"/>
      <c r="G1323" s="1044"/>
      <c r="H1323" s="1044"/>
      <c r="I1323" s="1044"/>
      <c r="J1323" s="1044"/>
      <c r="K1323" s="1044"/>
      <c r="L1323" s="1044"/>
      <c r="M1323" s="1044"/>
      <c r="N1323" s="1044"/>
      <c r="O1323" s="1045"/>
    </row>
    <row r="1324" spans="2:15" s="102" customFormat="1" ht="17.100000000000001" customHeight="1">
      <c r="B1324" s="1022"/>
      <c r="C1324" s="1023"/>
      <c r="D1324" s="1026" t="s">
        <v>492</v>
      </c>
      <c r="E1324" s="1026"/>
      <c r="F1324" s="1026"/>
      <c r="G1324" s="1026"/>
      <c r="H1324" s="1026"/>
      <c r="I1324" s="1026"/>
      <c r="J1324" s="1026"/>
      <c r="K1324" s="1026"/>
      <c r="L1324" s="1026"/>
      <c r="M1324" s="1026"/>
      <c r="N1324" s="1026"/>
      <c r="O1324" s="1027"/>
    </row>
    <row r="1325" spans="2:15" s="102" customFormat="1" ht="17.100000000000001" customHeight="1">
      <c r="B1325" s="1022"/>
      <c r="C1325" s="1023"/>
      <c r="D1325" s="1046"/>
      <c r="E1325" s="1047"/>
      <c r="F1325" s="1047"/>
      <c r="G1325" s="1047"/>
      <c r="H1325" s="1047"/>
      <c r="I1325" s="1047"/>
      <c r="J1325" s="1047"/>
      <c r="K1325" s="1047"/>
      <c r="L1325" s="1047"/>
      <c r="M1325" s="1047"/>
      <c r="N1325" s="1047"/>
      <c r="O1325" s="1048"/>
    </row>
    <row r="1326" spans="2:15" s="102" customFormat="1" ht="17.100000000000001" customHeight="1">
      <c r="B1326" s="1022"/>
      <c r="C1326" s="1023"/>
      <c r="D1326" s="1049"/>
      <c r="E1326" s="797"/>
      <c r="F1326" s="797"/>
      <c r="G1326" s="797"/>
      <c r="H1326" s="797"/>
      <c r="I1326" s="797"/>
      <c r="J1326" s="797"/>
      <c r="K1326" s="797"/>
      <c r="L1326" s="797"/>
      <c r="M1326" s="797"/>
      <c r="N1326" s="797"/>
      <c r="O1326" s="1050"/>
    </row>
    <row r="1327" spans="2:15" s="102" customFormat="1" ht="17.100000000000001" customHeight="1">
      <c r="B1327" s="1022"/>
      <c r="C1327" s="1023"/>
      <c r="D1327" s="1051"/>
      <c r="E1327" s="1052"/>
      <c r="F1327" s="1052"/>
      <c r="G1327" s="1052"/>
      <c r="H1327" s="1052"/>
      <c r="I1327" s="1052"/>
      <c r="J1327" s="1052"/>
      <c r="K1327" s="1052"/>
      <c r="L1327" s="1052"/>
      <c r="M1327" s="1052"/>
      <c r="N1327" s="1052"/>
      <c r="O1327" s="1053"/>
    </row>
    <row r="1328" spans="2:15" s="102" customFormat="1" ht="17.100000000000001" customHeight="1">
      <c r="B1328" s="1022"/>
      <c r="C1328" s="1023"/>
      <c r="D1328" s="1026" t="s">
        <v>141</v>
      </c>
      <c r="E1328" s="1026"/>
      <c r="F1328" s="1026"/>
      <c r="G1328" s="1026"/>
      <c r="H1328" s="1026"/>
      <c r="I1328" s="1026"/>
      <c r="J1328" s="1026"/>
      <c r="K1328" s="1026"/>
      <c r="L1328" s="1026"/>
      <c r="M1328" s="1026"/>
      <c r="N1328" s="1026"/>
      <c r="O1328" s="1027"/>
    </row>
    <row r="1329" spans="1:21" s="102" customFormat="1" ht="17.100000000000001" customHeight="1">
      <c r="B1329" s="1022"/>
      <c r="C1329" s="1023"/>
      <c r="D1329" s="1028"/>
      <c r="E1329" s="1054"/>
      <c r="F1329" s="1054"/>
      <c r="G1329" s="1054"/>
      <c r="H1329" s="1054"/>
      <c r="I1329" s="1054"/>
      <c r="J1329" s="1054"/>
      <c r="K1329" s="1054"/>
      <c r="L1329" s="1054"/>
      <c r="M1329" s="1054"/>
      <c r="N1329" s="1054"/>
      <c r="O1329" s="1055"/>
    </row>
    <row r="1330" spans="1:21" ht="18" customHeight="1">
      <c r="B1330" s="1022"/>
      <c r="C1330" s="1023"/>
      <c r="D1330" s="1056"/>
      <c r="E1330" s="1057"/>
      <c r="F1330" s="1057"/>
      <c r="G1330" s="1057"/>
      <c r="H1330" s="1057"/>
      <c r="I1330" s="1057"/>
      <c r="J1330" s="1057"/>
      <c r="K1330" s="1057"/>
      <c r="L1330" s="1057"/>
      <c r="M1330" s="1057"/>
      <c r="N1330" s="1057"/>
      <c r="O1330" s="1058"/>
      <c r="R1330" s="329"/>
      <c r="S1330" s="329"/>
      <c r="T1330" s="329"/>
      <c r="U1330" s="329"/>
    </row>
    <row r="1331" spans="1:21" ht="18" customHeight="1">
      <c r="B1331" s="1022"/>
      <c r="C1331" s="1023"/>
      <c r="D1331" s="1059" t="s">
        <v>346</v>
      </c>
      <c r="E1331" s="1026"/>
      <c r="F1331" s="1026"/>
      <c r="G1331" s="1026"/>
      <c r="H1331" s="1026"/>
      <c r="I1331" s="1026"/>
      <c r="J1331" s="1026"/>
      <c r="K1331" s="1026"/>
      <c r="L1331" s="1026"/>
      <c r="M1331" s="1026"/>
      <c r="N1331" s="1026"/>
      <c r="O1331" s="1027"/>
      <c r="R1331" s="329"/>
      <c r="S1331" s="329"/>
      <c r="T1331" s="329"/>
      <c r="U1331" s="329"/>
    </row>
    <row r="1332" spans="1:21" ht="18" customHeight="1">
      <c r="B1332" s="1022"/>
      <c r="C1332" s="1023"/>
      <c r="D1332" s="1060"/>
      <c r="E1332" s="1061"/>
      <c r="F1332" s="1061"/>
      <c r="G1332" s="1061"/>
      <c r="H1332" s="1061"/>
      <c r="I1332" s="1061"/>
      <c r="J1332" s="1061"/>
      <c r="K1332" s="1061"/>
      <c r="L1332" s="1061"/>
      <c r="M1332" s="1061"/>
      <c r="N1332" s="1061"/>
      <c r="O1332" s="1062"/>
      <c r="R1332" s="329"/>
      <c r="S1332" s="329"/>
      <c r="T1332" s="329"/>
      <c r="U1332" s="329"/>
    </row>
    <row r="1333" spans="1:21" s="346" customFormat="1" ht="18" customHeight="1">
      <c r="B1333" s="1024"/>
      <c r="C1333" s="1025"/>
      <c r="D1333" s="1063"/>
      <c r="E1333" s="1064"/>
      <c r="F1333" s="1064"/>
      <c r="G1333" s="1064"/>
      <c r="H1333" s="1064"/>
      <c r="I1333" s="1064"/>
      <c r="J1333" s="1064"/>
      <c r="K1333" s="1064"/>
      <c r="L1333" s="1064"/>
      <c r="M1333" s="1064"/>
      <c r="N1333" s="1064"/>
      <c r="O1333" s="1065"/>
    </row>
    <row r="1334" spans="1:21" s="131" customFormat="1" ht="4.5" customHeight="1">
      <c r="B1334" s="347"/>
      <c r="C1334" s="347"/>
      <c r="D1334" s="348"/>
      <c r="E1334" s="348"/>
      <c r="F1334" s="348"/>
      <c r="G1334" s="348"/>
      <c r="H1334" s="348"/>
      <c r="I1334" s="348"/>
      <c r="J1334" s="348"/>
      <c r="K1334" s="348"/>
      <c r="L1334" s="348"/>
      <c r="M1334" s="348"/>
      <c r="N1334" s="348"/>
      <c r="O1334" s="348"/>
    </row>
    <row r="1335" spans="1:21" s="131" customFormat="1" ht="18.75" customHeight="1">
      <c r="B1335" s="527" t="s">
        <v>426</v>
      </c>
      <c r="C1335" s="347"/>
      <c r="D1335" s="348"/>
      <c r="E1335" s="348"/>
      <c r="F1335" s="348"/>
      <c r="G1335" s="348"/>
      <c r="H1335" s="348"/>
      <c r="I1335" s="348"/>
      <c r="J1335" s="348"/>
      <c r="K1335" s="348"/>
      <c r="L1335" s="348"/>
      <c r="M1335" s="348"/>
      <c r="N1335" s="348"/>
      <c r="O1335" s="348"/>
    </row>
    <row r="1336" spans="1:21" s="131" customFormat="1" ht="14.25" customHeight="1" thickBot="1">
      <c r="B1336" s="527" t="s">
        <v>424</v>
      </c>
      <c r="C1336" s="347"/>
      <c r="D1336" s="348"/>
      <c r="E1336" s="348"/>
      <c r="F1336" s="348"/>
      <c r="G1336" s="348"/>
      <c r="H1336" s="348"/>
      <c r="I1336" s="348"/>
      <c r="J1336" s="348"/>
      <c r="K1336" s="348"/>
      <c r="L1336" s="348"/>
      <c r="M1336" s="348"/>
      <c r="N1336" s="348"/>
      <c r="O1336" s="348"/>
    </row>
    <row r="1337" spans="1:21" s="131" customFormat="1" ht="18" customHeight="1" thickBot="1">
      <c r="B1337" s="998" t="s">
        <v>43</v>
      </c>
      <c r="C1337" s="979"/>
      <c r="D1337" s="980"/>
      <c r="E1337" s="349" t="s">
        <v>629</v>
      </c>
      <c r="F1337" s="350"/>
      <c r="G1337" s="350"/>
      <c r="H1337" s="350"/>
      <c r="I1337" s="350"/>
      <c r="J1337" s="350"/>
      <c r="K1337" s="350"/>
      <c r="L1337" s="232"/>
      <c r="M1337" s="232"/>
      <c r="N1337" s="232"/>
      <c r="O1337" s="232"/>
    </row>
    <row r="1338" spans="1:21" s="131" customFormat="1" ht="12">
      <c r="A1338" s="351"/>
      <c r="B1338" s="352" t="s">
        <v>59</v>
      </c>
      <c r="C1338" s="352"/>
      <c r="D1338" s="353"/>
      <c r="E1338" s="354"/>
      <c r="F1338" s="354"/>
      <c r="G1338" s="355" t="s">
        <v>60</v>
      </c>
      <c r="H1338" s="353"/>
      <c r="I1338" s="352" t="s">
        <v>61</v>
      </c>
      <c r="J1338" s="352"/>
      <c r="K1338" s="351"/>
      <c r="L1338" s="356"/>
      <c r="M1338" s="357"/>
      <c r="N1338" s="351"/>
      <c r="O1338" s="355" t="s">
        <v>60</v>
      </c>
    </row>
    <row r="1339" spans="1:21" s="131" customFormat="1" ht="12">
      <c r="A1339" s="358"/>
      <c r="B1339" s="359" t="s">
        <v>62</v>
      </c>
      <c r="C1339" s="360"/>
      <c r="D1339" s="360"/>
      <c r="E1339" s="361"/>
      <c r="F1339" s="361" t="s">
        <v>63</v>
      </c>
      <c r="G1339" s="362" t="s">
        <v>64</v>
      </c>
      <c r="H1339" s="363"/>
      <c r="I1339" s="359" t="s">
        <v>62</v>
      </c>
      <c r="J1339" s="360"/>
      <c r="K1339" s="360"/>
      <c r="L1339" s="360"/>
      <c r="M1339" s="361"/>
      <c r="N1339" s="361" t="s">
        <v>63</v>
      </c>
      <c r="O1339" s="362" t="s">
        <v>64</v>
      </c>
    </row>
    <row r="1340" spans="1:21" s="131" customFormat="1" ht="18" customHeight="1">
      <c r="A1340" s="351"/>
      <c r="B1340" s="83" t="s">
        <v>556</v>
      </c>
      <c r="C1340" s="84"/>
      <c r="D1340" s="84"/>
      <c r="E1340" s="85"/>
      <c r="F1340" s="86"/>
      <c r="G1340" s="87"/>
      <c r="H1340" s="88"/>
      <c r="I1340" s="83" t="s">
        <v>560</v>
      </c>
      <c r="J1340" s="84"/>
      <c r="K1340" s="84"/>
      <c r="L1340" s="84"/>
      <c r="M1340" s="85"/>
      <c r="N1340" s="89"/>
      <c r="O1340" s="90"/>
    </row>
    <row r="1341" spans="1:21" s="131" customFormat="1" ht="14.25" customHeight="1">
      <c r="A1341" s="351"/>
      <c r="B1341" s="100"/>
      <c r="C1341" s="101"/>
      <c r="D1341" s="102"/>
      <c r="E1341" s="103"/>
      <c r="F1341" s="95"/>
      <c r="G1341" s="96"/>
      <c r="H1341" s="88"/>
      <c r="I1341" s="600"/>
      <c r="J1341" s="98"/>
      <c r="K1341" s="93"/>
      <c r="L1341" s="93"/>
      <c r="M1341" s="94"/>
      <c r="N1341" s="95"/>
      <c r="O1341" s="99"/>
    </row>
    <row r="1342" spans="1:21" s="131" customFormat="1" ht="14.25" customHeight="1">
      <c r="A1342" s="351"/>
      <c r="B1342" s="100"/>
      <c r="C1342" s="101"/>
      <c r="D1342" s="102"/>
      <c r="E1342" s="103"/>
      <c r="F1342" s="95"/>
      <c r="G1342" s="104">
        <f>ROUNDDOWN(SUM(F1341:F1346)/1000,0)</f>
        <v>0</v>
      </c>
      <c r="H1342" s="105"/>
      <c r="I1342" s="97"/>
      <c r="J1342" s="601"/>
      <c r="K1342" s="102"/>
      <c r="L1342" s="102"/>
      <c r="M1342" s="103"/>
      <c r="N1342" s="95"/>
      <c r="O1342" s="106">
        <f>ROUNDDOWN(SUM(N1341:N1349)/1000,0)</f>
        <v>0</v>
      </c>
    </row>
    <row r="1343" spans="1:21" s="131" customFormat="1" ht="14.1" customHeight="1">
      <c r="A1343" s="351"/>
      <c r="B1343" s="100"/>
      <c r="C1343" s="101"/>
      <c r="D1343" s="102"/>
      <c r="E1343" s="103"/>
      <c r="F1343" s="95"/>
      <c r="G1343" s="104"/>
      <c r="H1343" s="105"/>
      <c r="I1343" s="97"/>
      <c r="J1343" s="601"/>
      <c r="K1343" s="102"/>
      <c r="L1343" s="102"/>
      <c r="M1343" s="103"/>
      <c r="N1343" s="95"/>
      <c r="O1343" s="99"/>
    </row>
    <row r="1344" spans="1:21" s="131" customFormat="1" ht="14.25" customHeight="1">
      <c r="A1344" s="351"/>
      <c r="B1344" s="100"/>
      <c r="C1344" s="101"/>
      <c r="D1344" s="102"/>
      <c r="E1344" s="103"/>
      <c r="F1344" s="95"/>
      <c r="G1344" s="104"/>
      <c r="H1344" s="105"/>
      <c r="I1344" s="97"/>
      <c r="J1344" s="601"/>
      <c r="K1344" s="102"/>
      <c r="L1344" s="102"/>
      <c r="M1344" s="103"/>
      <c r="N1344" s="95"/>
      <c r="O1344" s="99"/>
    </row>
    <row r="1345" spans="1:15" s="131" customFormat="1" ht="14.25" customHeight="1">
      <c r="A1345" s="351"/>
      <c r="B1345" s="100"/>
      <c r="C1345" s="101"/>
      <c r="D1345" s="102"/>
      <c r="E1345" s="103"/>
      <c r="F1345" s="95"/>
      <c r="G1345" s="107"/>
      <c r="H1345" s="108"/>
      <c r="I1345" s="97"/>
      <c r="J1345" s="601"/>
      <c r="K1345" s="102"/>
      <c r="L1345" s="102"/>
      <c r="M1345" s="103"/>
      <c r="N1345" s="95"/>
      <c r="O1345" s="99"/>
    </row>
    <row r="1346" spans="1:15" s="131" customFormat="1" ht="14.25" customHeight="1">
      <c r="A1346" s="351"/>
      <c r="B1346" s="100"/>
      <c r="C1346" s="101"/>
      <c r="D1346" s="102"/>
      <c r="E1346" s="103"/>
      <c r="F1346" s="95"/>
      <c r="G1346" s="107"/>
      <c r="H1346" s="108"/>
      <c r="I1346" s="97"/>
      <c r="J1346" s="601"/>
      <c r="K1346" s="102"/>
      <c r="L1346" s="102"/>
      <c r="M1346" s="103"/>
      <c r="N1346" s="95"/>
      <c r="O1346" s="99"/>
    </row>
    <row r="1347" spans="1:15" s="131" customFormat="1" ht="14.25" customHeight="1">
      <c r="A1347" s="351"/>
      <c r="B1347" s="83" t="s">
        <v>66</v>
      </c>
      <c r="C1347" s="84"/>
      <c r="D1347" s="84"/>
      <c r="E1347" s="85"/>
      <c r="F1347" s="86"/>
      <c r="G1347" s="87"/>
      <c r="H1347" s="111"/>
      <c r="I1347" s="97"/>
      <c r="J1347" s="601"/>
      <c r="K1347" s="102"/>
      <c r="L1347" s="102"/>
      <c r="M1347" s="103"/>
      <c r="N1347" s="95"/>
      <c r="O1347" s="99"/>
    </row>
    <row r="1348" spans="1:15" s="131" customFormat="1" ht="14.25" customHeight="1">
      <c r="A1348" s="351"/>
      <c r="B1348" s="100"/>
      <c r="C1348" s="101"/>
      <c r="D1348" s="102"/>
      <c r="E1348" s="103"/>
      <c r="F1348" s="95"/>
      <c r="G1348" s="96"/>
      <c r="H1348" s="111"/>
      <c r="I1348" s="97"/>
      <c r="J1348" s="601"/>
      <c r="K1348" s="102"/>
      <c r="L1348" s="102"/>
      <c r="M1348" s="103"/>
      <c r="N1348" s="95"/>
      <c r="O1348" s="99"/>
    </row>
    <row r="1349" spans="1:15" s="131" customFormat="1" ht="14.25" customHeight="1">
      <c r="A1349" s="351"/>
      <c r="B1349" s="100"/>
      <c r="C1349" s="101"/>
      <c r="D1349" s="102"/>
      <c r="E1349" s="103"/>
      <c r="F1349" s="95"/>
      <c r="G1349" s="104">
        <f>ROUNDDOWN(SUM(F1348:F1352)/1000,0)</f>
        <v>0</v>
      </c>
      <c r="H1349" s="105"/>
      <c r="I1349" s="113"/>
      <c r="J1349" s="114"/>
      <c r="K1349" s="109"/>
      <c r="L1349" s="109"/>
      <c r="M1349" s="110"/>
      <c r="N1349" s="95"/>
      <c r="O1349" s="112"/>
    </row>
    <row r="1350" spans="1:15" s="131" customFormat="1" ht="14.25" customHeight="1">
      <c r="A1350" s="351"/>
      <c r="B1350" s="100"/>
      <c r="C1350" s="101"/>
      <c r="D1350" s="102"/>
      <c r="E1350" s="103"/>
      <c r="F1350" s="95"/>
      <c r="G1350" s="104"/>
      <c r="H1350" s="105"/>
      <c r="I1350" s="83" t="s">
        <v>561</v>
      </c>
      <c r="J1350" s="84"/>
      <c r="K1350" s="84"/>
      <c r="L1350" s="84"/>
      <c r="M1350" s="85"/>
      <c r="N1350" s="86"/>
      <c r="O1350" s="119"/>
    </row>
    <row r="1351" spans="1:15" s="131" customFormat="1" ht="14.25" customHeight="1">
      <c r="A1351" s="351"/>
      <c r="B1351" s="100"/>
      <c r="C1351" s="101"/>
      <c r="D1351" s="102"/>
      <c r="E1351" s="103"/>
      <c r="F1351" s="95"/>
      <c r="G1351" s="104"/>
      <c r="H1351" s="111"/>
      <c r="I1351" s="97"/>
      <c r="J1351" s="601"/>
      <c r="K1351" s="102"/>
      <c r="L1351" s="102"/>
      <c r="M1351" s="103"/>
      <c r="N1351" s="95"/>
      <c r="O1351" s="99"/>
    </row>
    <row r="1352" spans="1:15" s="131" customFormat="1" ht="14.25" customHeight="1">
      <c r="A1352" s="351"/>
      <c r="B1352" s="100"/>
      <c r="C1352" s="101"/>
      <c r="D1352" s="102"/>
      <c r="E1352" s="103"/>
      <c r="F1352" s="95"/>
      <c r="G1352" s="104"/>
      <c r="H1352" s="105"/>
      <c r="I1352" s="97"/>
      <c r="J1352" s="601"/>
      <c r="K1352" s="102"/>
      <c r="L1352" s="102"/>
      <c r="M1352" s="103"/>
      <c r="N1352" s="95"/>
      <c r="O1352" s="106">
        <f>ROUNDDOWN(SUM(N1351:N1358)/1000,0)</f>
        <v>0</v>
      </c>
    </row>
    <row r="1353" spans="1:15" s="131" customFormat="1" ht="14.25" customHeight="1">
      <c r="A1353" s="351"/>
      <c r="B1353" s="83" t="s">
        <v>557</v>
      </c>
      <c r="C1353" s="84"/>
      <c r="D1353" s="84"/>
      <c r="E1353" s="85"/>
      <c r="F1353" s="86"/>
      <c r="G1353" s="87"/>
      <c r="H1353" s="105"/>
      <c r="I1353" s="97"/>
      <c r="J1353" s="601"/>
      <c r="K1353" s="102"/>
      <c r="L1353" s="102"/>
      <c r="M1353" s="103"/>
      <c r="N1353" s="95"/>
      <c r="O1353" s="99"/>
    </row>
    <row r="1354" spans="1:15" s="131" customFormat="1" ht="14.25" customHeight="1">
      <c r="A1354" s="351"/>
      <c r="B1354" s="100"/>
      <c r="C1354" s="101"/>
      <c r="D1354" s="102"/>
      <c r="E1354" s="103"/>
      <c r="F1354" s="95"/>
      <c r="G1354" s="96"/>
      <c r="H1354" s="111"/>
      <c r="I1354" s="97"/>
      <c r="J1354" s="601"/>
      <c r="K1354" s="102"/>
      <c r="L1354" s="102"/>
      <c r="M1354" s="103"/>
      <c r="N1354" s="95"/>
      <c r="O1354" s="99"/>
    </row>
    <row r="1355" spans="1:15" s="131" customFormat="1" ht="14.25" customHeight="1">
      <c r="A1355" s="351"/>
      <c r="B1355" s="100"/>
      <c r="C1355" s="101"/>
      <c r="D1355" s="102"/>
      <c r="E1355" s="103"/>
      <c r="F1355" s="95"/>
      <c r="G1355" s="104">
        <f>ROUNDDOWN(SUM(F1354:F1356)/1000,0)</f>
        <v>0</v>
      </c>
      <c r="H1355" s="111"/>
      <c r="I1355" s="97"/>
      <c r="J1355" s="601"/>
      <c r="K1355" s="102"/>
      <c r="L1355" s="102"/>
      <c r="M1355" s="103"/>
      <c r="N1355" s="95"/>
      <c r="O1355" s="99"/>
    </row>
    <row r="1356" spans="1:15" s="131" customFormat="1" ht="14.25" customHeight="1">
      <c r="A1356" s="351"/>
      <c r="B1356" s="100"/>
      <c r="C1356" s="101"/>
      <c r="D1356" s="102"/>
      <c r="E1356" s="103"/>
      <c r="F1356" s="95"/>
      <c r="G1356" s="104"/>
      <c r="H1356" s="105"/>
      <c r="I1356" s="97"/>
      <c r="J1356" s="601"/>
      <c r="K1356" s="102"/>
      <c r="L1356" s="102"/>
      <c r="M1356" s="103"/>
      <c r="N1356" s="95"/>
      <c r="O1356" s="99"/>
    </row>
    <row r="1357" spans="1:15" s="131" customFormat="1" ht="14.25" customHeight="1">
      <c r="A1357" s="351"/>
      <c r="B1357" s="83" t="s">
        <v>558</v>
      </c>
      <c r="C1357" s="84"/>
      <c r="D1357" s="84"/>
      <c r="E1357" s="85"/>
      <c r="F1357" s="86"/>
      <c r="G1357" s="87"/>
      <c r="H1357" s="105"/>
      <c r="I1357" s="97"/>
      <c r="J1357" s="601"/>
      <c r="K1357" s="102"/>
      <c r="L1357" s="102"/>
      <c r="M1357" s="103"/>
      <c r="N1357" s="95"/>
      <c r="O1357" s="99"/>
    </row>
    <row r="1358" spans="1:15" s="131" customFormat="1" ht="14.25" customHeight="1">
      <c r="A1358" s="351"/>
      <c r="B1358" s="100"/>
      <c r="C1358" s="101"/>
      <c r="D1358" s="102"/>
      <c r="E1358" s="103"/>
      <c r="F1358" s="95"/>
      <c r="G1358" s="96"/>
      <c r="H1358" s="111"/>
      <c r="I1358" s="97"/>
      <c r="J1358" s="601"/>
      <c r="K1358" s="102"/>
      <c r="L1358" s="102"/>
      <c r="M1358" s="103"/>
      <c r="N1358" s="95"/>
      <c r="O1358" s="112"/>
    </row>
    <row r="1359" spans="1:15" s="131" customFormat="1" ht="14.25" customHeight="1">
      <c r="A1359" s="351"/>
      <c r="B1359" s="100"/>
      <c r="C1359" s="101"/>
      <c r="D1359" s="102"/>
      <c r="E1359" s="103"/>
      <c r="F1359" s="95"/>
      <c r="G1359" s="104">
        <f>ROUNDDOWN(SUM(F1358:F1362)/1000,0)</f>
        <v>0</v>
      </c>
      <c r="H1359" s="111"/>
      <c r="I1359" s="204" t="s">
        <v>562</v>
      </c>
      <c r="J1359" s="180"/>
      <c r="K1359" s="116"/>
      <c r="L1359" s="116"/>
      <c r="M1359" s="117"/>
      <c r="N1359" s="118"/>
      <c r="O1359" s="119"/>
    </row>
    <row r="1360" spans="1:15" s="131" customFormat="1" ht="14.25" customHeight="1">
      <c r="A1360" s="351"/>
      <c r="B1360" s="100"/>
      <c r="C1360" s="101"/>
      <c r="D1360" s="102"/>
      <c r="E1360" s="103"/>
      <c r="F1360" s="95"/>
      <c r="G1360" s="104"/>
      <c r="H1360" s="111"/>
      <c r="I1360" s="97"/>
      <c r="J1360" s="601"/>
      <c r="K1360" s="102"/>
      <c r="L1360" s="102"/>
      <c r="M1360" s="103"/>
      <c r="N1360" s="95"/>
      <c r="O1360" s="99"/>
    </row>
    <row r="1361" spans="1:15" s="131" customFormat="1" ht="14.25" customHeight="1">
      <c r="A1361" s="351"/>
      <c r="B1361" s="100"/>
      <c r="C1361" s="101"/>
      <c r="D1361" s="102"/>
      <c r="E1361" s="103"/>
      <c r="F1361" s="95"/>
      <c r="G1361" s="104"/>
      <c r="H1361" s="105"/>
      <c r="I1361" s="97"/>
      <c r="J1361" s="601"/>
      <c r="K1361" s="102"/>
      <c r="L1361" s="102"/>
      <c r="M1361" s="103"/>
      <c r="N1361" s="95"/>
      <c r="O1361" s="106">
        <f>ROUNDDOWN(SUM(N1360:N1365)/1000,0)</f>
        <v>0</v>
      </c>
    </row>
    <row r="1362" spans="1:15" s="131" customFormat="1" ht="14.25" customHeight="1">
      <c r="A1362" s="351"/>
      <c r="B1362" s="100"/>
      <c r="C1362" s="101"/>
      <c r="D1362" s="102"/>
      <c r="E1362" s="103"/>
      <c r="F1362" s="95"/>
      <c r="G1362" s="104"/>
      <c r="H1362" s="105"/>
      <c r="I1362" s="97"/>
      <c r="J1362" s="601"/>
      <c r="K1362" s="102"/>
      <c r="L1362" s="102"/>
      <c r="M1362" s="103"/>
      <c r="N1362" s="95"/>
      <c r="O1362" s="99"/>
    </row>
    <row r="1363" spans="1:15" s="131" customFormat="1" ht="14.25" customHeight="1">
      <c r="A1363" s="351"/>
      <c r="B1363" s="83" t="s">
        <v>559</v>
      </c>
      <c r="C1363" s="84"/>
      <c r="D1363" s="84"/>
      <c r="E1363" s="85"/>
      <c r="F1363" s="86"/>
      <c r="G1363" s="87"/>
      <c r="H1363" s="105"/>
      <c r="I1363" s="97"/>
      <c r="J1363" s="601"/>
      <c r="K1363" s="102"/>
      <c r="L1363" s="102"/>
      <c r="M1363" s="103"/>
      <c r="N1363" s="95"/>
      <c r="O1363" s="99"/>
    </row>
    <row r="1364" spans="1:15" s="131" customFormat="1" ht="14.25" customHeight="1">
      <c r="A1364" s="351"/>
      <c r="B1364" s="100"/>
      <c r="C1364" s="101"/>
      <c r="D1364" s="102"/>
      <c r="E1364" s="103"/>
      <c r="F1364" s="95"/>
      <c r="G1364" s="96"/>
      <c r="H1364" s="105"/>
      <c r="I1364" s="97"/>
      <c r="J1364" s="601"/>
      <c r="K1364" s="102"/>
      <c r="L1364" s="102"/>
      <c r="M1364" s="103"/>
      <c r="N1364" s="95"/>
      <c r="O1364" s="99"/>
    </row>
    <row r="1365" spans="1:15" s="131" customFormat="1" ht="14.25" customHeight="1">
      <c r="A1365" s="351"/>
      <c r="B1365" s="100"/>
      <c r="C1365" s="101"/>
      <c r="D1365" s="102"/>
      <c r="E1365" s="103"/>
      <c r="F1365" s="95"/>
      <c r="G1365" s="96">
        <f>ROUNDDOWN(SUM(F1364:F1372)/1000,0)</f>
        <v>0</v>
      </c>
      <c r="H1365" s="105"/>
      <c r="I1365" s="97"/>
      <c r="J1365" s="601"/>
      <c r="K1365" s="102"/>
      <c r="L1365" s="102"/>
      <c r="M1365" s="103"/>
      <c r="N1365" s="95"/>
      <c r="O1365" s="99"/>
    </row>
    <row r="1366" spans="1:15" s="131" customFormat="1" ht="14.25" customHeight="1">
      <c r="A1366" s="351"/>
      <c r="B1366" s="100"/>
      <c r="C1366" s="101"/>
      <c r="D1366" s="102"/>
      <c r="E1366" s="103"/>
      <c r="F1366" s="95"/>
      <c r="G1366" s="96"/>
      <c r="H1366" s="111"/>
      <c r="I1366" s="205" t="s">
        <v>563</v>
      </c>
      <c r="J1366" s="181"/>
      <c r="K1366" s="182"/>
      <c r="L1366" s="182"/>
      <c r="M1366" s="183"/>
      <c r="N1366" s="185"/>
      <c r="O1366" s="184"/>
    </row>
    <row r="1367" spans="1:15" s="131" customFormat="1" ht="14.25" customHeight="1">
      <c r="A1367" s="351"/>
      <c r="B1367" s="100"/>
      <c r="C1367" s="101"/>
      <c r="D1367" s="102"/>
      <c r="E1367" s="103"/>
      <c r="F1367" s="95"/>
      <c r="G1367" s="96"/>
      <c r="H1367" s="111"/>
      <c r="I1367" s="97"/>
      <c r="J1367" s="601"/>
      <c r="K1367" s="102"/>
      <c r="L1367" s="102"/>
      <c r="M1367" s="103"/>
      <c r="N1367" s="95"/>
      <c r="O1367" s="186"/>
    </row>
    <row r="1368" spans="1:15" s="131" customFormat="1" ht="14.25" customHeight="1">
      <c r="A1368" s="351"/>
      <c r="B1368" s="100"/>
      <c r="C1368" s="101"/>
      <c r="D1368" s="102"/>
      <c r="E1368" s="103"/>
      <c r="F1368" s="95"/>
      <c r="G1368" s="96"/>
      <c r="H1368" s="111"/>
      <c r="I1368" s="97"/>
      <c r="J1368" s="601"/>
      <c r="K1368" s="102"/>
      <c r="L1368" s="102"/>
      <c r="M1368" s="103"/>
      <c r="N1368" s="95"/>
      <c r="O1368" s="106">
        <f>ROUNDDOWN(SUM(N1367:N1372)/1000,0)</f>
        <v>0</v>
      </c>
    </row>
    <row r="1369" spans="1:15" s="131" customFormat="1" ht="14.25" customHeight="1">
      <c r="A1369" s="351"/>
      <c r="B1369" s="100"/>
      <c r="C1369" s="101"/>
      <c r="D1369" s="102"/>
      <c r="E1369" s="103"/>
      <c r="F1369" s="95"/>
      <c r="G1369" s="96"/>
      <c r="H1369" s="111"/>
      <c r="I1369" s="97"/>
      <c r="J1369" s="601"/>
      <c r="K1369" s="102"/>
      <c r="L1369" s="102"/>
      <c r="M1369" s="103"/>
      <c r="N1369" s="95"/>
      <c r="O1369" s="99"/>
    </row>
    <row r="1370" spans="1:15" s="131" customFormat="1" ht="14.25" customHeight="1">
      <c r="A1370" s="351"/>
      <c r="B1370" s="100"/>
      <c r="C1370" s="101"/>
      <c r="D1370" s="102"/>
      <c r="E1370" s="103"/>
      <c r="F1370" s="95"/>
      <c r="G1370" s="96"/>
      <c r="H1370" s="111"/>
      <c r="I1370" s="97"/>
      <c r="J1370" s="601"/>
      <c r="K1370" s="102"/>
      <c r="L1370" s="102"/>
      <c r="M1370" s="103"/>
      <c r="N1370" s="95"/>
      <c r="O1370" s="99"/>
    </row>
    <row r="1371" spans="1:15" s="131" customFormat="1" ht="14.25" customHeight="1">
      <c r="A1371" s="351"/>
      <c r="B1371" s="100"/>
      <c r="C1371" s="101"/>
      <c r="D1371" s="102"/>
      <c r="E1371" s="103"/>
      <c r="F1371" s="95"/>
      <c r="G1371" s="96"/>
      <c r="H1371" s="105"/>
      <c r="I1371" s="97"/>
      <c r="J1371" s="601"/>
      <c r="K1371" s="102"/>
      <c r="L1371" s="102"/>
      <c r="M1371" s="103"/>
      <c r="N1371" s="95"/>
      <c r="O1371" s="99"/>
    </row>
    <row r="1372" spans="1:15" s="131" customFormat="1" ht="14.25" customHeight="1">
      <c r="A1372" s="351"/>
      <c r="B1372" s="100"/>
      <c r="C1372" s="101"/>
      <c r="D1372" s="102"/>
      <c r="E1372" s="103"/>
      <c r="F1372" s="95"/>
      <c r="G1372" s="104"/>
      <c r="H1372" s="111"/>
      <c r="I1372" s="97"/>
      <c r="J1372" s="601"/>
      <c r="K1372" s="102"/>
      <c r="L1372" s="102"/>
      <c r="M1372" s="103"/>
      <c r="N1372" s="95"/>
      <c r="O1372" s="112"/>
    </row>
    <row r="1373" spans="1:15" s="131" customFormat="1" ht="14.25" customHeight="1">
      <c r="A1373" s="351"/>
      <c r="B1373" s="83" t="s">
        <v>67</v>
      </c>
      <c r="C1373" s="84"/>
      <c r="D1373" s="84"/>
      <c r="E1373" s="85"/>
      <c r="F1373" s="86"/>
      <c r="G1373" s="87"/>
      <c r="H1373" s="111"/>
      <c r="I1373" s="204" t="s">
        <v>564</v>
      </c>
      <c r="J1373" s="115"/>
      <c r="K1373" s="116"/>
      <c r="L1373" s="116"/>
      <c r="M1373" s="117"/>
      <c r="N1373" s="120"/>
      <c r="O1373" s="121"/>
    </row>
    <row r="1374" spans="1:15" s="131" customFormat="1" ht="14.25" customHeight="1">
      <c r="A1374" s="351"/>
      <c r="B1374" s="100"/>
      <c r="C1374" s="101"/>
      <c r="D1374" s="102"/>
      <c r="E1374" s="103"/>
      <c r="F1374" s="95"/>
      <c r="G1374" s="96"/>
      <c r="H1374" s="111"/>
      <c r="I1374" s="97"/>
      <c r="J1374" s="601"/>
      <c r="K1374" s="102"/>
      <c r="L1374" s="102"/>
      <c r="M1374" s="103"/>
      <c r="N1374" s="95"/>
      <c r="O1374" s="99"/>
    </row>
    <row r="1375" spans="1:15" s="131" customFormat="1" ht="14.25" customHeight="1">
      <c r="A1375" s="351"/>
      <c r="B1375" s="100"/>
      <c r="C1375" s="101"/>
      <c r="D1375" s="102"/>
      <c r="E1375" s="103"/>
      <c r="F1375" s="95"/>
      <c r="G1375" s="104">
        <f>ROUNDDOWN(SUM(F1374:F1376)/1000,0)</f>
        <v>0</v>
      </c>
      <c r="H1375" s="105"/>
      <c r="I1375" s="97"/>
      <c r="J1375" s="601"/>
      <c r="K1375" s="102"/>
      <c r="L1375" s="102"/>
      <c r="M1375" s="103"/>
      <c r="N1375" s="95"/>
      <c r="O1375" s="106">
        <f>ROUNDDOWN(SUM(N1374:N1383)/1000,0)</f>
        <v>0</v>
      </c>
    </row>
    <row r="1376" spans="1:15" s="131" customFormat="1" ht="14.1" customHeight="1">
      <c r="A1376" s="351"/>
      <c r="B1376" s="100"/>
      <c r="C1376" s="101"/>
      <c r="D1376" s="102"/>
      <c r="E1376" s="103"/>
      <c r="F1376" s="95"/>
      <c r="G1376" s="104"/>
      <c r="H1376" s="111"/>
      <c r="I1376" s="97"/>
      <c r="J1376" s="601"/>
      <c r="K1376" s="102"/>
      <c r="L1376" s="102"/>
      <c r="M1376" s="103"/>
      <c r="N1376" s="95"/>
      <c r="O1376" s="99"/>
    </row>
    <row r="1377" spans="1:15" s="131" customFormat="1" ht="14.25" customHeight="1" thickBot="1">
      <c r="A1377" s="351"/>
      <c r="B1377" s="122" t="s">
        <v>68</v>
      </c>
      <c r="C1377" s="123"/>
      <c r="D1377" s="123"/>
      <c r="E1377" s="124"/>
      <c r="F1377" s="125"/>
      <c r="G1377" s="126">
        <f>G1378-G1342-G1349-G1355-G1359-G1365-G1375</f>
        <v>0</v>
      </c>
      <c r="H1377" s="105"/>
      <c r="I1377" s="97"/>
      <c r="J1377" s="601"/>
      <c r="K1377" s="102"/>
      <c r="L1377" s="102"/>
      <c r="M1377" s="103"/>
      <c r="N1377" s="95"/>
      <c r="O1377" s="99"/>
    </row>
    <row r="1378" spans="1:15" s="131" customFormat="1" ht="20.100000000000001" customHeight="1" thickTop="1">
      <c r="A1378" s="351"/>
      <c r="B1378" s="1015" t="s">
        <v>69</v>
      </c>
      <c r="C1378" s="1016"/>
      <c r="D1378" s="1016"/>
      <c r="E1378" s="1016"/>
      <c r="F1378" s="1017"/>
      <c r="G1378" s="127">
        <f>O1386</f>
        <v>0</v>
      </c>
      <c r="H1378" s="105"/>
      <c r="I1378" s="97"/>
      <c r="J1378" s="601"/>
      <c r="K1378" s="102"/>
      <c r="L1378" s="102"/>
      <c r="M1378" s="103"/>
      <c r="N1378" s="95"/>
      <c r="O1378" s="99"/>
    </row>
    <row r="1379" spans="1:15" s="131" customFormat="1" ht="14.25" customHeight="1">
      <c r="A1379" s="351"/>
      <c r="B1379" s="128" t="s">
        <v>70</v>
      </c>
      <c r="C1379" s="129"/>
      <c r="D1379" s="129"/>
      <c r="E1379" s="129"/>
      <c r="F1379" s="129"/>
      <c r="G1379" s="130"/>
      <c r="H1379" s="130"/>
      <c r="I1379" s="97"/>
      <c r="J1379" s="601"/>
      <c r="K1379" s="102"/>
      <c r="L1379" s="102"/>
      <c r="M1379" s="103"/>
      <c r="N1379" s="95"/>
      <c r="O1379" s="99"/>
    </row>
    <row r="1380" spans="1:15" s="131" customFormat="1" ht="14.25" customHeight="1">
      <c r="A1380" s="351"/>
      <c r="B1380" s="131" t="s">
        <v>71</v>
      </c>
      <c r="C1380" s="129"/>
      <c r="D1380" s="129"/>
      <c r="E1380" s="129"/>
      <c r="F1380" s="129"/>
      <c r="G1380" s="132" t="s">
        <v>72</v>
      </c>
      <c r="H1380" s="133"/>
      <c r="I1380" s="97"/>
      <c r="J1380" s="601"/>
      <c r="K1380" s="102"/>
      <c r="L1380" s="102"/>
      <c r="M1380" s="103"/>
      <c r="N1380" s="95"/>
      <c r="O1380" s="99"/>
    </row>
    <row r="1381" spans="1:15" s="131" customFormat="1" ht="14.25" customHeight="1">
      <c r="A1381" s="351"/>
      <c r="B1381" s="919" t="s">
        <v>73</v>
      </c>
      <c r="C1381" s="1018"/>
      <c r="D1381" s="1018"/>
      <c r="E1381" s="1018"/>
      <c r="F1381" s="1019"/>
      <c r="G1381" s="134" t="s">
        <v>74</v>
      </c>
      <c r="H1381" s="133"/>
      <c r="I1381" s="97"/>
      <c r="J1381" s="601"/>
      <c r="K1381" s="102"/>
      <c r="L1381" s="102"/>
      <c r="M1381" s="103"/>
      <c r="N1381" s="95"/>
      <c r="O1381" s="99"/>
    </row>
    <row r="1382" spans="1:15" s="131" customFormat="1" ht="20.100000000000001" customHeight="1">
      <c r="A1382" s="351"/>
      <c r="B1382" s="1003" t="s">
        <v>567</v>
      </c>
      <c r="C1382" s="1018"/>
      <c r="D1382" s="1018"/>
      <c r="E1382" s="1018"/>
      <c r="F1382" s="1019"/>
      <c r="G1382" s="135"/>
      <c r="H1382" s="136"/>
      <c r="I1382" s="97"/>
      <c r="J1382" s="601"/>
      <c r="K1382" s="102"/>
      <c r="L1382" s="102"/>
      <c r="M1382" s="103"/>
      <c r="N1382" s="95"/>
      <c r="O1382" s="99"/>
    </row>
    <row r="1383" spans="1:15" s="131" customFormat="1" ht="21.95" customHeight="1" thickBot="1">
      <c r="A1383" s="351"/>
      <c r="B1383" s="1003" t="s">
        <v>568</v>
      </c>
      <c r="C1383" s="1004"/>
      <c r="D1383" s="1004"/>
      <c r="E1383" s="1004"/>
      <c r="F1383" s="1005"/>
      <c r="G1383" s="135"/>
      <c r="H1383" s="111"/>
      <c r="I1383" s="97"/>
      <c r="J1383" s="601"/>
      <c r="K1383" s="102"/>
      <c r="L1383" s="102"/>
      <c r="M1383" s="103"/>
      <c r="N1383" s="95"/>
      <c r="O1383" s="137"/>
    </row>
    <row r="1384" spans="1:15" s="131" customFormat="1" ht="35.450000000000003" customHeight="1" thickTop="1">
      <c r="A1384" s="351"/>
      <c r="B1384" s="1003" t="s">
        <v>132</v>
      </c>
      <c r="C1384" s="1004"/>
      <c r="D1384" s="1004"/>
      <c r="E1384" s="1004"/>
      <c r="F1384" s="1005"/>
      <c r="G1384" s="135"/>
      <c r="H1384" s="111"/>
      <c r="I1384" s="1006" t="s">
        <v>565</v>
      </c>
      <c r="J1384" s="1007"/>
      <c r="K1384" s="1007"/>
      <c r="L1384" s="1007"/>
      <c r="M1384" s="1007"/>
      <c r="N1384" s="1008"/>
      <c r="O1384" s="138">
        <f>SUM(O1342,O1352,O1361,O1368,O1375,)</f>
        <v>0</v>
      </c>
    </row>
    <row r="1385" spans="1:15" s="131" customFormat="1" ht="35.450000000000003" customHeight="1">
      <c r="A1385" s="351"/>
      <c r="B1385" s="1003" t="s">
        <v>138</v>
      </c>
      <c r="C1385" s="1004"/>
      <c r="D1385" s="1004"/>
      <c r="E1385" s="1004"/>
      <c r="F1385" s="1005"/>
      <c r="G1385" s="187"/>
      <c r="H1385" s="130"/>
      <c r="I1385" s="1009" t="s">
        <v>340</v>
      </c>
      <c r="J1385" s="1010"/>
      <c r="K1385" s="1010"/>
      <c r="L1385" s="1010"/>
      <c r="M1385" s="1010"/>
      <c r="N1385" s="1011"/>
      <c r="O1385" s="146">
        <f>IF(共通入力シート!$B$18="課税事業者",ROUNDDOWN((O1384-G1387)*10/110,0),0)</f>
        <v>0</v>
      </c>
    </row>
    <row r="1386" spans="1:15" s="131" customFormat="1" ht="26.1" customHeight="1" thickBot="1">
      <c r="A1386" s="351"/>
      <c r="B1386" s="1012" t="s">
        <v>569</v>
      </c>
      <c r="C1386" s="1013"/>
      <c r="D1386" s="1013"/>
      <c r="E1386" s="1013"/>
      <c r="F1386" s="1014"/>
      <c r="G1386" s="139"/>
      <c r="H1386" s="130"/>
      <c r="I1386" s="995" t="s">
        <v>341</v>
      </c>
      <c r="J1386" s="996"/>
      <c r="K1386" s="996"/>
      <c r="L1386" s="996"/>
      <c r="M1386" s="996"/>
      <c r="N1386" s="997"/>
      <c r="O1386" s="141">
        <f>O1384-O1385</f>
        <v>0</v>
      </c>
    </row>
    <row r="1387" spans="1:15" s="131" customFormat="1" ht="25.35" customHeight="1" thickTop="1">
      <c r="A1387" s="351"/>
      <c r="B1387" s="992" t="s">
        <v>75</v>
      </c>
      <c r="C1387" s="993"/>
      <c r="D1387" s="993"/>
      <c r="E1387" s="993"/>
      <c r="F1387" s="994"/>
      <c r="G1387" s="140">
        <f>SUM(G1382:G1386)</f>
        <v>0</v>
      </c>
      <c r="H1387" s="364"/>
      <c r="I1387" s="995" t="s">
        <v>342</v>
      </c>
      <c r="J1387" s="996"/>
      <c r="K1387" s="996"/>
      <c r="L1387" s="996"/>
      <c r="M1387" s="996"/>
      <c r="N1387" s="997"/>
      <c r="O1387" s="144"/>
    </row>
    <row r="1388" spans="1:15" s="131" customFormat="1" ht="26.25" customHeight="1">
      <c r="A1388" s="351"/>
      <c r="B1388" s="131" t="s">
        <v>76</v>
      </c>
      <c r="C1388" s="365"/>
      <c r="D1388" s="365"/>
      <c r="E1388" s="365"/>
      <c r="F1388" s="365"/>
      <c r="G1388" s="143"/>
      <c r="H1388" s="364"/>
      <c r="O1388" s="145"/>
    </row>
    <row r="1389" spans="1:15" s="131" customFormat="1" ht="10.5" customHeight="1" thickBot="1">
      <c r="A1389" s="351"/>
      <c r="C1389" s="365"/>
      <c r="D1389" s="365"/>
      <c r="E1389" s="365"/>
      <c r="F1389" s="365"/>
      <c r="G1389" s="143"/>
      <c r="H1389" s="364"/>
      <c r="I1389" s="366"/>
    </row>
    <row r="1390" spans="1:15" s="131" customFormat="1" ht="25.35" customHeight="1" thickBot="1">
      <c r="A1390" s="351"/>
      <c r="B1390" s="998" t="s">
        <v>77</v>
      </c>
      <c r="C1390" s="980"/>
      <c r="D1390" s="999" t="str">
        <f>IF(共通入力シート!$B$2="","",共通入力シート!$B$2)</f>
        <v/>
      </c>
      <c r="E1390" s="999"/>
      <c r="F1390" s="999"/>
      <c r="G1390" s="1000"/>
      <c r="H1390" s="1001" t="str">
        <f>IF(共通入力シート!$B$18="※選択してください。","★「共通入力シート」の消費税等仕入控除税額の取扱を選択してください。","")</f>
        <v/>
      </c>
      <c r="I1390" s="1002"/>
      <c r="J1390" s="1002"/>
      <c r="K1390" s="1002"/>
      <c r="L1390" s="1002"/>
      <c r="M1390" s="1002"/>
      <c r="N1390" s="1002"/>
      <c r="O1390" s="1002"/>
    </row>
    <row r="1391" spans="1:15" s="131" customFormat="1" ht="46.5" customHeight="1" thickBot="1">
      <c r="A1391" s="351"/>
      <c r="B1391" s="987" t="s">
        <v>343</v>
      </c>
      <c r="C1391" s="988"/>
      <c r="D1391" s="989" t="str">
        <f>IF(O1386=0,"",MAX(0,MIN(INT(O1386/2),G1377)))</f>
        <v/>
      </c>
      <c r="E1391" s="989"/>
      <c r="F1391" s="989"/>
      <c r="G1391" s="367" t="s">
        <v>29</v>
      </c>
      <c r="H1391" s="990" t="s">
        <v>78</v>
      </c>
      <c r="I1391" s="991"/>
      <c r="J1391" s="991"/>
      <c r="K1391" s="991"/>
      <c r="L1391" s="991"/>
      <c r="M1391" s="991"/>
      <c r="N1391" s="991"/>
      <c r="O1391" s="991"/>
    </row>
    <row r="1392" spans="1:15" ht="4.5" customHeight="1"/>
    <row r="1393" spans="2:21" ht="15.6" customHeight="1">
      <c r="B1393" s="131" t="s">
        <v>425</v>
      </c>
      <c r="C1393" s="218"/>
      <c r="D1393" s="218"/>
      <c r="E1393" s="218"/>
      <c r="F1393" s="218"/>
      <c r="G1393" s="218"/>
      <c r="H1393" s="218"/>
      <c r="I1393" s="218"/>
      <c r="J1393" s="218"/>
      <c r="K1393" s="218"/>
      <c r="L1393" s="218"/>
      <c r="M1393" s="218"/>
      <c r="N1393" s="218"/>
      <c r="O1393" s="218"/>
      <c r="R1393" s="329"/>
      <c r="S1393" s="329"/>
      <c r="T1393" s="329"/>
      <c r="U1393" s="329"/>
    </row>
    <row r="1394" spans="2:21" ht="15.6" customHeight="1">
      <c r="B1394" s="218" t="s">
        <v>509</v>
      </c>
      <c r="C1394" s="218"/>
      <c r="D1394" s="218"/>
      <c r="E1394" s="218"/>
      <c r="F1394" s="218"/>
      <c r="G1394" s="218"/>
      <c r="H1394" s="218"/>
      <c r="I1394" s="218"/>
      <c r="J1394" s="218"/>
      <c r="K1394" s="218"/>
      <c r="L1394" s="218"/>
      <c r="M1394" s="218"/>
      <c r="N1394" s="218"/>
      <c r="O1394" s="218"/>
      <c r="R1394" s="329"/>
      <c r="S1394" s="329"/>
      <c r="T1394" s="329"/>
      <c r="U1394" s="329"/>
    </row>
    <row r="1395" spans="2:21" ht="18" customHeight="1" thickBot="1">
      <c r="B1395" s="1120" t="s">
        <v>508</v>
      </c>
      <c r="C1395" s="1120"/>
      <c r="D1395" s="1120"/>
      <c r="E1395" s="1120"/>
      <c r="F1395" s="1120"/>
      <c r="G1395" s="1120"/>
      <c r="H1395" s="1120"/>
      <c r="I1395" s="1120"/>
      <c r="J1395" s="1120"/>
      <c r="K1395" s="1120"/>
      <c r="L1395" s="1120"/>
      <c r="M1395" s="1120"/>
      <c r="N1395" s="1120"/>
      <c r="O1395" s="1120"/>
      <c r="R1395" s="329"/>
      <c r="S1395" s="329"/>
      <c r="T1395" s="329"/>
      <c r="U1395" s="329"/>
    </row>
    <row r="1396" spans="2:21" ht="15" customHeight="1">
      <c r="B1396" s="1121" t="s">
        <v>43</v>
      </c>
      <c r="C1396" s="1122"/>
      <c r="D1396" s="1125" t="s">
        <v>630</v>
      </c>
      <c r="E1396" s="1126"/>
      <c r="F1396" s="1129" t="s">
        <v>657</v>
      </c>
      <c r="G1396" s="1130"/>
      <c r="H1396" s="1131"/>
      <c r="I1396" s="1131"/>
      <c r="J1396" s="1131"/>
      <c r="K1396" s="1131"/>
      <c r="L1396" s="1131"/>
      <c r="M1396" s="1131"/>
      <c r="N1396" s="1131"/>
      <c r="O1396" s="1132"/>
      <c r="Q1396" s="618" t="s">
        <v>667</v>
      </c>
      <c r="R1396" s="329"/>
      <c r="S1396" s="329"/>
      <c r="T1396" s="329"/>
      <c r="U1396" s="329"/>
    </row>
    <row r="1397" spans="2:21" ht="15" customHeight="1" thickBot="1">
      <c r="B1397" s="1123"/>
      <c r="C1397" s="1124"/>
      <c r="D1397" s="1127"/>
      <c r="E1397" s="1128"/>
      <c r="F1397" s="1133"/>
      <c r="G1397" s="1134"/>
      <c r="H1397" s="1135"/>
      <c r="I1397" s="1135"/>
      <c r="J1397" s="1135"/>
      <c r="K1397" s="1135"/>
      <c r="L1397" s="1135"/>
      <c r="M1397" s="1135"/>
      <c r="N1397" s="1135"/>
      <c r="O1397" s="1136"/>
      <c r="Q1397" s="617" t="s">
        <v>668</v>
      </c>
      <c r="R1397" s="329"/>
      <c r="S1397" s="329"/>
      <c r="T1397" s="329"/>
      <c r="U1397" s="329"/>
    </row>
    <row r="1398" spans="2:21" ht="16.5" customHeight="1">
      <c r="B1398" s="330" t="s">
        <v>142</v>
      </c>
      <c r="C1398" s="331"/>
      <c r="D1398" s="331"/>
      <c r="E1398" s="332"/>
      <c r="F1398" s="331"/>
      <c r="G1398" s="331"/>
      <c r="H1398" s="333"/>
      <c r="I1398" s="333"/>
      <c r="J1398" s="333"/>
      <c r="K1398" s="333"/>
      <c r="L1398" s="333"/>
      <c r="M1398" s="333"/>
      <c r="N1398" s="333"/>
      <c r="O1398" s="334"/>
      <c r="R1398" s="329"/>
      <c r="S1398" s="329"/>
      <c r="T1398" s="329"/>
      <c r="U1398" s="329"/>
    </row>
    <row r="1399" spans="2:21" ht="18.75" customHeight="1">
      <c r="B1399" s="1109"/>
      <c r="C1399" s="1110"/>
      <c r="D1399" s="1110"/>
      <c r="E1399" s="1110"/>
      <c r="F1399" s="1110"/>
      <c r="G1399" s="1110"/>
      <c r="H1399" s="1110"/>
      <c r="I1399" s="1110"/>
      <c r="J1399" s="1110"/>
      <c r="K1399" s="1110"/>
      <c r="L1399" s="1213" t="s">
        <v>48</v>
      </c>
      <c r="M1399" s="1215"/>
      <c r="N1399" s="1215"/>
      <c r="O1399" s="1216"/>
      <c r="Q1399" s="569" t="str">
        <f>IF(M1399="", "←選択してください。", "")</f>
        <v>←選択してください。</v>
      </c>
      <c r="R1399" s="329"/>
      <c r="S1399" s="329"/>
      <c r="T1399" s="329"/>
      <c r="U1399" s="329"/>
    </row>
    <row r="1400" spans="2:21" ht="17.25" customHeight="1">
      <c r="B1400" s="1111"/>
      <c r="C1400" s="1112"/>
      <c r="D1400" s="1112"/>
      <c r="E1400" s="1112"/>
      <c r="F1400" s="1112"/>
      <c r="G1400" s="1112"/>
      <c r="H1400" s="1112"/>
      <c r="I1400" s="1112"/>
      <c r="J1400" s="1112"/>
      <c r="K1400" s="1112"/>
      <c r="L1400" s="1214"/>
      <c r="M1400" s="1217"/>
      <c r="N1400" s="1217"/>
      <c r="O1400" s="1218"/>
      <c r="Q1400" s="336"/>
      <c r="R1400" s="329"/>
      <c r="S1400" s="329"/>
      <c r="T1400" s="329"/>
      <c r="U1400" s="329"/>
    </row>
    <row r="1401" spans="2:21" ht="4.5" customHeight="1">
      <c r="B1401" s="338"/>
      <c r="C1401" s="338"/>
      <c r="D1401" s="338"/>
      <c r="E1401" s="338"/>
      <c r="F1401" s="338"/>
      <c r="G1401" s="338"/>
      <c r="H1401" s="338"/>
      <c r="I1401" s="338"/>
      <c r="J1401" s="338"/>
      <c r="K1401" s="338"/>
      <c r="L1401" s="338"/>
      <c r="M1401" s="338"/>
      <c r="N1401" s="338"/>
      <c r="O1401" s="611"/>
      <c r="R1401" s="329"/>
      <c r="S1401" s="329"/>
      <c r="T1401" s="329"/>
      <c r="U1401" s="329"/>
    </row>
    <row r="1402" spans="2:21" ht="21.75" customHeight="1">
      <c r="B1402" s="340" t="s">
        <v>143</v>
      </c>
      <c r="C1402" s="341"/>
      <c r="D1402" s="341"/>
      <c r="E1402" s="341"/>
      <c r="F1402" s="1117" t="s">
        <v>50</v>
      </c>
      <c r="G1402" s="1118"/>
      <c r="H1402" s="342"/>
      <c r="I1402" s="919"/>
      <c r="J1402" s="920"/>
      <c r="K1402" s="920"/>
      <c r="L1402" s="1219"/>
      <c r="M1402" s="1219"/>
      <c r="N1402" s="1219"/>
      <c r="O1402" s="1220"/>
      <c r="Q1402" s="336" t="str">
        <f>IF(OR(F1396="人材養成事業",F1396= "普及啓発事業"), "←斜線部は記入する必要はありません。", "")</f>
        <v/>
      </c>
      <c r="R1402" s="329"/>
      <c r="S1402" s="329"/>
      <c r="T1402" s="329"/>
      <c r="U1402" s="329"/>
    </row>
    <row r="1403" spans="2:21" ht="9" customHeight="1">
      <c r="B1403" s="131"/>
      <c r="C1403" s="131"/>
      <c r="D1403" s="131"/>
      <c r="E1403" s="131"/>
      <c r="F1403" s="338"/>
      <c r="G1403" s="338"/>
      <c r="H1403" s="587"/>
      <c r="I1403" s="338"/>
      <c r="J1403" s="338"/>
      <c r="K1403" s="338"/>
      <c r="L1403" s="588"/>
      <c r="M1403" s="338"/>
      <c r="N1403" s="338"/>
      <c r="O1403" s="589"/>
      <c r="Q1403" s="336"/>
      <c r="R1403" s="329"/>
      <c r="S1403" s="329"/>
      <c r="T1403" s="329"/>
      <c r="U1403" s="329"/>
    </row>
    <row r="1404" spans="2:21" hidden="1">
      <c r="B1404" s="131"/>
      <c r="C1404" s="131"/>
      <c r="D1404" s="131"/>
      <c r="E1404" s="131"/>
      <c r="F1404" s="338"/>
      <c r="G1404" s="338"/>
      <c r="H1404" s="587"/>
      <c r="I1404" s="338"/>
      <c r="J1404" s="338"/>
      <c r="K1404" s="338"/>
      <c r="L1404" s="588"/>
      <c r="M1404" s="338"/>
      <c r="N1404" s="338"/>
      <c r="O1404" s="589"/>
      <c r="Q1404" s="336"/>
      <c r="R1404" s="329"/>
      <c r="S1404" s="329"/>
      <c r="T1404" s="329"/>
      <c r="U1404" s="329"/>
    </row>
    <row r="1405" spans="2:21" hidden="1">
      <c r="B1405" s="131"/>
      <c r="C1405" s="131"/>
      <c r="D1405" s="338"/>
      <c r="E1405" s="338"/>
      <c r="F1405" s="338"/>
      <c r="G1405" s="338"/>
      <c r="H1405" s="338"/>
      <c r="I1405" s="338"/>
      <c r="J1405" s="338"/>
      <c r="K1405" s="338"/>
      <c r="L1405" s="338"/>
      <c r="M1405" s="338"/>
      <c r="N1405" s="338"/>
      <c r="O1405" s="338"/>
      <c r="Q1405" s="336"/>
      <c r="R1405" s="329"/>
      <c r="S1405" s="329"/>
      <c r="T1405" s="329"/>
      <c r="U1405" s="329"/>
    </row>
    <row r="1406" spans="2:21" s="102" customFormat="1" ht="18" customHeight="1">
      <c r="B1406" s="1020" t="s">
        <v>344</v>
      </c>
      <c r="C1406" s="1066"/>
      <c r="D1406" s="925" t="s">
        <v>413</v>
      </c>
      <c r="E1406" s="926"/>
      <c r="F1406" s="926"/>
      <c r="G1406" s="926"/>
      <c r="H1406" s="926"/>
      <c r="I1406" s="926"/>
      <c r="J1406" s="926"/>
      <c r="K1406" s="926"/>
      <c r="L1406" s="926"/>
      <c r="M1406" s="926"/>
      <c r="N1406" s="926"/>
      <c r="O1406" s="927"/>
      <c r="Q1406" s="345"/>
    </row>
    <row r="1407" spans="2:21" s="102" customFormat="1" ht="19.350000000000001" customHeight="1">
      <c r="B1407" s="1067"/>
      <c r="C1407" s="1068"/>
      <c r="D1407" s="1071"/>
      <c r="E1407" s="1072"/>
      <c r="F1407" s="1072"/>
      <c r="G1407" s="1072"/>
      <c r="H1407" s="1072"/>
      <c r="I1407" s="1072"/>
      <c r="J1407" s="1072"/>
      <c r="K1407" s="1072"/>
      <c r="L1407" s="1072"/>
      <c r="M1407" s="1072"/>
      <c r="N1407" s="1072"/>
      <c r="O1407" s="1073"/>
    </row>
    <row r="1408" spans="2:21" s="102" customFormat="1" ht="19.350000000000001" customHeight="1">
      <c r="B1408" s="1067"/>
      <c r="C1408" s="1068"/>
      <c r="D1408" s="1071"/>
      <c r="E1408" s="1072"/>
      <c r="F1408" s="1072"/>
      <c r="G1408" s="1072"/>
      <c r="H1408" s="1072"/>
      <c r="I1408" s="1072"/>
      <c r="J1408" s="1072"/>
      <c r="K1408" s="1072"/>
      <c r="L1408" s="1072"/>
      <c r="M1408" s="1072"/>
      <c r="N1408" s="1072"/>
      <c r="O1408" s="1073"/>
    </row>
    <row r="1409" spans="2:15" s="102" customFormat="1" ht="19.350000000000001" customHeight="1">
      <c r="B1409" s="1067"/>
      <c r="C1409" s="1068"/>
      <c r="D1409" s="1071"/>
      <c r="E1409" s="1072"/>
      <c r="F1409" s="1072"/>
      <c r="G1409" s="1072"/>
      <c r="H1409" s="1072"/>
      <c r="I1409" s="1072"/>
      <c r="J1409" s="1072"/>
      <c r="K1409" s="1072"/>
      <c r="L1409" s="1072"/>
      <c r="M1409" s="1072"/>
      <c r="N1409" s="1072"/>
      <c r="O1409" s="1073"/>
    </row>
    <row r="1410" spans="2:15" s="102" customFormat="1" ht="19.350000000000001" customHeight="1">
      <c r="B1410" s="1067"/>
      <c r="C1410" s="1068"/>
      <c r="D1410" s="1071"/>
      <c r="E1410" s="1072"/>
      <c r="F1410" s="1072"/>
      <c r="G1410" s="1072"/>
      <c r="H1410" s="1072"/>
      <c r="I1410" s="1072"/>
      <c r="J1410" s="1072"/>
      <c r="K1410" s="1072"/>
      <c r="L1410" s="1072"/>
      <c r="M1410" s="1072"/>
      <c r="N1410" s="1072"/>
      <c r="O1410" s="1073"/>
    </row>
    <row r="1411" spans="2:15" s="102" customFormat="1" ht="19.350000000000001" customHeight="1">
      <c r="B1411" s="1067"/>
      <c r="C1411" s="1068"/>
      <c r="D1411" s="1071"/>
      <c r="E1411" s="1072"/>
      <c r="F1411" s="1072"/>
      <c r="G1411" s="1072"/>
      <c r="H1411" s="1072"/>
      <c r="I1411" s="1072"/>
      <c r="J1411" s="1072"/>
      <c r="K1411" s="1072"/>
      <c r="L1411" s="1072"/>
      <c r="M1411" s="1072"/>
      <c r="N1411" s="1072"/>
      <c r="O1411" s="1073"/>
    </row>
    <row r="1412" spans="2:15" s="102" customFormat="1" ht="19.350000000000001" customHeight="1">
      <c r="B1412" s="1067"/>
      <c r="C1412" s="1068"/>
      <c r="D1412" s="1071"/>
      <c r="E1412" s="1072"/>
      <c r="F1412" s="1072"/>
      <c r="G1412" s="1072"/>
      <c r="H1412" s="1072"/>
      <c r="I1412" s="1072"/>
      <c r="J1412" s="1072"/>
      <c r="K1412" s="1072"/>
      <c r="L1412" s="1072"/>
      <c r="M1412" s="1072"/>
      <c r="N1412" s="1072"/>
      <c r="O1412" s="1073"/>
    </row>
    <row r="1413" spans="2:15" s="102" customFormat="1" ht="19.350000000000001" customHeight="1">
      <c r="B1413" s="1067"/>
      <c r="C1413" s="1068"/>
      <c r="D1413" s="1071"/>
      <c r="E1413" s="1072"/>
      <c r="F1413" s="1072"/>
      <c r="G1413" s="1072"/>
      <c r="H1413" s="1072"/>
      <c r="I1413" s="1072"/>
      <c r="J1413" s="1072"/>
      <c r="K1413" s="1072"/>
      <c r="L1413" s="1072"/>
      <c r="M1413" s="1072"/>
      <c r="N1413" s="1072"/>
      <c r="O1413" s="1073"/>
    </row>
    <row r="1414" spans="2:15" s="102" customFormat="1" ht="19.350000000000001" customHeight="1">
      <c r="B1414" s="1067"/>
      <c r="C1414" s="1068"/>
      <c r="D1414" s="1071"/>
      <c r="E1414" s="1072"/>
      <c r="F1414" s="1072"/>
      <c r="G1414" s="1072"/>
      <c r="H1414" s="1072"/>
      <c r="I1414" s="1072"/>
      <c r="J1414" s="1072"/>
      <c r="K1414" s="1072"/>
      <c r="L1414" s="1072"/>
      <c r="M1414" s="1072"/>
      <c r="N1414" s="1072"/>
      <c r="O1414" s="1073"/>
    </row>
    <row r="1415" spans="2:15" s="102" customFormat="1" ht="19.350000000000001" customHeight="1">
      <c r="B1415" s="1067"/>
      <c r="C1415" s="1068"/>
      <c r="D1415" s="1071"/>
      <c r="E1415" s="1072"/>
      <c r="F1415" s="1072"/>
      <c r="G1415" s="1072"/>
      <c r="H1415" s="1072"/>
      <c r="I1415" s="1072"/>
      <c r="J1415" s="1072"/>
      <c r="K1415" s="1072"/>
      <c r="L1415" s="1072"/>
      <c r="M1415" s="1072"/>
      <c r="N1415" s="1072"/>
      <c r="O1415" s="1073"/>
    </row>
    <row r="1416" spans="2:15" s="102" customFormat="1" ht="19.350000000000001" customHeight="1">
      <c r="B1416" s="1069"/>
      <c r="C1416" s="1070"/>
      <c r="D1416" s="1074"/>
      <c r="E1416" s="1075"/>
      <c r="F1416" s="1075"/>
      <c r="G1416" s="1075"/>
      <c r="H1416" s="1075"/>
      <c r="I1416" s="1075"/>
      <c r="J1416" s="1075"/>
      <c r="K1416" s="1075"/>
      <c r="L1416" s="1075"/>
      <c r="M1416" s="1075"/>
      <c r="N1416" s="1075"/>
      <c r="O1416" s="1076"/>
    </row>
    <row r="1417" spans="2:15" s="102" customFormat="1" ht="18" customHeight="1">
      <c r="B1417" s="1020" t="s">
        <v>148</v>
      </c>
      <c r="C1417" s="1021"/>
      <c r="D1417" s="1059" t="s">
        <v>427</v>
      </c>
      <c r="E1417" s="1026"/>
      <c r="F1417" s="1026"/>
      <c r="G1417" s="1026"/>
      <c r="H1417" s="1026"/>
      <c r="I1417" s="1026"/>
      <c r="J1417" s="1026"/>
      <c r="K1417" s="1026"/>
      <c r="L1417" s="1026"/>
      <c r="M1417" s="1026"/>
      <c r="N1417" s="1026"/>
      <c r="O1417" s="1027"/>
    </row>
    <row r="1418" spans="2:15" s="102" customFormat="1" ht="18" customHeight="1">
      <c r="B1418" s="1022"/>
      <c r="C1418" s="1023"/>
      <c r="D1418" s="1028"/>
      <c r="E1418" s="1077"/>
      <c r="F1418" s="1077"/>
      <c r="G1418" s="1077"/>
      <c r="H1418" s="1077"/>
      <c r="I1418" s="1077"/>
      <c r="J1418" s="1077"/>
      <c r="K1418" s="1077"/>
      <c r="L1418" s="1077"/>
      <c r="M1418" s="1077"/>
      <c r="N1418" s="1077"/>
      <c r="O1418" s="1078"/>
    </row>
    <row r="1419" spans="2:15" s="102" customFormat="1" ht="18" customHeight="1">
      <c r="B1419" s="1022"/>
      <c r="C1419" s="1023"/>
      <c r="D1419" s="1071"/>
      <c r="E1419" s="1072"/>
      <c r="F1419" s="1072"/>
      <c r="G1419" s="1072"/>
      <c r="H1419" s="1072"/>
      <c r="I1419" s="1072"/>
      <c r="J1419" s="1072"/>
      <c r="K1419" s="1072"/>
      <c r="L1419" s="1072"/>
      <c r="M1419" s="1072"/>
      <c r="N1419" s="1072"/>
      <c r="O1419" s="1073"/>
    </row>
    <row r="1420" spans="2:15" s="102" customFormat="1" ht="18" customHeight="1">
      <c r="B1420" s="1022"/>
      <c r="C1420" s="1023"/>
      <c r="D1420" s="1071"/>
      <c r="E1420" s="1072"/>
      <c r="F1420" s="1072"/>
      <c r="G1420" s="1072"/>
      <c r="H1420" s="1072"/>
      <c r="I1420" s="1072"/>
      <c r="J1420" s="1072"/>
      <c r="K1420" s="1072"/>
      <c r="L1420" s="1072"/>
      <c r="M1420" s="1072"/>
      <c r="N1420" s="1072"/>
      <c r="O1420" s="1073"/>
    </row>
    <row r="1421" spans="2:15" s="102" customFormat="1" ht="18" customHeight="1">
      <c r="B1421" s="1022"/>
      <c r="C1421" s="1023"/>
      <c r="D1421" s="1071"/>
      <c r="E1421" s="1072"/>
      <c r="F1421" s="1072"/>
      <c r="G1421" s="1072"/>
      <c r="H1421" s="1072"/>
      <c r="I1421" s="1072"/>
      <c r="J1421" s="1072"/>
      <c r="K1421" s="1072"/>
      <c r="L1421" s="1072"/>
      <c r="M1421" s="1072"/>
      <c r="N1421" s="1072"/>
      <c r="O1421" s="1073"/>
    </row>
    <row r="1422" spans="2:15" s="102" customFormat="1" ht="18" customHeight="1">
      <c r="B1422" s="1022"/>
      <c r="C1422" s="1023"/>
      <c r="D1422" s="1071"/>
      <c r="E1422" s="1072"/>
      <c r="F1422" s="1072"/>
      <c r="G1422" s="1072"/>
      <c r="H1422" s="1072"/>
      <c r="I1422" s="1072"/>
      <c r="J1422" s="1072"/>
      <c r="K1422" s="1072"/>
      <c r="L1422" s="1072"/>
      <c r="M1422" s="1072"/>
      <c r="N1422" s="1072"/>
      <c r="O1422" s="1073"/>
    </row>
    <row r="1423" spans="2:15" s="102" customFormat="1" ht="18" customHeight="1">
      <c r="B1423" s="1022"/>
      <c r="C1423" s="1023"/>
      <c r="D1423" s="1079"/>
      <c r="E1423" s="1080"/>
      <c r="F1423" s="1080"/>
      <c r="G1423" s="1080"/>
      <c r="H1423" s="1080"/>
      <c r="I1423" s="1080"/>
      <c r="J1423" s="1080"/>
      <c r="K1423" s="1080"/>
      <c r="L1423" s="1080"/>
      <c r="M1423" s="1080"/>
      <c r="N1423" s="1080"/>
      <c r="O1423" s="1081"/>
    </row>
    <row r="1424" spans="2:15" s="102" customFormat="1" ht="18" customHeight="1">
      <c r="B1424" s="1022"/>
      <c r="C1424" s="1023"/>
      <c r="D1424" s="1082" t="s">
        <v>428</v>
      </c>
      <c r="E1424" s="1083"/>
      <c r="F1424" s="1083"/>
      <c r="G1424" s="1083"/>
      <c r="H1424" s="1083"/>
      <c r="I1424" s="1083"/>
      <c r="J1424" s="1083"/>
      <c r="K1424" s="1083"/>
      <c r="L1424" s="1083"/>
      <c r="M1424" s="1083"/>
      <c r="N1424" s="1083"/>
      <c r="O1424" s="1084"/>
    </row>
    <row r="1425" spans="2:15" s="102" customFormat="1" ht="18" customHeight="1">
      <c r="B1425" s="1022"/>
      <c r="C1425" s="1023"/>
      <c r="D1425" s="1028"/>
      <c r="E1425" s="1085"/>
      <c r="F1425" s="1085"/>
      <c r="G1425" s="1085"/>
      <c r="H1425" s="1085"/>
      <c r="I1425" s="1085"/>
      <c r="J1425" s="1085"/>
      <c r="K1425" s="1085"/>
      <c r="L1425" s="1085"/>
      <c r="M1425" s="1085"/>
      <c r="N1425" s="1085"/>
      <c r="O1425" s="1086"/>
    </row>
    <row r="1426" spans="2:15" s="102" customFormat="1" ht="18" customHeight="1">
      <c r="B1426" s="1022"/>
      <c r="C1426" s="1023"/>
      <c r="D1426" s="1087"/>
      <c r="E1426" s="1088"/>
      <c r="F1426" s="1088"/>
      <c r="G1426" s="1088"/>
      <c r="H1426" s="1088"/>
      <c r="I1426" s="1088"/>
      <c r="J1426" s="1088"/>
      <c r="K1426" s="1088"/>
      <c r="L1426" s="1088"/>
      <c r="M1426" s="1088"/>
      <c r="N1426" s="1088"/>
      <c r="O1426" s="1089"/>
    </row>
    <row r="1427" spans="2:15" s="102" customFormat="1" ht="18" customHeight="1">
      <c r="B1427" s="1022"/>
      <c r="C1427" s="1023"/>
      <c r="D1427" s="1087"/>
      <c r="E1427" s="1088"/>
      <c r="F1427" s="1088"/>
      <c r="G1427" s="1088"/>
      <c r="H1427" s="1088"/>
      <c r="I1427" s="1088"/>
      <c r="J1427" s="1088"/>
      <c r="K1427" s="1088"/>
      <c r="L1427" s="1088"/>
      <c r="M1427" s="1088"/>
      <c r="N1427" s="1088"/>
      <c r="O1427" s="1089"/>
    </row>
    <row r="1428" spans="2:15" s="102" customFormat="1" ht="18" customHeight="1">
      <c r="B1428" s="1022"/>
      <c r="C1428" s="1023"/>
      <c r="D1428" s="1087"/>
      <c r="E1428" s="1088"/>
      <c r="F1428" s="1088"/>
      <c r="G1428" s="1088"/>
      <c r="H1428" s="1088"/>
      <c r="I1428" s="1088"/>
      <c r="J1428" s="1088"/>
      <c r="K1428" s="1088"/>
      <c r="L1428" s="1088"/>
      <c r="M1428" s="1088"/>
      <c r="N1428" s="1088"/>
      <c r="O1428" s="1089"/>
    </row>
    <row r="1429" spans="2:15" s="102" customFormat="1" ht="18" customHeight="1">
      <c r="B1429" s="1022"/>
      <c r="C1429" s="1023"/>
      <c r="D1429" s="1087"/>
      <c r="E1429" s="1088"/>
      <c r="F1429" s="1088"/>
      <c r="G1429" s="1088"/>
      <c r="H1429" s="1088"/>
      <c r="I1429" s="1088"/>
      <c r="J1429" s="1088"/>
      <c r="K1429" s="1088"/>
      <c r="L1429" s="1088"/>
      <c r="M1429" s="1088"/>
      <c r="N1429" s="1088"/>
      <c r="O1429" s="1089"/>
    </row>
    <row r="1430" spans="2:15" s="102" customFormat="1" ht="18" customHeight="1">
      <c r="B1430" s="1022"/>
      <c r="C1430" s="1023"/>
      <c r="D1430" s="1087"/>
      <c r="E1430" s="1088"/>
      <c r="F1430" s="1088"/>
      <c r="G1430" s="1088"/>
      <c r="H1430" s="1088"/>
      <c r="I1430" s="1088"/>
      <c r="J1430" s="1088"/>
      <c r="K1430" s="1088"/>
      <c r="L1430" s="1088"/>
      <c r="M1430" s="1088"/>
      <c r="N1430" s="1088"/>
      <c r="O1430" s="1089"/>
    </row>
    <row r="1431" spans="2:15" s="102" customFormat="1" ht="18" customHeight="1">
      <c r="B1431" s="1024"/>
      <c r="C1431" s="1025"/>
      <c r="D1431" s="1090"/>
      <c r="E1431" s="1091"/>
      <c r="F1431" s="1091"/>
      <c r="G1431" s="1091"/>
      <c r="H1431" s="1091"/>
      <c r="I1431" s="1091"/>
      <c r="J1431" s="1091"/>
      <c r="K1431" s="1091"/>
      <c r="L1431" s="1091"/>
      <c r="M1431" s="1091"/>
      <c r="N1431" s="1091"/>
      <c r="O1431" s="1092"/>
    </row>
    <row r="1432" spans="2:15" s="102" customFormat="1" ht="18" customHeight="1">
      <c r="B1432" s="1020" t="s">
        <v>140</v>
      </c>
      <c r="C1432" s="1021"/>
      <c r="D1432" s="1026" t="s">
        <v>347</v>
      </c>
      <c r="E1432" s="1026"/>
      <c r="F1432" s="1026"/>
      <c r="G1432" s="1026"/>
      <c r="H1432" s="1026"/>
      <c r="I1432" s="1026"/>
      <c r="J1432" s="1026"/>
      <c r="K1432" s="1026"/>
      <c r="L1432" s="1026"/>
      <c r="M1432" s="1026"/>
      <c r="N1432" s="1026"/>
      <c r="O1432" s="1027"/>
    </row>
    <row r="1433" spans="2:15" s="102" customFormat="1" ht="18" customHeight="1">
      <c r="B1433" s="1022"/>
      <c r="C1433" s="1023"/>
      <c r="D1433" s="1028"/>
      <c r="E1433" s="1029"/>
      <c r="F1433" s="1029"/>
      <c r="G1433" s="1029"/>
      <c r="H1433" s="1029"/>
      <c r="I1433" s="1029"/>
      <c r="J1433" s="1029"/>
      <c r="K1433" s="1029"/>
      <c r="L1433" s="1029"/>
      <c r="M1433" s="1029"/>
      <c r="N1433" s="1029"/>
      <c r="O1433" s="1030"/>
    </row>
    <row r="1434" spans="2:15" s="102" customFormat="1" ht="18" customHeight="1">
      <c r="B1434" s="1022"/>
      <c r="C1434" s="1023"/>
      <c r="D1434" s="1031"/>
      <c r="E1434" s="1032"/>
      <c r="F1434" s="1032"/>
      <c r="G1434" s="1032"/>
      <c r="H1434" s="1032"/>
      <c r="I1434" s="1032"/>
      <c r="J1434" s="1032"/>
      <c r="K1434" s="1032"/>
      <c r="L1434" s="1032"/>
      <c r="M1434" s="1032"/>
      <c r="N1434" s="1032"/>
      <c r="O1434" s="1033"/>
    </row>
    <row r="1435" spans="2:15" s="102" customFormat="1" ht="18" customHeight="1">
      <c r="B1435" s="1022"/>
      <c r="C1435" s="1023"/>
      <c r="D1435" s="1034"/>
      <c r="E1435" s="1035"/>
      <c r="F1435" s="1035"/>
      <c r="G1435" s="1035"/>
      <c r="H1435" s="1035"/>
      <c r="I1435" s="1035"/>
      <c r="J1435" s="1035"/>
      <c r="K1435" s="1035"/>
      <c r="L1435" s="1035"/>
      <c r="M1435" s="1035"/>
      <c r="N1435" s="1035"/>
      <c r="O1435" s="1036"/>
    </row>
    <row r="1436" spans="2:15" s="102" customFormat="1" ht="17.100000000000001" customHeight="1">
      <c r="B1436" s="1022"/>
      <c r="C1436" s="1023"/>
      <c r="D1436" s="1026" t="s">
        <v>345</v>
      </c>
      <c r="E1436" s="1026"/>
      <c r="F1436" s="1026"/>
      <c r="G1436" s="1026"/>
      <c r="H1436" s="1026"/>
      <c r="I1436" s="1026"/>
      <c r="J1436" s="1026"/>
      <c r="K1436" s="1026"/>
      <c r="L1436" s="1026"/>
      <c r="M1436" s="1026"/>
      <c r="N1436" s="1026"/>
      <c r="O1436" s="1027"/>
    </row>
    <row r="1437" spans="2:15" s="102" customFormat="1" ht="17.100000000000001" customHeight="1">
      <c r="B1437" s="1022"/>
      <c r="C1437" s="1023"/>
      <c r="D1437" s="1037"/>
      <c r="E1437" s="1038"/>
      <c r="F1437" s="1038"/>
      <c r="G1437" s="1038"/>
      <c r="H1437" s="1038"/>
      <c r="I1437" s="1038"/>
      <c r="J1437" s="1038"/>
      <c r="K1437" s="1038"/>
      <c r="L1437" s="1038"/>
      <c r="M1437" s="1038"/>
      <c r="N1437" s="1038"/>
      <c r="O1437" s="1039"/>
    </row>
    <row r="1438" spans="2:15" s="102" customFormat="1" ht="17.100000000000001" customHeight="1">
      <c r="B1438" s="1022"/>
      <c r="C1438" s="1023"/>
      <c r="D1438" s="1040"/>
      <c r="E1438" s="1041"/>
      <c r="F1438" s="1041"/>
      <c r="G1438" s="1041"/>
      <c r="H1438" s="1041"/>
      <c r="I1438" s="1041"/>
      <c r="J1438" s="1041"/>
      <c r="K1438" s="1041"/>
      <c r="L1438" s="1041"/>
      <c r="M1438" s="1041"/>
      <c r="N1438" s="1041"/>
      <c r="O1438" s="1042"/>
    </row>
    <row r="1439" spans="2:15" s="102" customFormat="1" ht="17.100000000000001" customHeight="1">
      <c r="B1439" s="1022"/>
      <c r="C1439" s="1023"/>
      <c r="D1439" s="1043"/>
      <c r="E1439" s="1044"/>
      <c r="F1439" s="1044"/>
      <c r="G1439" s="1044"/>
      <c r="H1439" s="1044"/>
      <c r="I1439" s="1044"/>
      <c r="J1439" s="1044"/>
      <c r="K1439" s="1044"/>
      <c r="L1439" s="1044"/>
      <c r="M1439" s="1044"/>
      <c r="N1439" s="1044"/>
      <c r="O1439" s="1045"/>
    </row>
    <row r="1440" spans="2:15" s="102" customFormat="1" ht="17.100000000000001" customHeight="1">
      <c r="B1440" s="1022"/>
      <c r="C1440" s="1023"/>
      <c r="D1440" s="1026" t="s">
        <v>492</v>
      </c>
      <c r="E1440" s="1026"/>
      <c r="F1440" s="1026"/>
      <c r="G1440" s="1026"/>
      <c r="H1440" s="1026"/>
      <c r="I1440" s="1026"/>
      <c r="J1440" s="1026"/>
      <c r="K1440" s="1026"/>
      <c r="L1440" s="1026"/>
      <c r="M1440" s="1026"/>
      <c r="N1440" s="1026"/>
      <c r="O1440" s="1027"/>
    </row>
    <row r="1441" spans="1:21" s="102" customFormat="1" ht="17.100000000000001" customHeight="1">
      <c r="B1441" s="1022"/>
      <c r="C1441" s="1023"/>
      <c r="D1441" s="1046"/>
      <c r="E1441" s="1047"/>
      <c r="F1441" s="1047"/>
      <c r="G1441" s="1047"/>
      <c r="H1441" s="1047"/>
      <c r="I1441" s="1047"/>
      <c r="J1441" s="1047"/>
      <c r="K1441" s="1047"/>
      <c r="L1441" s="1047"/>
      <c r="M1441" s="1047"/>
      <c r="N1441" s="1047"/>
      <c r="O1441" s="1048"/>
    </row>
    <row r="1442" spans="1:21" s="102" customFormat="1" ht="17.100000000000001" customHeight="1">
      <c r="B1442" s="1022"/>
      <c r="C1442" s="1023"/>
      <c r="D1442" s="1049"/>
      <c r="E1442" s="797"/>
      <c r="F1442" s="797"/>
      <c r="G1442" s="797"/>
      <c r="H1442" s="797"/>
      <c r="I1442" s="797"/>
      <c r="J1442" s="797"/>
      <c r="K1442" s="797"/>
      <c r="L1442" s="797"/>
      <c r="M1442" s="797"/>
      <c r="N1442" s="797"/>
      <c r="O1442" s="1050"/>
    </row>
    <row r="1443" spans="1:21" s="102" customFormat="1" ht="17.100000000000001" customHeight="1">
      <c r="B1443" s="1022"/>
      <c r="C1443" s="1023"/>
      <c r="D1443" s="1051"/>
      <c r="E1443" s="1052"/>
      <c r="F1443" s="1052"/>
      <c r="G1443" s="1052"/>
      <c r="H1443" s="1052"/>
      <c r="I1443" s="1052"/>
      <c r="J1443" s="1052"/>
      <c r="K1443" s="1052"/>
      <c r="L1443" s="1052"/>
      <c r="M1443" s="1052"/>
      <c r="N1443" s="1052"/>
      <c r="O1443" s="1053"/>
    </row>
    <row r="1444" spans="1:21" s="102" customFormat="1" ht="17.100000000000001" customHeight="1">
      <c r="B1444" s="1022"/>
      <c r="C1444" s="1023"/>
      <c r="D1444" s="1026" t="s">
        <v>141</v>
      </c>
      <c r="E1444" s="1026"/>
      <c r="F1444" s="1026"/>
      <c r="G1444" s="1026"/>
      <c r="H1444" s="1026"/>
      <c r="I1444" s="1026"/>
      <c r="J1444" s="1026"/>
      <c r="K1444" s="1026"/>
      <c r="L1444" s="1026"/>
      <c r="M1444" s="1026"/>
      <c r="N1444" s="1026"/>
      <c r="O1444" s="1027"/>
    </row>
    <row r="1445" spans="1:21" s="102" customFormat="1" ht="17.100000000000001" customHeight="1">
      <c r="B1445" s="1022"/>
      <c r="C1445" s="1023"/>
      <c r="D1445" s="1028"/>
      <c r="E1445" s="1054"/>
      <c r="F1445" s="1054"/>
      <c r="G1445" s="1054"/>
      <c r="H1445" s="1054"/>
      <c r="I1445" s="1054"/>
      <c r="J1445" s="1054"/>
      <c r="K1445" s="1054"/>
      <c r="L1445" s="1054"/>
      <c r="M1445" s="1054"/>
      <c r="N1445" s="1054"/>
      <c r="O1445" s="1055"/>
    </row>
    <row r="1446" spans="1:21" ht="18" customHeight="1">
      <c r="B1446" s="1022"/>
      <c r="C1446" s="1023"/>
      <c r="D1446" s="1056"/>
      <c r="E1446" s="1057"/>
      <c r="F1446" s="1057"/>
      <c r="G1446" s="1057"/>
      <c r="H1446" s="1057"/>
      <c r="I1446" s="1057"/>
      <c r="J1446" s="1057"/>
      <c r="K1446" s="1057"/>
      <c r="L1446" s="1057"/>
      <c r="M1446" s="1057"/>
      <c r="N1446" s="1057"/>
      <c r="O1446" s="1058"/>
      <c r="R1446" s="329"/>
      <c r="S1446" s="329"/>
      <c r="T1446" s="329"/>
      <c r="U1446" s="329"/>
    </row>
    <row r="1447" spans="1:21" ht="18" customHeight="1">
      <c r="B1447" s="1022"/>
      <c r="C1447" s="1023"/>
      <c r="D1447" s="1059" t="s">
        <v>346</v>
      </c>
      <c r="E1447" s="1026"/>
      <c r="F1447" s="1026"/>
      <c r="G1447" s="1026"/>
      <c r="H1447" s="1026"/>
      <c r="I1447" s="1026"/>
      <c r="J1447" s="1026"/>
      <c r="K1447" s="1026"/>
      <c r="L1447" s="1026"/>
      <c r="M1447" s="1026"/>
      <c r="N1447" s="1026"/>
      <c r="O1447" s="1027"/>
      <c r="R1447" s="329"/>
      <c r="S1447" s="329"/>
      <c r="T1447" s="329"/>
      <c r="U1447" s="329"/>
    </row>
    <row r="1448" spans="1:21" ht="18" customHeight="1">
      <c r="B1448" s="1022"/>
      <c r="C1448" s="1023"/>
      <c r="D1448" s="1060"/>
      <c r="E1448" s="1061"/>
      <c r="F1448" s="1061"/>
      <c r="G1448" s="1061"/>
      <c r="H1448" s="1061"/>
      <c r="I1448" s="1061"/>
      <c r="J1448" s="1061"/>
      <c r="K1448" s="1061"/>
      <c r="L1448" s="1061"/>
      <c r="M1448" s="1061"/>
      <c r="N1448" s="1061"/>
      <c r="O1448" s="1062"/>
      <c r="R1448" s="329"/>
      <c r="S1448" s="329"/>
      <c r="T1448" s="329"/>
      <c r="U1448" s="329"/>
    </row>
    <row r="1449" spans="1:21" s="346" customFormat="1" ht="18" customHeight="1">
      <c r="B1449" s="1024"/>
      <c r="C1449" s="1025"/>
      <c r="D1449" s="1063"/>
      <c r="E1449" s="1064"/>
      <c r="F1449" s="1064"/>
      <c r="G1449" s="1064"/>
      <c r="H1449" s="1064"/>
      <c r="I1449" s="1064"/>
      <c r="J1449" s="1064"/>
      <c r="K1449" s="1064"/>
      <c r="L1449" s="1064"/>
      <c r="M1449" s="1064"/>
      <c r="N1449" s="1064"/>
      <c r="O1449" s="1065"/>
    </row>
    <row r="1450" spans="1:21" s="131" customFormat="1" ht="4.5" customHeight="1">
      <c r="B1450" s="347"/>
      <c r="C1450" s="347"/>
      <c r="D1450" s="348"/>
      <c r="E1450" s="348"/>
      <c r="F1450" s="348"/>
      <c r="G1450" s="348"/>
      <c r="H1450" s="348"/>
      <c r="I1450" s="348"/>
      <c r="J1450" s="348"/>
      <c r="K1450" s="348"/>
      <c r="L1450" s="348"/>
      <c r="M1450" s="348"/>
      <c r="N1450" s="348"/>
      <c r="O1450" s="348"/>
    </row>
    <row r="1451" spans="1:21" s="131" customFormat="1" ht="18.75" customHeight="1">
      <c r="B1451" s="527" t="s">
        <v>426</v>
      </c>
      <c r="C1451" s="347"/>
      <c r="D1451" s="348"/>
      <c r="E1451" s="348"/>
      <c r="F1451" s="348"/>
      <c r="G1451" s="348"/>
      <c r="H1451" s="348"/>
      <c r="I1451" s="348"/>
      <c r="J1451" s="348"/>
      <c r="K1451" s="348"/>
      <c r="L1451" s="348"/>
      <c r="M1451" s="348"/>
      <c r="N1451" s="348"/>
      <c r="O1451" s="348"/>
    </row>
    <row r="1452" spans="1:21" s="131" customFormat="1" ht="14.25" customHeight="1" thickBot="1">
      <c r="B1452" s="527" t="s">
        <v>424</v>
      </c>
      <c r="C1452" s="347"/>
      <c r="D1452" s="348"/>
      <c r="E1452" s="348"/>
      <c r="F1452" s="348"/>
      <c r="G1452" s="348"/>
      <c r="H1452" s="348"/>
      <c r="I1452" s="348"/>
      <c r="J1452" s="348"/>
      <c r="K1452" s="348"/>
      <c r="L1452" s="348"/>
      <c r="M1452" s="348"/>
      <c r="N1452" s="348"/>
      <c r="O1452" s="348"/>
    </row>
    <row r="1453" spans="1:21" s="131" customFormat="1" ht="18" customHeight="1" thickBot="1">
      <c r="B1453" s="998" t="s">
        <v>43</v>
      </c>
      <c r="C1453" s="979"/>
      <c r="D1453" s="980"/>
      <c r="E1453" s="349" t="s">
        <v>630</v>
      </c>
      <c r="F1453" s="350"/>
      <c r="G1453" s="350"/>
      <c r="H1453" s="350"/>
      <c r="I1453" s="350"/>
      <c r="J1453" s="350"/>
      <c r="K1453" s="350"/>
      <c r="L1453" s="232"/>
      <c r="M1453" s="232"/>
      <c r="N1453" s="232"/>
      <c r="O1453" s="232"/>
    </row>
    <row r="1454" spans="1:21" s="131" customFormat="1" ht="12">
      <c r="A1454" s="351"/>
      <c r="B1454" s="352" t="s">
        <v>59</v>
      </c>
      <c r="C1454" s="352"/>
      <c r="D1454" s="353"/>
      <c r="E1454" s="354"/>
      <c r="F1454" s="354"/>
      <c r="G1454" s="355" t="s">
        <v>60</v>
      </c>
      <c r="H1454" s="353"/>
      <c r="I1454" s="352" t="s">
        <v>61</v>
      </c>
      <c r="J1454" s="352"/>
      <c r="K1454" s="351"/>
      <c r="L1454" s="356"/>
      <c r="M1454" s="357"/>
      <c r="N1454" s="351"/>
      <c r="O1454" s="355" t="s">
        <v>60</v>
      </c>
    </row>
    <row r="1455" spans="1:21" s="131" customFormat="1" ht="12">
      <c r="A1455" s="358"/>
      <c r="B1455" s="359" t="s">
        <v>62</v>
      </c>
      <c r="C1455" s="360"/>
      <c r="D1455" s="360"/>
      <c r="E1455" s="361"/>
      <c r="F1455" s="361" t="s">
        <v>63</v>
      </c>
      <c r="G1455" s="362" t="s">
        <v>64</v>
      </c>
      <c r="H1455" s="363"/>
      <c r="I1455" s="359" t="s">
        <v>62</v>
      </c>
      <c r="J1455" s="360"/>
      <c r="K1455" s="360"/>
      <c r="L1455" s="360"/>
      <c r="M1455" s="361"/>
      <c r="N1455" s="361" t="s">
        <v>63</v>
      </c>
      <c r="O1455" s="362" t="s">
        <v>64</v>
      </c>
    </row>
    <row r="1456" spans="1:21" s="131" customFormat="1" ht="18" customHeight="1">
      <c r="A1456" s="351"/>
      <c r="B1456" s="83" t="s">
        <v>556</v>
      </c>
      <c r="C1456" s="84"/>
      <c r="D1456" s="84"/>
      <c r="E1456" s="85"/>
      <c r="F1456" s="86"/>
      <c r="G1456" s="87"/>
      <c r="H1456" s="88"/>
      <c r="I1456" s="83" t="s">
        <v>560</v>
      </c>
      <c r="J1456" s="84"/>
      <c r="K1456" s="84"/>
      <c r="L1456" s="84"/>
      <c r="M1456" s="85"/>
      <c r="N1456" s="89"/>
      <c r="O1456" s="90"/>
    </row>
    <row r="1457" spans="1:15" s="131" customFormat="1" ht="14.25" customHeight="1">
      <c r="A1457" s="351"/>
      <c r="B1457" s="100"/>
      <c r="C1457" s="101"/>
      <c r="D1457" s="102"/>
      <c r="E1457" s="103"/>
      <c r="F1457" s="95"/>
      <c r="G1457" s="96"/>
      <c r="H1457" s="88"/>
      <c r="I1457" s="600"/>
      <c r="J1457" s="98"/>
      <c r="K1457" s="93"/>
      <c r="L1457" s="93"/>
      <c r="M1457" s="94"/>
      <c r="N1457" s="95"/>
      <c r="O1457" s="99"/>
    </row>
    <row r="1458" spans="1:15" s="131" customFormat="1" ht="14.25" customHeight="1">
      <c r="A1458" s="351"/>
      <c r="B1458" s="100"/>
      <c r="C1458" s="101"/>
      <c r="D1458" s="102"/>
      <c r="E1458" s="103"/>
      <c r="F1458" s="95"/>
      <c r="G1458" s="104">
        <f>ROUNDDOWN(SUM(F1457:F1462)/1000,0)</f>
        <v>0</v>
      </c>
      <c r="H1458" s="105"/>
      <c r="I1458" s="97"/>
      <c r="J1458" s="601"/>
      <c r="K1458" s="102"/>
      <c r="L1458" s="102"/>
      <c r="M1458" s="103"/>
      <c r="N1458" s="95"/>
      <c r="O1458" s="106">
        <f>ROUNDDOWN(SUM(N1457:N1465)/1000,0)</f>
        <v>0</v>
      </c>
    </row>
    <row r="1459" spans="1:15" s="131" customFormat="1" ht="14.1" customHeight="1">
      <c r="A1459" s="351"/>
      <c r="B1459" s="100"/>
      <c r="C1459" s="101"/>
      <c r="D1459" s="102"/>
      <c r="E1459" s="103"/>
      <c r="F1459" s="95"/>
      <c r="G1459" s="104"/>
      <c r="H1459" s="105"/>
      <c r="I1459" s="97"/>
      <c r="J1459" s="601"/>
      <c r="K1459" s="102"/>
      <c r="L1459" s="102"/>
      <c r="M1459" s="103"/>
      <c r="N1459" s="95"/>
      <c r="O1459" s="99"/>
    </row>
    <row r="1460" spans="1:15" s="131" customFormat="1" ht="14.25" customHeight="1">
      <c r="A1460" s="351"/>
      <c r="B1460" s="100"/>
      <c r="C1460" s="101"/>
      <c r="D1460" s="102"/>
      <c r="E1460" s="103"/>
      <c r="F1460" s="95"/>
      <c r="G1460" s="104"/>
      <c r="H1460" s="105"/>
      <c r="I1460" s="97"/>
      <c r="J1460" s="601"/>
      <c r="K1460" s="102"/>
      <c r="L1460" s="102"/>
      <c r="M1460" s="103"/>
      <c r="N1460" s="95"/>
      <c r="O1460" s="99"/>
    </row>
    <row r="1461" spans="1:15" s="131" customFormat="1" ht="14.25" customHeight="1">
      <c r="A1461" s="351"/>
      <c r="B1461" s="100"/>
      <c r="C1461" s="101"/>
      <c r="D1461" s="102"/>
      <c r="E1461" s="103"/>
      <c r="F1461" s="95"/>
      <c r="G1461" s="107"/>
      <c r="H1461" s="108"/>
      <c r="I1461" s="97"/>
      <c r="J1461" s="601"/>
      <c r="K1461" s="102"/>
      <c r="L1461" s="102"/>
      <c r="M1461" s="103"/>
      <c r="N1461" s="95"/>
      <c r="O1461" s="99"/>
    </row>
    <row r="1462" spans="1:15" s="131" customFormat="1" ht="14.25" customHeight="1">
      <c r="A1462" s="351"/>
      <c r="B1462" s="100"/>
      <c r="C1462" s="101"/>
      <c r="D1462" s="102"/>
      <c r="E1462" s="103"/>
      <c r="F1462" s="95"/>
      <c r="G1462" s="107"/>
      <c r="H1462" s="108"/>
      <c r="I1462" s="97"/>
      <c r="J1462" s="601"/>
      <c r="K1462" s="102"/>
      <c r="L1462" s="102"/>
      <c r="M1462" s="103"/>
      <c r="N1462" s="95"/>
      <c r="O1462" s="99"/>
    </row>
    <row r="1463" spans="1:15" s="131" customFormat="1" ht="14.25" customHeight="1">
      <c r="A1463" s="351"/>
      <c r="B1463" s="83" t="s">
        <v>66</v>
      </c>
      <c r="C1463" s="84"/>
      <c r="D1463" s="84"/>
      <c r="E1463" s="85"/>
      <c r="F1463" s="86"/>
      <c r="G1463" s="87"/>
      <c r="H1463" s="111"/>
      <c r="I1463" s="97"/>
      <c r="J1463" s="601"/>
      <c r="K1463" s="102"/>
      <c r="L1463" s="102"/>
      <c r="M1463" s="103"/>
      <c r="N1463" s="95"/>
      <c r="O1463" s="99"/>
    </row>
    <row r="1464" spans="1:15" s="131" customFormat="1" ht="14.25" customHeight="1">
      <c r="A1464" s="351"/>
      <c r="B1464" s="100"/>
      <c r="C1464" s="101"/>
      <c r="D1464" s="102"/>
      <c r="E1464" s="103"/>
      <c r="F1464" s="95"/>
      <c r="G1464" s="96"/>
      <c r="H1464" s="111"/>
      <c r="I1464" s="97"/>
      <c r="J1464" s="601"/>
      <c r="K1464" s="102"/>
      <c r="L1464" s="102"/>
      <c r="M1464" s="103"/>
      <c r="N1464" s="95"/>
      <c r="O1464" s="99"/>
    </row>
    <row r="1465" spans="1:15" s="131" customFormat="1" ht="14.25" customHeight="1">
      <c r="A1465" s="351"/>
      <c r="B1465" s="100"/>
      <c r="C1465" s="101"/>
      <c r="D1465" s="102"/>
      <c r="E1465" s="103"/>
      <c r="F1465" s="95"/>
      <c r="G1465" s="104">
        <f>ROUNDDOWN(SUM(F1464:F1468)/1000,0)</f>
        <v>0</v>
      </c>
      <c r="H1465" s="105"/>
      <c r="I1465" s="113"/>
      <c r="J1465" s="114"/>
      <c r="K1465" s="109"/>
      <c r="L1465" s="109"/>
      <c r="M1465" s="110"/>
      <c r="N1465" s="95"/>
      <c r="O1465" s="112"/>
    </row>
    <row r="1466" spans="1:15" s="131" customFormat="1" ht="14.25" customHeight="1">
      <c r="A1466" s="351"/>
      <c r="B1466" s="100"/>
      <c r="C1466" s="101"/>
      <c r="D1466" s="102"/>
      <c r="E1466" s="103"/>
      <c r="F1466" s="95"/>
      <c r="G1466" s="104"/>
      <c r="H1466" s="105"/>
      <c r="I1466" s="83" t="s">
        <v>561</v>
      </c>
      <c r="J1466" s="84"/>
      <c r="K1466" s="84"/>
      <c r="L1466" s="84"/>
      <c r="M1466" s="85"/>
      <c r="N1466" s="86"/>
      <c r="O1466" s="119"/>
    </row>
    <row r="1467" spans="1:15" s="131" customFormat="1" ht="14.25" customHeight="1">
      <c r="A1467" s="351"/>
      <c r="B1467" s="100"/>
      <c r="C1467" s="101"/>
      <c r="D1467" s="102"/>
      <c r="E1467" s="103"/>
      <c r="F1467" s="95"/>
      <c r="G1467" s="104"/>
      <c r="H1467" s="111"/>
      <c r="I1467" s="97"/>
      <c r="J1467" s="601"/>
      <c r="K1467" s="102"/>
      <c r="L1467" s="102"/>
      <c r="M1467" s="103"/>
      <c r="N1467" s="95"/>
      <c r="O1467" s="99"/>
    </row>
    <row r="1468" spans="1:15" s="131" customFormat="1" ht="14.25" customHeight="1">
      <c r="A1468" s="351"/>
      <c r="B1468" s="100"/>
      <c r="C1468" s="101"/>
      <c r="D1468" s="102"/>
      <c r="E1468" s="103"/>
      <c r="F1468" s="95"/>
      <c r="G1468" s="104"/>
      <c r="H1468" s="105"/>
      <c r="I1468" s="97"/>
      <c r="J1468" s="601"/>
      <c r="K1468" s="102"/>
      <c r="L1468" s="102"/>
      <c r="M1468" s="103"/>
      <c r="N1468" s="95"/>
      <c r="O1468" s="106">
        <f>ROUNDDOWN(SUM(N1467:N1474)/1000,0)</f>
        <v>0</v>
      </c>
    </row>
    <row r="1469" spans="1:15" s="131" customFormat="1" ht="14.25" customHeight="1">
      <c r="A1469" s="351"/>
      <c r="B1469" s="83" t="s">
        <v>557</v>
      </c>
      <c r="C1469" s="84"/>
      <c r="D1469" s="84"/>
      <c r="E1469" s="85"/>
      <c r="F1469" s="86"/>
      <c r="G1469" s="87"/>
      <c r="H1469" s="105"/>
      <c r="I1469" s="97"/>
      <c r="J1469" s="601"/>
      <c r="K1469" s="102"/>
      <c r="L1469" s="102"/>
      <c r="M1469" s="103"/>
      <c r="N1469" s="95"/>
      <c r="O1469" s="99"/>
    </row>
    <row r="1470" spans="1:15" s="131" customFormat="1" ht="14.25" customHeight="1">
      <c r="A1470" s="351"/>
      <c r="B1470" s="100"/>
      <c r="C1470" s="101"/>
      <c r="D1470" s="102"/>
      <c r="E1470" s="103"/>
      <c r="F1470" s="95"/>
      <c r="G1470" s="96"/>
      <c r="H1470" s="111"/>
      <c r="I1470" s="97"/>
      <c r="J1470" s="601"/>
      <c r="K1470" s="102"/>
      <c r="L1470" s="102"/>
      <c r="M1470" s="103"/>
      <c r="N1470" s="95"/>
      <c r="O1470" s="99"/>
    </row>
    <row r="1471" spans="1:15" s="131" customFormat="1" ht="14.25" customHeight="1">
      <c r="A1471" s="351"/>
      <c r="B1471" s="100"/>
      <c r="C1471" s="101"/>
      <c r="D1471" s="102"/>
      <c r="E1471" s="103"/>
      <c r="F1471" s="95"/>
      <c r="G1471" s="104">
        <f>ROUNDDOWN(SUM(F1470:F1472)/1000,0)</f>
        <v>0</v>
      </c>
      <c r="H1471" s="111"/>
      <c r="I1471" s="97"/>
      <c r="J1471" s="601"/>
      <c r="K1471" s="102"/>
      <c r="L1471" s="102"/>
      <c r="M1471" s="103"/>
      <c r="N1471" s="95"/>
      <c r="O1471" s="99"/>
    </row>
    <row r="1472" spans="1:15" s="131" customFormat="1" ht="14.25" customHeight="1">
      <c r="A1472" s="351"/>
      <c r="B1472" s="100"/>
      <c r="C1472" s="101"/>
      <c r="D1472" s="102"/>
      <c r="E1472" s="103"/>
      <c r="F1472" s="95"/>
      <c r="G1472" s="104"/>
      <c r="H1472" s="105"/>
      <c r="I1472" s="97"/>
      <c r="J1472" s="601"/>
      <c r="K1472" s="102"/>
      <c r="L1472" s="102"/>
      <c r="M1472" s="103"/>
      <c r="N1472" s="95"/>
      <c r="O1472" s="99"/>
    </row>
    <row r="1473" spans="1:15" s="131" customFormat="1" ht="14.25" customHeight="1">
      <c r="A1473" s="351"/>
      <c r="B1473" s="83" t="s">
        <v>558</v>
      </c>
      <c r="C1473" s="84"/>
      <c r="D1473" s="84"/>
      <c r="E1473" s="85"/>
      <c r="F1473" s="86"/>
      <c r="G1473" s="87"/>
      <c r="H1473" s="105"/>
      <c r="I1473" s="97"/>
      <c r="J1473" s="601"/>
      <c r="K1473" s="102"/>
      <c r="L1473" s="102"/>
      <c r="M1473" s="103"/>
      <c r="N1473" s="95"/>
      <c r="O1473" s="99"/>
    </row>
    <row r="1474" spans="1:15" s="131" customFormat="1" ht="14.25" customHeight="1">
      <c r="A1474" s="351"/>
      <c r="B1474" s="100"/>
      <c r="C1474" s="101"/>
      <c r="D1474" s="102"/>
      <c r="E1474" s="103"/>
      <c r="F1474" s="95"/>
      <c r="G1474" s="96"/>
      <c r="H1474" s="111"/>
      <c r="I1474" s="97"/>
      <c r="J1474" s="601"/>
      <c r="K1474" s="102"/>
      <c r="L1474" s="102"/>
      <c r="M1474" s="103"/>
      <c r="N1474" s="95"/>
      <c r="O1474" s="112"/>
    </row>
    <row r="1475" spans="1:15" s="131" customFormat="1" ht="14.25" customHeight="1">
      <c r="A1475" s="351"/>
      <c r="B1475" s="100"/>
      <c r="C1475" s="101"/>
      <c r="D1475" s="102"/>
      <c r="E1475" s="103"/>
      <c r="F1475" s="95"/>
      <c r="G1475" s="104">
        <f>ROUNDDOWN(SUM(F1474:F1478)/1000,0)</f>
        <v>0</v>
      </c>
      <c r="H1475" s="111"/>
      <c r="I1475" s="204" t="s">
        <v>562</v>
      </c>
      <c r="J1475" s="180"/>
      <c r="K1475" s="116"/>
      <c r="L1475" s="116"/>
      <c r="M1475" s="117"/>
      <c r="N1475" s="118"/>
      <c r="O1475" s="119"/>
    </row>
    <row r="1476" spans="1:15" s="131" customFormat="1" ht="14.25" customHeight="1">
      <c r="A1476" s="351"/>
      <c r="B1476" s="100"/>
      <c r="C1476" s="101"/>
      <c r="D1476" s="102"/>
      <c r="E1476" s="103"/>
      <c r="F1476" s="95"/>
      <c r="G1476" s="104"/>
      <c r="H1476" s="111"/>
      <c r="I1476" s="97"/>
      <c r="J1476" s="601"/>
      <c r="K1476" s="102"/>
      <c r="L1476" s="102"/>
      <c r="M1476" s="103"/>
      <c r="N1476" s="95"/>
      <c r="O1476" s="99"/>
    </row>
    <row r="1477" spans="1:15" s="131" customFormat="1" ht="14.25" customHeight="1">
      <c r="A1477" s="351"/>
      <c r="B1477" s="100"/>
      <c r="C1477" s="101"/>
      <c r="D1477" s="102"/>
      <c r="E1477" s="103"/>
      <c r="F1477" s="95"/>
      <c r="G1477" s="104"/>
      <c r="H1477" s="105"/>
      <c r="I1477" s="97"/>
      <c r="J1477" s="601"/>
      <c r="K1477" s="102"/>
      <c r="L1477" s="102"/>
      <c r="M1477" s="103"/>
      <c r="N1477" s="95"/>
      <c r="O1477" s="106">
        <f>ROUNDDOWN(SUM(N1476:N1481)/1000,0)</f>
        <v>0</v>
      </c>
    </row>
    <row r="1478" spans="1:15" s="131" customFormat="1" ht="14.25" customHeight="1">
      <c r="A1478" s="351"/>
      <c r="B1478" s="100"/>
      <c r="C1478" s="101"/>
      <c r="D1478" s="102"/>
      <c r="E1478" s="103"/>
      <c r="F1478" s="95"/>
      <c r="G1478" s="104"/>
      <c r="H1478" s="105"/>
      <c r="I1478" s="97"/>
      <c r="J1478" s="601"/>
      <c r="K1478" s="102"/>
      <c r="L1478" s="102"/>
      <c r="M1478" s="103"/>
      <c r="N1478" s="95"/>
      <c r="O1478" s="99"/>
    </row>
    <row r="1479" spans="1:15" s="131" customFormat="1" ht="14.25" customHeight="1">
      <c r="A1479" s="351"/>
      <c r="B1479" s="83" t="s">
        <v>559</v>
      </c>
      <c r="C1479" s="84"/>
      <c r="D1479" s="84"/>
      <c r="E1479" s="85"/>
      <c r="F1479" s="86"/>
      <c r="G1479" s="87"/>
      <c r="H1479" s="105"/>
      <c r="I1479" s="97"/>
      <c r="J1479" s="601"/>
      <c r="K1479" s="102"/>
      <c r="L1479" s="102"/>
      <c r="M1479" s="103"/>
      <c r="N1479" s="95"/>
      <c r="O1479" s="99"/>
    </row>
    <row r="1480" spans="1:15" s="131" customFormat="1" ht="14.25" customHeight="1">
      <c r="A1480" s="351"/>
      <c r="B1480" s="100"/>
      <c r="C1480" s="101"/>
      <c r="D1480" s="102"/>
      <c r="E1480" s="103"/>
      <c r="F1480" s="95"/>
      <c r="G1480" s="96"/>
      <c r="H1480" s="105"/>
      <c r="I1480" s="97"/>
      <c r="J1480" s="601"/>
      <c r="K1480" s="102"/>
      <c r="L1480" s="102"/>
      <c r="M1480" s="103"/>
      <c r="N1480" s="95"/>
      <c r="O1480" s="99"/>
    </row>
    <row r="1481" spans="1:15" s="131" customFormat="1" ht="14.25" customHeight="1">
      <c r="A1481" s="351"/>
      <c r="B1481" s="100"/>
      <c r="C1481" s="101"/>
      <c r="D1481" s="102"/>
      <c r="E1481" s="103"/>
      <c r="F1481" s="95"/>
      <c r="G1481" s="96">
        <f>ROUNDDOWN(SUM(F1480:F1488)/1000,0)</f>
        <v>0</v>
      </c>
      <c r="H1481" s="105"/>
      <c r="I1481" s="97"/>
      <c r="J1481" s="601"/>
      <c r="K1481" s="102"/>
      <c r="L1481" s="102"/>
      <c r="M1481" s="103"/>
      <c r="N1481" s="95"/>
      <c r="O1481" s="99"/>
    </row>
    <row r="1482" spans="1:15" s="131" customFormat="1" ht="14.25" customHeight="1">
      <c r="A1482" s="351"/>
      <c r="B1482" s="100"/>
      <c r="C1482" s="101"/>
      <c r="D1482" s="102"/>
      <c r="E1482" s="103"/>
      <c r="F1482" s="95"/>
      <c r="G1482" s="96"/>
      <c r="H1482" s="111"/>
      <c r="I1482" s="205" t="s">
        <v>563</v>
      </c>
      <c r="J1482" s="181"/>
      <c r="K1482" s="182"/>
      <c r="L1482" s="182"/>
      <c r="M1482" s="183"/>
      <c r="N1482" s="185"/>
      <c r="O1482" s="184"/>
    </row>
    <row r="1483" spans="1:15" s="131" customFormat="1" ht="14.25" customHeight="1">
      <c r="A1483" s="351"/>
      <c r="B1483" s="100"/>
      <c r="C1483" s="101"/>
      <c r="D1483" s="102"/>
      <c r="E1483" s="103"/>
      <c r="F1483" s="95"/>
      <c r="G1483" s="96"/>
      <c r="H1483" s="111"/>
      <c r="I1483" s="97"/>
      <c r="J1483" s="601"/>
      <c r="K1483" s="102"/>
      <c r="L1483" s="102"/>
      <c r="M1483" s="103"/>
      <c r="N1483" s="95"/>
      <c r="O1483" s="186"/>
    </row>
    <row r="1484" spans="1:15" s="131" customFormat="1" ht="14.25" customHeight="1">
      <c r="A1484" s="351"/>
      <c r="B1484" s="100"/>
      <c r="C1484" s="101"/>
      <c r="D1484" s="102"/>
      <c r="E1484" s="103"/>
      <c r="F1484" s="95"/>
      <c r="G1484" s="96"/>
      <c r="H1484" s="111"/>
      <c r="I1484" s="97"/>
      <c r="J1484" s="601"/>
      <c r="K1484" s="102"/>
      <c r="L1484" s="102"/>
      <c r="M1484" s="103"/>
      <c r="N1484" s="95"/>
      <c r="O1484" s="106">
        <f>ROUNDDOWN(SUM(N1483:N1488)/1000,0)</f>
        <v>0</v>
      </c>
    </row>
    <row r="1485" spans="1:15" s="131" customFormat="1" ht="14.25" customHeight="1">
      <c r="A1485" s="351"/>
      <c r="B1485" s="100"/>
      <c r="C1485" s="101"/>
      <c r="D1485" s="102"/>
      <c r="E1485" s="103"/>
      <c r="F1485" s="95"/>
      <c r="G1485" s="96"/>
      <c r="H1485" s="111"/>
      <c r="I1485" s="97"/>
      <c r="J1485" s="601"/>
      <c r="K1485" s="102"/>
      <c r="L1485" s="102"/>
      <c r="M1485" s="103"/>
      <c r="N1485" s="95"/>
      <c r="O1485" s="99"/>
    </row>
    <row r="1486" spans="1:15" s="131" customFormat="1" ht="14.25" customHeight="1">
      <c r="A1486" s="351"/>
      <c r="B1486" s="100"/>
      <c r="C1486" s="101"/>
      <c r="D1486" s="102"/>
      <c r="E1486" s="103"/>
      <c r="F1486" s="95"/>
      <c r="G1486" s="96"/>
      <c r="H1486" s="111"/>
      <c r="I1486" s="97"/>
      <c r="J1486" s="601"/>
      <c r="K1486" s="102"/>
      <c r="L1486" s="102"/>
      <c r="M1486" s="103"/>
      <c r="N1486" s="95"/>
      <c r="O1486" s="99"/>
    </row>
    <row r="1487" spans="1:15" s="131" customFormat="1" ht="14.25" customHeight="1">
      <c r="A1487" s="351"/>
      <c r="B1487" s="100"/>
      <c r="C1487" s="101"/>
      <c r="D1487" s="102"/>
      <c r="E1487" s="103"/>
      <c r="F1487" s="95"/>
      <c r="G1487" s="96"/>
      <c r="H1487" s="105"/>
      <c r="I1487" s="97"/>
      <c r="J1487" s="601"/>
      <c r="K1487" s="102"/>
      <c r="L1487" s="102"/>
      <c r="M1487" s="103"/>
      <c r="N1487" s="95"/>
      <c r="O1487" s="99"/>
    </row>
    <row r="1488" spans="1:15" s="131" customFormat="1" ht="14.25" customHeight="1">
      <c r="A1488" s="351"/>
      <c r="B1488" s="100"/>
      <c r="C1488" s="101"/>
      <c r="D1488" s="102"/>
      <c r="E1488" s="103"/>
      <c r="F1488" s="95"/>
      <c r="G1488" s="104"/>
      <c r="H1488" s="111"/>
      <c r="I1488" s="97"/>
      <c r="J1488" s="601"/>
      <c r="K1488" s="102"/>
      <c r="L1488" s="102"/>
      <c r="M1488" s="103"/>
      <c r="N1488" s="95"/>
      <c r="O1488" s="112"/>
    </row>
    <row r="1489" spans="1:15" s="131" customFormat="1" ht="14.25" customHeight="1">
      <c r="A1489" s="351"/>
      <c r="B1489" s="83" t="s">
        <v>67</v>
      </c>
      <c r="C1489" s="84"/>
      <c r="D1489" s="84"/>
      <c r="E1489" s="85"/>
      <c r="F1489" s="86"/>
      <c r="G1489" s="87"/>
      <c r="H1489" s="111"/>
      <c r="I1489" s="204" t="s">
        <v>564</v>
      </c>
      <c r="J1489" s="115"/>
      <c r="K1489" s="116"/>
      <c r="L1489" s="116"/>
      <c r="M1489" s="117"/>
      <c r="N1489" s="120"/>
      <c r="O1489" s="121"/>
    </row>
    <row r="1490" spans="1:15" s="131" customFormat="1" ht="14.25" customHeight="1">
      <c r="A1490" s="351"/>
      <c r="B1490" s="100"/>
      <c r="C1490" s="101"/>
      <c r="D1490" s="102"/>
      <c r="E1490" s="103"/>
      <c r="F1490" s="95"/>
      <c r="G1490" s="96"/>
      <c r="H1490" s="111"/>
      <c r="I1490" s="97"/>
      <c r="J1490" s="601"/>
      <c r="K1490" s="102"/>
      <c r="L1490" s="102"/>
      <c r="M1490" s="103"/>
      <c r="N1490" s="95"/>
      <c r="O1490" s="99"/>
    </row>
    <row r="1491" spans="1:15" s="131" customFormat="1" ht="14.25" customHeight="1">
      <c r="A1491" s="351"/>
      <c r="B1491" s="100"/>
      <c r="C1491" s="101"/>
      <c r="D1491" s="102"/>
      <c r="E1491" s="103"/>
      <c r="F1491" s="95"/>
      <c r="G1491" s="104">
        <f>ROUNDDOWN(SUM(F1490:F1492)/1000,0)</f>
        <v>0</v>
      </c>
      <c r="H1491" s="105"/>
      <c r="I1491" s="97"/>
      <c r="J1491" s="601"/>
      <c r="K1491" s="102"/>
      <c r="L1491" s="102"/>
      <c r="M1491" s="103"/>
      <c r="N1491" s="95"/>
      <c r="O1491" s="106">
        <f>ROUNDDOWN(SUM(N1490:N1499)/1000,0)</f>
        <v>0</v>
      </c>
    </row>
    <row r="1492" spans="1:15" s="131" customFormat="1" ht="14.1" customHeight="1">
      <c r="A1492" s="351"/>
      <c r="B1492" s="100"/>
      <c r="C1492" s="101"/>
      <c r="D1492" s="102"/>
      <c r="E1492" s="103"/>
      <c r="F1492" s="95"/>
      <c r="G1492" s="104"/>
      <c r="H1492" s="111"/>
      <c r="I1492" s="97"/>
      <c r="J1492" s="601"/>
      <c r="K1492" s="102"/>
      <c r="L1492" s="102"/>
      <c r="M1492" s="103"/>
      <c r="N1492" s="95"/>
      <c r="O1492" s="99"/>
    </row>
    <row r="1493" spans="1:15" s="131" customFormat="1" ht="14.25" customHeight="1" thickBot="1">
      <c r="A1493" s="351"/>
      <c r="B1493" s="122" t="s">
        <v>68</v>
      </c>
      <c r="C1493" s="123"/>
      <c r="D1493" s="123"/>
      <c r="E1493" s="124"/>
      <c r="F1493" s="125"/>
      <c r="G1493" s="126">
        <f>G1494-G1458-G1465-G1471-G1475-G1481-G1491</f>
        <v>0</v>
      </c>
      <c r="H1493" s="105"/>
      <c r="I1493" s="97"/>
      <c r="J1493" s="601"/>
      <c r="K1493" s="102"/>
      <c r="L1493" s="102"/>
      <c r="M1493" s="103"/>
      <c r="N1493" s="95"/>
      <c r="O1493" s="99"/>
    </row>
    <row r="1494" spans="1:15" s="131" customFormat="1" ht="20.100000000000001" customHeight="1" thickTop="1">
      <c r="A1494" s="351"/>
      <c r="B1494" s="1015" t="s">
        <v>69</v>
      </c>
      <c r="C1494" s="1016"/>
      <c r="D1494" s="1016"/>
      <c r="E1494" s="1016"/>
      <c r="F1494" s="1017"/>
      <c r="G1494" s="127">
        <f>O1502</f>
        <v>0</v>
      </c>
      <c r="H1494" s="105"/>
      <c r="I1494" s="97"/>
      <c r="J1494" s="601"/>
      <c r="K1494" s="102"/>
      <c r="L1494" s="102"/>
      <c r="M1494" s="103"/>
      <c r="N1494" s="95"/>
      <c r="O1494" s="99"/>
    </row>
    <row r="1495" spans="1:15" s="131" customFormat="1" ht="14.25" customHeight="1">
      <c r="A1495" s="351"/>
      <c r="B1495" s="128" t="s">
        <v>70</v>
      </c>
      <c r="C1495" s="129"/>
      <c r="D1495" s="129"/>
      <c r="E1495" s="129"/>
      <c r="F1495" s="129"/>
      <c r="G1495" s="130"/>
      <c r="H1495" s="130"/>
      <c r="I1495" s="97"/>
      <c r="J1495" s="601"/>
      <c r="K1495" s="102"/>
      <c r="L1495" s="102"/>
      <c r="M1495" s="103"/>
      <c r="N1495" s="95"/>
      <c r="O1495" s="99"/>
    </row>
    <row r="1496" spans="1:15" s="131" customFormat="1" ht="14.25" customHeight="1">
      <c r="A1496" s="351"/>
      <c r="B1496" s="131" t="s">
        <v>71</v>
      </c>
      <c r="C1496" s="129"/>
      <c r="D1496" s="129"/>
      <c r="E1496" s="129"/>
      <c r="F1496" s="129"/>
      <c r="G1496" s="132" t="s">
        <v>72</v>
      </c>
      <c r="H1496" s="133"/>
      <c r="I1496" s="97"/>
      <c r="J1496" s="601"/>
      <c r="K1496" s="102"/>
      <c r="L1496" s="102"/>
      <c r="M1496" s="103"/>
      <c r="N1496" s="95"/>
      <c r="O1496" s="99"/>
    </row>
    <row r="1497" spans="1:15" s="131" customFormat="1" ht="14.25" customHeight="1">
      <c r="A1497" s="351"/>
      <c r="B1497" s="919" t="s">
        <v>73</v>
      </c>
      <c r="C1497" s="1018"/>
      <c r="D1497" s="1018"/>
      <c r="E1497" s="1018"/>
      <c r="F1497" s="1019"/>
      <c r="G1497" s="134" t="s">
        <v>74</v>
      </c>
      <c r="H1497" s="133"/>
      <c r="I1497" s="97"/>
      <c r="J1497" s="601"/>
      <c r="K1497" s="102"/>
      <c r="L1497" s="102"/>
      <c r="M1497" s="103"/>
      <c r="N1497" s="95"/>
      <c r="O1497" s="99"/>
    </row>
    <row r="1498" spans="1:15" s="131" customFormat="1" ht="20.100000000000001" customHeight="1">
      <c r="A1498" s="351"/>
      <c r="B1498" s="1003" t="s">
        <v>567</v>
      </c>
      <c r="C1498" s="1018"/>
      <c r="D1498" s="1018"/>
      <c r="E1498" s="1018"/>
      <c r="F1498" s="1019"/>
      <c r="G1498" s="135"/>
      <c r="H1498" s="136"/>
      <c r="I1498" s="97"/>
      <c r="J1498" s="601"/>
      <c r="K1498" s="102"/>
      <c r="L1498" s="102"/>
      <c r="M1498" s="103"/>
      <c r="N1498" s="95"/>
      <c r="O1498" s="99"/>
    </row>
    <row r="1499" spans="1:15" s="131" customFormat="1" ht="21.95" customHeight="1" thickBot="1">
      <c r="A1499" s="351"/>
      <c r="B1499" s="1003" t="s">
        <v>568</v>
      </c>
      <c r="C1499" s="1004"/>
      <c r="D1499" s="1004"/>
      <c r="E1499" s="1004"/>
      <c r="F1499" s="1005"/>
      <c r="G1499" s="135"/>
      <c r="H1499" s="111"/>
      <c r="I1499" s="97"/>
      <c r="J1499" s="601"/>
      <c r="K1499" s="102"/>
      <c r="L1499" s="102"/>
      <c r="M1499" s="103"/>
      <c r="N1499" s="95"/>
      <c r="O1499" s="137"/>
    </row>
    <row r="1500" spans="1:15" s="131" customFormat="1" ht="35.450000000000003" customHeight="1" thickTop="1">
      <c r="A1500" s="351"/>
      <c r="B1500" s="1003" t="s">
        <v>132</v>
      </c>
      <c r="C1500" s="1004"/>
      <c r="D1500" s="1004"/>
      <c r="E1500" s="1004"/>
      <c r="F1500" s="1005"/>
      <c r="G1500" s="135"/>
      <c r="H1500" s="111"/>
      <c r="I1500" s="1006" t="s">
        <v>565</v>
      </c>
      <c r="J1500" s="1007"/>
      <c r="K1500" s="1007"/>
      <c r="L1500" s="1007"/>
      <c r="M1500" s="1007"/>
      <c r="N1500" s="1008"/>
      <c r="O1500" s="138">
        <f>SUM(O1458,O1468,O1477,O1484,O1491,)</f>
        <v>0</v>
      </c>
    </row>
    <row r="1501" spans="1:15" s="131" customFormat="1" ht="35.450000000000003" customHeight="1">
      <c r="A1501" s="351"/>
      <c r="B1501" s="1003" t="s">
        <v>138</v>
      </c>
      <c r="C1501" s="1004"/>
      <c r="D1501" s="1004"/>
      <c r="E1501" s="1004"/>
      <c r="F1501" s="1005"/>
      <c r="G1501" s="187"/>
      <c r="H1501" s="130"/>
      <c r="I1501" s="1009" t="s">
        <v>340</v>
      </c>
      <c r="J1501" s="1010"/>
      <c r="K1501" s="1010"/>
      <c r="L1501" s="1010"/>
      <c r="M1501" s="1010"/>
      <c r="N1501" s="1011"/>
      <c r="O1501" s="146">
        <f>IF(共通入力シート!$B$18="課税事業者",ROUNDDOWN((O1500-G1503)*10/110,0),0)</f>
        <v>0</v>
      </c>
    </row>
    <row r="1502" spans="1:15" s="131" customFormat="1" ht="26.1" customHeight="1" thickBot="1">
      <c r="A1502" s="351"/>
      <c r="B1502" s="1012" t="s">
        <v>569</v>
      </c>
      <c r="C1502" s="1013"/>
      <c r="D1502" s="1013"/>
      <c r="E1502" s="1013"/>
      <c r="F1502" s="1014"/>
      <c r="G1502" s="139"/>
      <c r="H1502" s="130"/>
      <c r="I1502" s="995" t="s">
        <v>341</v>
      </c>
      <c r="J1502" s="996"/>
      <c r="K1502" s="996"/>
      <c r="L1502" s="996"/>
      <c r="M1502" s="996"/>
      <c r="N1502" s="997"/>
      <c r="O1502" s="141">
        <f>O1500-O1501</f>
        <v>0</v>
      </c>
    </row>
    <row r="1503" spans="1:15" s="131" customFormat="1" ht="25.35" customHeight="1" thickTop="1">
      <c r="A1503" s="351"/>
      <c r="B1503" s="992" t="s">
        <v>75</v>
      </c>
      <c r="C1503" s="993"/>
      <c r="D1503" s="993"/>
      <c r="E1503" s="993"/>
      <c r="F1503" s="994"/>
      <c r="G1503" s="140">
        <f>SUM(G1498:G1502)</f>
        <v>0</v>
      </c>
      <c r="H1503" s="364"/>
      <c r="I1503" s="995" t="s">
        <v>342</v>
      </c>
      <c r="J1503" s="996"/>
      <c r="K1503" s="996"/>
      <c r="L1503" s="996"/>
      <c r="M1503" s="996"/>
      <c r="N1503" s="997"/>
      <c r="O1503" s="144"/>
    </row>
    <row r="1504" spans="1:15" s="131" customFormat="1" ht="26.25" customHeight="1">
      <c r="A1504" s="351"/>
      <c r="B1504" s="131" t="s">
        <v>76</v>
      </c>
      <c r="C1504" s="365"/>
      <c r="D1504" s="365"/>
      <c r="E1504" s="365"/>
      <c r="F1504" s="365"/>
      <c r="G1504" s="143"/>
      <c r="H1504" s="364"/>
      <c r="O1504" s="145"/>
    </row>
    <row r="1505" spans="1:21" s="131" customFormat="1" ht="10.5" customHeight="1" thickBot="1">
      <c r="A1505" s="351"/>
      <c r="C1505" s="365"/>
      <c r="D1505" s="365"/>
      <c r="E1505" s="365"/>
      <c r="F1505" s="365"/>
      <c r="G1505" s="143"/>
      <c r="H1505" s="364"/>
      <c r="I1505" s="366"/>
    </row>
    <row r="1506" spans="1:21" s="131" customFormat="1" ht="25.35" customHeight="1" thickBot="1">
      <c r="A1506" s="351"/>
      <c r="B1506" s="998" t="s">
        <v>77</v>
      </c>
      <c r="C1506" s="980"/>
      <c r="D1506" s="999" t="str">
        <f>IF(共通入力シート!$B$2="","",共通入力シート!$B$2)</f>
        <v/>
      </c>
      <c r="E1506" s="999"/>
      <c r="F1506" s="999"/>
      <c r="G1506" s="1000"/>
      <c r="H1506" s="1001" t="str">
        <f>IF(共通入力シート!$B$18="※選択してください。","★「共通入力シート」の消費税等仕入控除税額の取扱を選択してください。","")</f>
        <v/>
      </c>
      <c r="I1506" s="1002"/>
      <c r="J1506" s="1002"/>
      <c r="K1506" s="1002"/>
      <c r="L1506" s="1002"/>
      <c r="M1506" s="1002"/>
      <c r="N1506" s="1002"/>
      <c r="O1506" s="1002"/>
    </row>
    <row r="1507" spans="1:21" s="131" customFormat="1" ht="46.5" customHeight="1" thickBot="1">
      <c r="A1507" s="351"/>
      <c r="B1507" s="987" t="s">
        <v>343</v>
      </c>
      <c r="C1507" s="988"/>
      <c r="D1507" s="989" t="str">
        <f>IF(O1502=0,"",MAX(0,MIN(INT(O1502/2),G1493)))</f>
        <v/>
      </c>
      <c r="E1507" s="989"/>
      <c r="F1507" s="989"/>
      <c r="G1507" s="367" t="s">
        <v>29</v>
      </c>
      <c r="H1507" s="990" t="s">
        <v>78</v>
      </c>
      <c r="I1507" s="991"/>
      <c r="J1507" s="991"/>
      <c r="K1507" s="991"/>
      <c r="L1507" s="991"/>
      <c r="M1507" s="991"/>
      <c r="N1507" s="991"/>
      <c r="O1507" s="991"/>
    </row>
    <row r="1508" spans="1:21" ht="4.5" customHeight="1"/>
    <row r="1509" spans="1:21" ht="15.6" customHeight="1">
      <c r="B1509" s="131" t="s">
        <v>425</v>
      </c>
      <c r="C1509" s="218"/>
      <c r="D1509" s="218"/>
      <c r="E1509" s="218"/>
      <c r="F1509" s="218"/>
      <c r="G1509" s="218"/>
      <c r="H1509" s="218"/>
      <c r="I1509" s="218"/>
      <c r="J1509" s="218"/>
      <c r="K1509" s="218"/>
      <c r="L1509" s="218"/>
      <c r="M1509" s="218"/>
      <c r="N1509" s="218"/>
      <c r="O1509" s="218"/>
      <c r="R1509" s="329"/>
      <c r="S1509" s="329"/>
      <c r="T1509" s="329"/>
      <c r="U1509" s="329"/>
    </row>
    <row r="1510" spans="1:21" ht="15.6" customHeight="1">
      <c r="B1510" s="218" t="s">
        <v>509</v>
      </c>
      <c r="C1510" s="218"/>
      <c r="D1510" s="218"/>
      <c r="E1510" s="218"/>
      <c r="F1510" s="218"/>
      <c r="G1510" s="218"/>
      <c r="H1510" s="218"/>
      <c r="I1510" s="218"/>
      <c r="J1510" s="218"/>
      <c r="K1510" s="218"/>
      <c r="L1510" s="218"/>
      <c r="M1510" s="218"/>
      <c r="N1510" s="218"/>
      <c r="O1510" s="218"/>
      <c r="R1510" s="329"/>
      <c r="S1510" s="329"/>
      <c r="T1510" s="329"/>
      <c r="U1510" s="329"/>
    </row>
    <row r="1511" spans="1:21" ht="18" customHeight="1" thickBot="1">
      <c r="B1511" s="1120" t="s">
        <v>508</v>
      </c>
      <c r="C1511" s="1120"/>
      <c r="D1511" s="1120"/>
      <c r="E1511" s="1120"/>
      <c r="F1511" s="1120"/>
      <c r="G1511" s="1120"/>
      <c r="H1511" s="1120"/>
      <c r="I1511" s="1120"/>
      <c r="J1511" s="1120"/>
      <c r="K1511" s="1120"/>
      <c r="L1511" s="1120"/>
      <c r="M1511" s="1120"/>
      <c r="N1511" s="1120"/>
      <c r="O1511" s="1120"/>
      <c r="R1511" s="329"/>
      <c r="S1511" s="329"/>
      <c r="T1511" s="329"/>
      <c r="U1511" s="329"/>
    </row>
    <row r="1512" spans="1:21" ht="15" customHeight="1">
      <c r="B1512" s="1121" t="s">
        <v>43</v>
      </c>
      <c r="C1512" s="1122"/>
      <c r="D1512" s="1125" t="s">
        <v>631</v>
      </c>
      <c r="E1512" s="1126"/>
      <c r="F1512" s="1129" t="s">
        <v>657</v>
      </c>
      <c r="G1512" s="1130"/>
      <c r="H1512" s="1131"/>
      <c r="I1512" s="1131"/>
      <c r="J1512" s="1131"/>
      <c r="K1512" s="1131"/>
      <c r="L1512" s="1131"/>
      <c r="M1512" s="1131"/>
      <c r="N1512" s="1131"/>
      <c r="O1512" s="1132"/>
      <c r="Q1512" s="618" t="s">
        <v>667</v>
      </c>
      <c r="R1512" s="329"/>
      <c r="S1512" s="329"/>
      <c r="T1512" s="329"/>
      <c r="U1512" s="329"/>
    </row>
    <row r="1513" spans="1:21" ht="15" customHeight="1" thickBot="1">
      <c r="B1513" s="1123"/>
      <c r="C1513" s="1124"/>
      <c r="D1513" s="1127"/>
      <c r="E1513" s="1128"/>
      <c r="F1513" s="1133"/>
      <c r="G1513" s="1134"/>
      <c r="H1513" s="1135"/>
      <c r="I1513" s="1135"/>
      <c r="J1513" s="1135"/>
      <c r="K1513" s="1135"/>
      <c r="L1513" s="1135"/>
      <c r="M1513" s="1135"/>
      <c r="N1513" s="1135"/>
      <c r="O1513" s="1136"/>
      <c r="Q1513" s="617" t="s">
        <v>668</v>
      </c>
      <c r="R1513" s="329"/>
      <c r="S1513" s="329"/>
      <c r="T1513" s="329"/>
      <c r="U1513" s="329"/>
    </row>
    <row r="1514" spans="1:21" ht="16.5" customHeight="1">
      <c r="B1514" s="330" t="s">
        <v>142</v>
      </c>
      <c r="C1514" s="331"/>
      <c r="D1514" s="331"/>
      <c r="E1514" s="332"/>
      <c r="F1514" s="331"/>
      <c r="G1514" s="331"/>
      <c r="H1514" s="333"/>
      <c r="I1514" s="333"/>
      <c r="J1514" s="333"/>
      <c r="K1514" s="333"/>
      <c r="L1514" s="333"/>
      <c r="M1514" s="333"/>
      <c r="N1514" s="333"/>
      <c r="O1514" s="334"/>
      <c r="R1514" s="329"/>
      <c r="S1514" s="329"/>
      <c r="T1514" s="329"/>
      <c r="U1514" s="329"/>
    </row>
    <row r="1515" spans="1:21" ht="18.75" customHeight="1">
      <c r="B1515" s="1109"/>
      <c r="C1515" s="1110"/>
      <c r="D1515" s="1110"/>
      <c r="E1515" s="1110"/>
      <c r="F1515" s="1110"/>
      <c r="G1515" s="1110"/>
      <c r="H1515" s="1110"/>
      <c r="I1515" s="1110"/>
      <c r="J1515" s="1110"/>
      <c r="K1515" s="1110"/>
      <c r="L1515" s="1213" t="s">
        <v>48</v>
      </c>
      <c r="M1515" s="1215"/>
      <c r="N1515" s="1215"/>
      <c r="O1515" s="1216"/>
      <c r="Q1515" s="569" t="str">
        <f>IF(M1515="", "←選択してください。", "")</f>
        <v>←選択してください。</v>
      </c>
      <c r="R1515" s="329"/>
      <c r="S1515" s="329"/>
      <c r="T1515" s="329"/>
      <c r="U1515" s="329"/>
    </row>
    <row r="1516" spans="1:21" ht="17.25" customHeight="1">
      <c r="B1516" s="1111"/>
      <c r="C1516" s="1112"/>
      <c r="D1516" s="1112"/>
      <c r="E1516" s="1112"/>
      <c r="F1516" s="1112"/>
      <c r="G1516" s="1112"/>
      <c r="H1516" s="1112"/>
      <c r="I1516" s="1112"/>
      <c r="J1516" s="1112"/>
      <c r="K1516" s="1112"/>
      <c r="L1516" s="1214"/>
      <c r="M1516" s="1217"/>
      <c r="N1516" s="1217"/>
      <c r="O1516" s="1218"/>
      <c r="Q1516" s="336"/>
      <c r="R1516" s="329"/>
      <c r="S1516" s="329"/>
      <c r="T1516" s="329"/>
      <c r="U1516" s="329"/>
    </row>
    <row r="1517" spans="1:21" ht="4.5" customHeight="1">
      <c r="B1517" s="338"/>
      <c r="C1517" s="338"/>
      <c r="D1517" s="338"/>
      <c r="E1517" s="338"/>
      <c r="F1517" s="338"/>
      <c r="G1517" s="338"/>
      <c r="H1517" s="338"/>
      <c r="I1517" s="338"/>
      <c r="J1517" s="338"/>
      <c r="K1517" s="338"/>
      <c r="L1517" s="338"/>
      <c r="M1517" s="338"/>
      <c r="N1517" s="338"/>
      <c r="O1517" s="611"/>
      <c r="R1517" s="329"/>
      <c r="S1517" s="329"/>
      <c r="T1517" s="329"/>
      <c r="U1517" s="329"/>
    </row>
    <row r="1518" spans="1:21" ht="21.75" customHeight="1">
      <c r="B1518" s="340" t="s">
        <v>143</v>
      </c>
      <c r="C1518" s="341"/>
      <c r="D1518" s="341"/>
      <c r="E1518" s="341"/>
      <c r="F1518" s="1117" t="s">
        <v>50</v>
      </c>
      <c r="G1518" s="1118"/>
      <c r="H1518" s="342"/>
      <c r="I1518" s="919"/>
      <c r="J1518" s="920"/>
      <c r="K1518" s="920"/>
      <c r="L1518" s="1219"/>
      <c r="M1518" s="1219"/>
      <c r="N1518" s="1219"/>
      <c r="O1518" s="1220"/>
      <c r="Q1518" s="336" t="str">
        <f>IF(OR(F1512="人材養成事業",F1512= "普及啓発事業"), "←斜線部は記入する必要はありません。", "")</f>
        <v/>
      </c>
      <c r="R1518" s="329"/>
      <c r="S1518" s="329"/>
      <c r="T1518" s="329"/>
      <c r="U1518" s="329"/>
    </row>
    <row r="1519" spans="1:21" ht="9" customHeight="1">
      <c r="B1519" s="131"/>
      <c r="C1519" s="131"/>
      <c r="D1519" s="131"/>
      <c r="E1519" s="131"/>
      <c r="F1519" s="338"/>
      <c r="G1519" s="338"/>
      <c r="H1519" s="587"/>
      <c r="I1519" s="338"/>
      <c r="J1519" s="338"/>
      <c r="K1519" s="338"/>
      <c r="L1519" s="588"/>
      <c r="M1519" s="338"/>
      <c r="N1519" s="338"/>
      <c r="O1519" s="589"/>
      <c r="Q1519" s="336"/>
      <c r="R1519" s="329"/>
      <c r="S1519" s="329"/>
      <c r="T1519" s="329"/>
      <c r="U1519" s="329"/>
    </row>
    <row r="1520" spans="1:21" hidden="1">
      <c r="B1520" s="131"/>
      <c r="C1520" s="131"/>
      <c r="D1520" s="131"/>
      <c r="E1520" s="131"/>
      <c r="F1520" s="338"/>
      <c r="G1520" s="338"/>
      <c r="H1520" s="587"/>
      <c r="I1520" s="338"/>
      <c r="J1520" s="338"/>
      <c r="K1520" s="338"/>
      <c r="L1520" s="588"/>
      <c r="M1520" s="338"/>
      <c r="N1520" s="338"/>
      <c r="O1520" s="589"/>
      <c r="Q1520" s="336"/>
      <c r="R1520" s="329"/>
      <c r="S1520" s="329"/>
      <c r="T1520" s="329"/>
      <c r="U1520" s="329"/>
    </row>
    <row r="1521" spans="2:21" hidden="1">
      <c r="B1521" s="131"/>
      <c r="C1521" s="131"/>
      <c r="D1521" s="338"/>
      <c r="E1521" s="338"/>
      <c r="F1521" s="338"/>
      <c r="G1521" s="338"/>
      <c r="H1521" s="338"/>
      <c r="I1521" s="338"/>
      <c r="J1521" s="338"/>
      <c r="K1521" s="338"/>
      <c r="L1521" s="338"/>
      <c r="M1521" s="338"/>
      <c r="N1521" s="338"/>
      <c r="O1521" s="338"/>
      <c r="Q1521" s="336"/>
      <c r="R1521" s="329"/>
      <c r="S1521" s="329"/>
      <c r="T1521" s="329"/>
      <c r="U1521" s="329"/>
    </row>
    <row r="1522" spans="2:21" s="102" customFormat="1" ht="18" customHeight="1">
      <c r="B1522" s="1020" t="s">
        <v>344</v>
      </c>
      <c r="C1522" s="1066"/>
      <c r="D1522" s="925" t="s">
        <v>413</v>
      </c>
      <c r="E1522" s="926"/>
      <c r="F1522" s="926"/>
      <c r="G1522" s="926"/>
      <c r="H1522" s="926"/>
      <c r="I1522" s="926"/>
      <c r="J1522" s="926"/>
      <c r="K1522" s="926"/>
      <c r="L1522" s="926"/>
      <c r="M1522" s="926"/>
      <c r="N1522" s="926"/>
      <c r="O1522" s="927"/>
      <c r="Q1522" s="345"/>
    </row>
    <row r="1523" spans="2:21" s="102" customFormat="1" ht="19.350000000000001" customHeight="1">
      <c r="B1523" s="1067"/>
      <c r="C1523" s="1068"/>
      <c r="D1523" s="1071"/>
      <c r="E1523" s="1072"/>
      <c r="F1523" s="1072"/>
      <c r="G1523" s="1072"/>
      <c r="H1523" s="1072"/>
      <c r="I1523" s="1072"/>
      <c r="J1523" s="1072"/>
      <c r="K1523" s="1072"/>
      <c r="L1523" s="1072"/>
      <c r="M1523" s="1072"/>
      <c r="N1523" s="1072"/>
      <c r="O1523" s="1073"/>
    </row>
    <row r="1524" spans="2:21" s="102" customFormat="1" ht="19.350000000000001" customHeight="1">
      <c r="B1524" s="1067"/>
      <c r="C1524" s="1068"/>
      <c r="D1524" s="1071"/>
      <c r="E1524" s="1072"/>
      <c r="F1524" s="1072"/>
      <c r="G1524" s="1072"/>
      <c r="H1524" s="1072"/>
      <c r="I1524" s="1072"/>
      <c r="J1524" s="1072"/>
      <c r="K1524" s="1072"/>
      <c r="L1524" s="1072"/>
      <c r="M1524" s="1072"/>
      <c r="N1524" s="1072"/>
      <c r="O1524" s="1073"/>
    </row>
    <row r="1525" spans="2:21" s="102" customFormat="1" ht="19.350000000000001" customHeight="1">
      <c r="B1525" s="1067"/>
      <c r="C1525" s="1068"/>
      <c r="D1525" s="1071"/>
      <c r="E1525" s="1072"/>
      <c r="F1525" s="1072"/>
      <c r="G1525" s="1072"/>
      <c r="H1525" s="1072"/>
      <c r="I1525" s="1072"/>
      <c r="J1525" s="1072"/>
      <c r="K1525" s="1072"/>
      <c r="L1525" s="1072"/>
      <c r="M1525" s="1072"/>
      <c r="N1525" s="1072"/>
      <c r="O1525" s="1073"/>
    </row>
    <row r="1526" spans="2:21" s="102" customFormat="1" ht="19.350000000000001" customHeight="1">
      <c r="B1526" s="1067"/>
      <c r="C1526" s="1068"/>
      <c r="D1526" s="1071"/>
      <c r="E1526" s="1072"/>
      <c r="F1526" s="1072"/>
      <c r="G1526" s="1072"/>
      <c r="H1526" s="1072"/>
      <c r="I1526" s="1072"/>
      <c r="J1526" s="1072"/>
      <c r="K1526" s="1072"/>
      <c r="L1526" s="1072"/>
      <c r="M1526" s="1072"/>
      <c r="N1526" s="1072"/>
      <c r="O1526" s="1073"/>
    </row>
    <row r="1527" spans="2:21" s="102" customFormat="1" ht="19.350000000000001" customHeight="1">
      <c r="B1527" s="1067"/>
      <c r="C1527" s="1068"/>
      <c r="D1527" s="1071"/>
      <c r="E1527" s="1072"/>
      <c r="F1527" s="1072"/>
      <c r="G1527" s="1072"/>
      <c r="H1527" s="1072"/>
      <c r="I1527" s="1072"/>
      <c r="J1527" s="1072"/>
      <c r="K1527" s="1072"/>
      <c r="L1527" s="1072"/>
      <c r="M1527" s="1072"/>
      <c r="N1527" s="1072"/>
      <c r="O1527" s="1073"/>
    </row>
    <row r="1528" spans="2:21" s="102" customFormat="1" ht="19.350000000000001" customHeight="1">
      <c r="B1528" s="1067"/>
      <c r="C1528" s="1068"/>
      <c r="D1528" s="1071"/>
      <c r="E1528" s="1072"/>
      <c r="F1528" s="1072"/>
      <c r="G1528" s="1072"/>
      <c r="H1528" s="1072"/>
      <c r="I1528" s="1072"/>
      <c r="J1528" s="1072"/>
      <c r="K1528" s="1072"/>
      <c r="L1528" s="1072"/>
      <c r="M1528" s="1072"/>
      <c r="N1528" s="1072"/>
      <c r="O1528" s="1073"/>
    </row>
    <row r="1529" spans="2:21" s="102" customFormat="1" ht="19.350000000000001" customHeight="1">
      <c r="B1529" s="1067"/>
      <c r="C1529" s="1068"/>
      <c r="D1529" s="1071"/>
      <c r="E1529" s="1072"/>
      <c r="F1529" s="1072"/>
      <c r="G1529" s="1072"/>
      <c r="H1529" s="1072"/>
      <c r="I1529" s="1072"/>
      <c r="J1529" s="1072"/>
      <c r="K1529" s="1072"/>
      <c r="L1529" s="1072"/>
      <c r="M1529" s="1072"/>
      <c r="N1529" s="1072"/>
      <c r="O1529" s="1073"/>
    </row>
    <row r="1530" spans="2:21" s="102" customFormat="1" ht="19.350000000000001" customHeight="1">
      <c r="B1530" s="1067"/>
      <c r="C1530" s="1068"/>
      <c r="D1530" s="1071"/>
      <c r="E1530" s="1072"/>
      <c r="F1530" s="1072"/>
      <c r="G1530" s="1072"/>
      <c r="H1530" s="1072"/>
      <c r="I1530" s="1072"/>
      <c r="J1530" s="1072"/>
      <c r="K1530" s="1072"/>
      <c r="L1530" s="1072"/>
      <c r="M1530" s="1072"/>
      <c r="N1530" s="1072"/>
      <c r="O1530" s="1073"/>
    </row>
    <row r="1531" spans="2:21" s="102" customFormat="1" ht="19.350000000000001" customHeight="1">
      <c r="B1531" s="1067"/>
      <c r="C1531" s="1068"/>
      <c r="D1531" s="1071"/>
      <c r="E1531" s="1072"/>
      <c r="F1531" s="1072"/>
      <c r="G1531" s="1072"/>
      <c r="H1531" s="1072"/>
      <c r="I1531" s="1072"/>
      <c r="J1531" s="1072"/>
      <c r="K1531" s="1072"/>
      <c r="L1531" s="1072"/>
      <c r="M1531" s="1072"/>
      <c r="N1531" s="1072"/>
      <c r="O1531" s="1073"/>
    </row>
    <row r="1532" spans="2:21" s="102" customFormat="1" ht="19.350000000000001" customHeight="1">
      <c r="B1532" s="1069"/>
      <c r="C1532" s="1070"/>
      <c r="D1532" s="1074"/>
      <c r="E1532" s="1075"/>
      <c r="F1532" s="1075"/>
      <c r="G1532" s="1075"/>
      <c r="H1532" s="1075"/>
      <c r="I1532" s="1075"/>
      <c r="J1532" s="1075"/>
      <c r="K1532" s="1075"/>
      <c r="L1532" s="1075"/>
      <c r="M1532" s="1075"/>
      <c r="N1532" s="1075"/>
      <c r="O1532" s="1076"/>
    </row>
    <row r="1533" spans="2:21" s="102" customFormat="1" ht="18" customHeight="1">
      <c r="B1533" s="1020" t="s">
        <v>148</v>
      </c>
      <c r="C1533" s="1021"/>
      <c r="D1533" s="1059" t="s">
        <v>427</v>
      </c>
      <c r="E1533" s="1026"/>
      <c r="F1533" s="1026"/>
      <c r="G1533" s="1026"/>
      <c r="H1533" s="1026"/>
      <c r="I1533" s="1026"/>
      <c r="J1533" s="1026"/>
      <c r="K1533" s="1026"/>
      <c r="L1533" s="1026"/>
      <c r="M1533" s="1026"/>
      <c r="N1533" s="1026"/>
      <c r="O1533" s="1027"/>
    </row>
    <row r="1534" spans="2:21" s="102" customFormat="1" ht="18" customHeight="1">
      <c r="B1534" s="1022"/>
      <c r="C1534" s="1023"/>
      <c r="D1534" s="1028"/>
      <c r="E1534" s="1077"/>
      <c r="F1534" s="1077"/>
      <c r="G1534" s="1077"/>
      <c r="H1534" s="1077"/>
      <c r="I1534" s="1077"/>
      <c r="J1534" s="1077"/>
      <c r="K1534" s="1077"/>
      <c r="L1534" s="1077"/>
      <c r="M1534" s="1077"/>
      <c r="N1534" s="1077"/>
      <c r="O1534" s="1078"/>
    </row>
    <row r="1535" spans="2:21" s="102" customFormat="1" ht="18" customHeight="1">
      <c r="B1535" s="1022"/>
      <c r="C1535" s="1023"/>
      <c r="D1535" s="1071"/>
      <c r="E1535" s="1072"/>
      <c r="F1535" s="1072"/>
      <c r="G1535" s="1072"/>
      <c r="H1535" s="1072"/>
      <c r="I1535" s="1072"/>
      <c r="J1535" s="1072"/>
      <c r="K1535" s="1072"/>
      <c r="L1535" s="1072"/>
      <c r="M1535" s="1072"/>
      <c r="N1535" s="1072"/>
      <c r="O1535" s="1073"/>
    </row>
    <row r="1536" spans="2:21" s="102" customFormat="1" ht="18" customHeight="1">
      <c r="B1536" s="1022"/>
      <c r="C1536" s="1023"/>
      <c r="D1536" s="1071"/>
      <c r="E1536" s="1072"/>
      <c r="F1536" s="1072"/>
      <c r="G1536" s="1072"/>
      <c r="H1536" s="1072"/>
      <c r="I1536" s="1072"/>
      <c r="J1536" s="1072"/>
      <c r="K1536" s="1072"/>
      <c r="L1536" s="1072"/>
      <c r="M1536" s="1072"/>
      <c r="N1536" s="1072"/>
      <c r="O1536" s="1073"/>
    </row>
    <row r="1537" spans="2:15" s="102" customFormat="1" ht="18" customHeight="1">
      <c r="B1537" s="1022"/>
      <c r="C1537" s="1023"/>
      <c r="D1537" s="1071"/>
      <c r="E1537" s="1072"/>
      <c r="F1537" s="1072"/>
      <c r="G1537" s="1072"/>
      <c r="H1537" s="1072"/>
      <c r="I1537" s="1072"/>
      <c r="J1537" s="1072"/>
      <c r="K1537" s="1072"/>
      <c r="L1537" s="1072"/>
      <c r="M1537" s="1072"/>
      <c r="N1537" s="1072"/>
      <c r="O1537" s="1073"/>
    </row>
    <row r="1538" spans="2:15" s="102" customFormat="1" ht="18" customHeight="1">
      <c r="B1538" s="1022"/>
      <c r="C1538" s="1023"/>
      <c r="D1538" s="1071"/>
      <c r="E1538" s="1072"/>
      <c r="F1538" s="1072"/>
      <c r="G1538" s="1072"/>
      <c r="H1538" s="1072"/>
      <c r="I1538" s="1072"/>
      <c r="J1538" s="1072"/>
      <c r="K1538" s="1072"/>
      <c r="L1538" s="1072"/>
      <c r="M1538" s="1072"/>
      <c r="N1538" s="1072"/>
      <c r="O1538" s="1073"/>
    </row>
    <row r="1539" spans="2:15" s="102" customFormat="1" ht="18" customHeight="1">
      <c r="B1539" s="1022"/>
      <c r="C1539" s="1023"/>
      <c r="D1539" s="1079"/>
      <c r="E1539" s="1080"/>
      <c r="F1539" s="1080"/>
      <c r="G1539" s="1080"/>
      <c r="H1539" s="1080"/>
      <c r="I1539" s="1080"/>
      <c r="J1539" s="1080"/>
      <c r="K1539" s="1080"/>
      <c r="L1539" s="1080"/>
      <c r="M1539" s="1080"/>
      <c r="N1539" s="1080"/>
      <c r="O1539" s="1081"/>
    </row>
    <row r="1540" spans="2:15" s="102" customFormat="1" ht="18" customHeight="1">
      <c r="B1540" s="1022"/>
      <c r="C1540" s="1023"/>
      <c r="D1540" s="1082" t="s">
        <v>428</v>
      </c>
      <c r="E1540" s="1083"/>
      <c r="F1540" s="1083"/>
      <c r="G1540" s="1083"/>
      <c r="H1540" s="1083"/>
      <c r="I1540" s="1083"/>
      <c r="J1540" s="1083"/>
      <c r="K1540" s="1083"/>
      <c r="L1540" s="1083"/>
      <c r="M1540" s="1083"/>
      <c r="N1540" s="1083"/>
      <c r="O1540" s="1084"/>
    </row>
    <row r="1541" spans="2:15" s="102" customFormat="1" ht="18" customHeight="1">
      <c r="B1541" s="1022"/>
      <c r="C1541" s="1023"/>
      <c r="D1541" s="1028"/>
      <c r="E1541" s="1085"/>
      <c r="F1541" s="1085"/>
      <c r="G1541" s="1085"/>
      <c r="H1541" s="1085"/>
      <c r="I1541" s="1085"/>
      <c r="J1541" s="1085"/>
      <c r="K1541" s="1085"/>
      <c r="L1541" s="1085"/>
      <c r="M1541" s="1085"/>
      <c r="N1541" s="1085"/>
      <c r="O1541" s="1086"/>
    </row>
    <row r="1542" spans="2:15" s="102" customFormat="1" ht="18" customHeight="1">
      <c r="B1542" s="1022"/>
      <c r="C1542" s="1023"/>
      <c r="D1542" s="1087"/>
      <c r="E1542" s="1088"/>
      <c r="F1542" s="1088"/>
      <c r="G1542" s="1088"/>
      <c r="H1542" s="1088"/>
      <c r="I1542" s="1088"/>
      <c r="J1542" s="1088"/>
      <c r="K1542" s="1088"/>
      <c r="L1542" s="1088"/>
      <c r="M1542" s="1088"/>
      <c r="N1542" s="1088"/>
      <c r="O1542" s="1089"/>
    </row>
    <row r="1543" spans="2:15" s="102" customFormat="1" ht="18" customHeight="1">
      <c r="B1543" s="1022"/>
      <c r="C1543" s="1023"/>
      <c r="D1543" s="1087"/>
      <c r="E1543" s="1088"/>
      <c r="F1543" s="1088"/>
      <c r="G1543" s="1088"/>
      <c r="H1543" s="1088"/>
      <c r="I1543" s="1088"/>
      <c r="J1543" s="1088"/>
      <c r="K1543" s="1088"/>
      <c r="L1543" s="1088"/>
      <c r="M1543" s="1088"/>
      <c r="N1543" s="1088"/>
      <c r="O1543" s="1089"/>
    </row>
    <row r="1544" spans="2:15" s="102" customFormat="1" ht="18" customHeight="1">
      <c r="B1544" s="1022"/>
      <c r="C1544" s="1023"/>
      <c r="D1544" s="1087"/>
      <c r="E1544" s="1088"/>
      <c r="F1544" s="1088"/>
      <c r="G1544" s="1088"/>
      <c r="H1544" s="1088"/>
      <c r="I1544" s="1088"/>
      <c r="J1544" s="1088"/>
      <c r="K1544" s="1088"/>
      <c r="L1544" s="1088"/>
      <c r="M1544" s="1088"/>
      <c r="N1544" s="1088"/>
      <c r="O1544" s="1089"/>
    </row>
    <row r="1545" spans="2:15" s="102" customFormat="1" ht="18" customHeight="1">
      <c r="B1545" s="1022"/>
      <c r="C1545" s="1023"/>
      <c r="D1545" s="1087"/>
      <c r="E1545" s="1088"/>
      <c r="F1545" s="1088"/>
      <c r="G1545" s="1088"/>
      <c r="H1545" s="1088"/>
      <c r="I1545" s="1088"/>
      <c r="J1545" s="1088"/>
      <c r="K1545" s="1088"/>
      <c r="L1545" s="1088"/>
      <c r="M1545" s="1088"/>
      <c r="N1545" s="1088"/>
      <c r="O1545" s="1089"/>
    </row>
    <row r="1546" spans="2:15" s="102" customFormat="1" ht="18" customHeight="1">
      <c r="B1546" s="1022"/>
      <c r="C1546" s="1023"/>
      <c r="D1546" s="1087"/>
      <c r="E1546" s="1088"/>
      <c r="F1546" s="1088"/>
      <c r="G1546" s="1088"/>
      <c r="H1546" s="1088"/>
      <c r="I1546" s="1088"/>
      <c r="J1546" s="1088"/>
      <c r="K1546" s="1088"/>
      <c r="L1546" s="1088"/>
      <c r="M1546" s="1088"/>
      <c r="N1546" s="1088"/>
      <c r="O1546" s="1089"/>
    </row>
    <row r="1547" spans="2:15" s="102" customFormat="1" ht="18" customHeight="1">
      <c r="B1547" s="1024"/>
      <c r="C1547" s="1025"/>
      <c r="D1547" s="1090"/>
      <c r="E1547" s="1091"/>
      <c r="F1547" s="1091"/>
      <c r="G1547" s="1091"/>
      <c r="H1547" s="1091"/>
      <c r="I1547" s="1091"/>
      <c r="J1547" s="1091"/>
      <c r="K1547" s="1091"/>
      <c r="L1547" s="1091"/>
      <c r="M1547" s="1091"/>
      <c r="N1547" s="1091"/>
      <c r="O1547" s="1092"/>
    </row>
    <row r="1548" spans="2:15" s="102" customFormat="1" ht="18" customHeight="1">
      <c r="B1548" s="1020" t="s">
        <v>140</v>
      </c>
      <c r="C1548" s="1021"/>
      <c r="D1548" s="1026" t="s">
        <v>347</v>
      </c>
      <c r="E1548" s="1026"/>
      <c r="F1548" s="1026"/>
      <c r="G1548" s="1026"/>
      <c r="H1548" s="1026"/>
      <c r="I1548" s="1026"/>
      <c r="J1548" s="1026"/>
      <c r="K1548" s="1026"/>
      <c r="L1548" s="1026"/>
      <c r="M1548" s="1026"/>
      <c r="N1548" s="1026"/>
      <c r="O1548" s="1027"/>
    </row>
    <row r="1549" spans="2:15" s="102" customFormat="1" ht="18" customHeight="1">
      <c r="B1549" s="1022"/>
      <c r="C1549" s="1023"/>
      <c r="D1549" s="1028"/>
      <c r="E1549" s="1029"/>
      <c r="F1549" s="1029"/>
      <c r="G1549" s="1029"/>
      <c r="H1549" s="1029"/>
      <c r="I1549" s="1029"/>
      <c r="J1549" s="1029"/>
      <c r="K1549" s="1029"/>
      <c r="L1549" s="1029"/>
      <c r="M1549" s="1029"/>
      <c r="N1549" s="1029"/>
      <c r="O1549" s="1030"/>
    </row>
    <row r="1550" spans="2:15" s="102" customFormat="1" ht="18" customHeight="1">
      <c r="B1550" s="1022"/>
      <c r="C1550" s="1023"/>
      <c r="D1550" s="1031"/>
      <c r="E1550" s="1032"/>
      <c r="F1550" s="1032"/>
      <c r="G1550" s="1032"/>
      <c r="H1550" s="1032"/>
      <c r="I1550" s="1032"/>
      <c r="J1550" s="1032"/>
      <c r="K1550" s="1032"/>
      <c r="L1550" s="1032"/>
      <c r="M1550" s="1032"/>
      <c r="N1550" s="1032"/>
      <c r="O1550" s="1033"/>
    </row>
    <row r="1551" spans="2:15" s="102" customFormat="1" ht="18" customHeight="1">
      <c r="B1551" s="1022"/>
      <c r="C1551" s="1023"/>
      <c r="D1551" s="1034"/>
      <c r="E1551" s="1035"/>
      <c r="F1551" s="1035"/>
      <c r="G1551" s="1035"/>
      <c r="H1551" s="1035"/>
      <c r="I1551" s="1035"/>
      <c r="J1551" s="1035"/>
      <c r="K1551" s="1035"/>
      <c r="L1551" s="1035"/>
      <c r="M1551" s="1035"/>
      <c r="N1551" s="1035"/>
      <c r="O1551" s="1036"/>
    </row>
    <row r="1552" spans="2:15" s="102" customFormat="1" ht="17.100000000000001" customHeight="1">
      <c r="B1552" s="1022"/>
      <c r="C1552" s="1023"/>
      <c r="D1552" s="1026" t="s">
        <v>345</v>
      </c>
      <c r="E1552" s="1026"/>
      <c r="F1552" s="1026"/>
      <c r="G1552" s="1026"/>
      <c r="H1552" s="1026"/>
      <c r="I1552" s="1026"/>
      <c r="J1552" s="1026"/>
      <c r="K1552" s="1026"/>
      <c r="L1552" s="1026"/>
      <c r="M1552" s="1026"/>
      <c r="N1552" s="1026"/>
      <c r="O1552" s="1027"/>
    </row>
    <row r="1553" spans="2:21" s="102" customFormat="1" ht="17.100000000000001" customHeight="1">
      <c r="B1553" s="1022"/>
      <c r="C1553" s="1023"/>
      <c r="D1553" s="1037"/>
      <c r="E1553" s="1038"/>
      <c r="F1553" s="1038"/>
      <c r="G1553" s="1038"/>
      <c r="H1553" s="1038"/>
      <c r="I1553" s="1038"/>
      <c r="J1553" s="1038"/>
      <c r="K1553" s="1038"/>
      <c r="L1553" s="1038"/>
      <c r="M1553" s="1038"/>
      <c r="N1553" s="1038"/>
      <c r="O1553" s="1039"/>
    </row>
    <row r="1554" spans="2:21" s="102" customFormat="1" ht="17.100000000000001" customHeight="1">
      <c r="B1554" s="1022"/>
      <c r="C1554" s="1023"/>
      <c r="D1554" s="1040"/>
      <c r="E1554" s="1041"/>
      <c r="F1554" s="1041"/>
      <c r="G1554" s="1041"/>
      <c r="H1554" s="1041"/>
      <c r="I1554" s="1041"/>
      <c r="J1554" s="1041"/>
      <c r="K1554" s="1041"/>
      <c r="L1554" s="1041"/>
      <c r="M1554" s="1041"/>
      <c r="N1554" s="1041"/>
      <c r="O1554" s="1042"/>
    </row>
    <row r="1555" spans="2:21" s="102" customFormat="1" ht="17.100000000000001" customHeight="1">
      <c r="B1555" s="1022"/>
      <c r="C1555" s="1023"/>
      <c r="D1555" s="1043"/>
      <c r="E1555" s="1044"/>
      <c r="F1555" s="1044"/>
      <c r="G1555" s="1044"/>
      <c r="H1555" s="1044"/>
      <c r="I1555" s="1044"/>
      <c r="J1555" s="1044"/>
      <c r="K1555" s="1044"/>
      <c r="L1555" s="1044"/>
      <c r="M1555" s="1044"/>
      <c r="N1555" s="1044"/>
      <c r="O1555" s="1045"/>
    </row>
    <row r="1556" spans="2:21" s="102" customFormat="1" ht="17.100000000000001" customHeight="1">
      <c r="B1556" s="1022"/>
      <c r="C1556" s="1023"/>
      <c r="D1556" s="1026" t="s">
        <v>492</v>
      </c>
      <c r="E1556" s="1026"/>
      <c r="F1556" s="1026"/>
      <c r="G1556" s="1026"/>
      <c r="H1556" s="1026"/>
      <c r="I1556" s="1026"/>
      <c r="J1556" s="1026"/>
      <c r="K1556" s="1026"/>
      <c r="L1556" s="1026"/>
      <c r="M1556" s="1026"/>
      <c r="N1556" s="1026"/>
      <c r="O1556" s="1027"/>
    </row>
    <row r="1557" spans="2:21" s="102" customFormat="1" ht="17.100000000000001" customHeight="1">
      <c r="B1557" s="1022"/>
      <c r="C1557" s="1023"/>
      <c r="D1557" s="1046"/>
      <c r="E1557" s="1047"/>
      <c r="F1557" s="1047"/>
      <c r="G1557" s="1047"/>
      <c r="H1557" s="1047"/>
      <c r="I1557" s="1047"/>
      <c r="J1557" s="1047"/>
      <c r="K1557" s="1047"/>
      <c r="L1557" s="1047"/>
      <c r="M1557" s="1047"/>
      <c r="N1557" s="1047"/>
      <c r="O1557" s="1048"/>
    </row>
    <row r="1558" spans="2:21" s="102" customFormat="1" ht="17.100000000000001" customHeight="1">
      <c r="B1558" s="1022"/>
      <c r="C1558" s="1023"/>
      <c r="D1558" s="1049"/>
      <c r="E1558" s="797"/>
      <c r="F1558" s="797"/>
      <c r="G1558" s="797"/>
      <c r="H1558" s="797"/>
      <c r="I1558" s="797"/>
      <c r="J1558" s="797"/>
      <c r="K1558" s="797"/>
      <c r="L1558" s="797"/>
      <c r="M1558" s="797"/>
      <c r="N1558" s="797"/>
      <c r="O1558" s="1050"/>
    </row>
    <row r="1559" spans="2:21" s="102" customFormat="1" ht="17.100000000000001" customHeight="1">
      <c r="B1559" s="1022"/>
      <c r="C1559" s="1023"/>
      <c r="D1559" s="1051"/>
      <c r="E1559" s="1052"/>
      <c r="F1559" s="1052"/>
      <c r="G1559" s="1052"/>
      <c r="H1559" s="1052"/>
      <c r="I1559" s="1052"/>
      <c r="J1559" s="1052"/>
      <c r="K1559" s="1052"/>
      <c r="L1559" s="1052"/>
      <c r="M1559" s="1052"/>
      <c r="N1559" s="1052"/>
      <c r="O1559" s="1053"/>
    </row>
    <row r="1560" spans="2:21" s="102" customFormat="1" ht="17.100000000000001" customHeight="1">
      <c r="B1560" s="1022"/>
      <c r="C1560" s="1023"/>
      <c r="D1560" s="1026" t="s">
        <v>141</v>
      </c>
      <c r="E1560" s="1026"/>
      <c r="F1560" s="1026"/>
      <c r="G1560" s="1026"/>
      <c r="H1560" s="1026"/>
      <c r="I1560" s="1026"/>
      <c r="J1560" s="1026"/>
      <c r="K1560" s="1026"/>
      <c r="L1560" s="1026"/>
      <c r="M1560" s="1026"/>
      <c r="N1560" s="1026"/>
      <c r="O1560" s="1027"/>
    </row>
    <row r="1561" spans="2:21" s="102" customFormat="1" ht="17.100000000000001" customHeight="1">
      <c r="B1561" s="1022"/>
      <c r="C1561" s="1023"/>
      <c r="D1561" s="1028"/>
      <c r="E1561" s="1054"/>
      <c r="F1561" s="1054"/>
      <c r="G1561" s="1054"/>
      <c r="H1561" s="1054"/>
      <c r="I1561" s="1054"/>
      <c r="J1561" s="1054"/>
      <c r="K1561" s="1054"/>
      <c r="L1561" s="1054"/>
      <c r="M1561" s="1054"/>
      <c r="N1561" s="1054"/>
      <c r="O1561" s="1055"/>
    </row>
    <row r="1562" spans="2:21" ht="18" customHeight="1">
      <c r="B1562" s="1022"/>
      <c r="C1562" s="1023"/>
      <c r="D1562" s="1056"/>
      <c r="E1562" s="1057"/>
      <c r="F1562" s="1057"/>
      <c r="G1562" s="1057"/>
      <c r="H1562" s="1057"/>
      <c r="I1562" s="1057"/>
      <c r="J1562" s="1057"/>
      <c r="K1562" s="1057"/>
      <c r="L1562" s="1057"/>
      <c r="M1562" s="1057"/>
      <c r="N1562" s="1057"/>
      <c r="O1562" s="1058"/>
      <c r="R1562" s="329"/>
      <c r="S1562" s="329"/>
      <c r="T1562" s="329"/>
      <c r="U1562" s="329"/>
    </row>
    <row r="1563" spans="2:21" ht="18" customHeight="1">
      <c r="B1563" s="1022"/>
      <c r="C1563" s="1023"/>
      <c r="D1563" s="1059" t="s">
        <v>346</v>
      </c>
      <c r="E1563" s="1026"/>
      <c r="F1563" s="1026"/>
      <c r="G1563" s="1026"/>
      <c r="H1563" s="1026"/>
      <c r="I1563" s="1026"/>
      <c r="J1563" s="1026"/>
      <c r="K1563" s="1026"/>
      <c r="L1563" s="1026"/>
      <c r="M1563" s="1026"/>
      <c r="N1563" s="1026"/>
      <c r="O1563" s="1027"/>
      <c r="R1563" s="329"/>
      <c r="S1563" s="329"/>
      <c r="T1563" s="329"/>
      <c r="U1563" s="329"/>
    </row>
    <row r="1564" spans="2:21" ht="18" customHeight="1">
      <c r="B1564" s="1022"/>
      <c r="C1564" s="1023"/>
      <c r="D1564" s="1060"/>
      <c r="E1564" s="1061"/>
      <c r="F1564" s="1061"/>
      <c r="G1564" s="1061"/>
      <c r="H1564" s="1061"/>
      <c r="I1564" s="1061"/>
      <c r="J1564" s="1061"/>
      <c r="K1564" s="1061"/>
      <c r="L1564" s="1061"/>
      <c r="M1564" s="1061"/>
      <c r="N1564" s="1061"/>
      <c r="O1564" s="1062"/>
      <c r="R1564" s="329"/>
      <c r="S1564" s="329"/>
      <c r="T1564" s="329"/>
      <c r="U1564" s="329"/>
    </row>
    <row r="1565" spans="2:21" s="346" customFormat="1" ht="18" customHeight="1">
      <c r="B1565" s="1024"/>
      <c r="C1565" s="1025"/>
      <c r="D1565" s="1063"/>
      <c r="E1565" s="1064"/>
      <c r="F1565" s="1064"/>
      <c r="G1565" s="1064"/>
      <c r="H1565" s="1064"/>
      <c r="I1565" s="1064"/>
      <c r="J1565" s="1064"/>
      <c r="K1565" s="1064"/>
      <c r="L1565" s="1064"/>
      <c r="M1565" s="1064"/>
      <c r="N1565" s="1064"/>
      <c r="O1565" s="1065"/>
    </row>
    <row r="1566" spans="2:21" s="131" customFormat="1" ht="4.5" customHeight="1">
      <c r="B1566" s="347"/>
      <c r="C1566" s="347"/>
      <c r="D1566" s="348"/>
      <c r="E1566" s="348"/>
      <c r="F1566" s="348"/>
      <c r="G1566" s="348"/>
      <c r="H1566" s="348"/>
      <c r="I1566" s="348"/>
      <c r="J1566" s="348"/>
      <c r="K1566" s="348"/>
      <c r="L1566" s="348"/>
      <c r="M1566" s="348"/>
      <c r="N1566" s="348"/>
      <c r="O1566" s="348"/>
    </row>
    <row r="1567" spans="2:21" s="131" customFormat="1" ht="18.75" customHeight="1">
      <c r="B1567" s="527" t="s">
        <v>426</v>
      </c>
      <c r="C1567" s="347"/>
      <c r="D1567" s="348"/>
      <c r="E1567" s="348"/>
      <c r="F1567" s="348"/>
      <c r="G1567" s="348"/>
      <c r="H1567" s="348"/>
      <c r="I1567" s="348"/>
      <c r="J1567" s="348"/>
      <c r="K1567" s="348"/>
      <c r="L1567" s="348"/>
      <c r="M1567" s="348"/>
      <c r="N1567" s="348"/>
      <c r="O1567" s="348"/>
    </row>
    <row r="1568" spans="2:21" s="131" customFormat="1" ht="14.25" customHeight="1" thickBot="1">
      <c r="B1568" s="527" t="s">
        <v>424</v>
      </c>
      <c r="C1568" s="347"/>
      <c r="D1568" s="348"/>
      <c r="E1568" s="348"/>
      <c r="F1568" s="348"/>
      <c r="G1568" s="348"/>
      <c r="H1568" s="348"/>
      <c r="I1568" s="348"/>
      <c r="J1568" s="348"/>
      <c r="K1568" s="348"/>
      <c r="L1568" s="348"/>
      <c r="M1568" s="348"/>
      <c r="N1568" s="348"/>
      <c r="O1568" s="348"/>
    </row>
    <row r="1569" spans="1:15" s="131" customFormat="1" ht="18" customHeight="1" thickBot="1">
      <c r="B1569" s="998" t="s">
        <v>43</v>
      </c>
      <c r="C1569" s="979"/>
      <c r="D1569" s="980"/>
      <c r="E1569" s="349" t="s">
        <v>631</v>
      </c>
      <c r="F1569" s="350"/>
      <c r="G1569" s="350"/>
      <c r="H1569" s="350"/>
      <c r="I1569" s="350"/>
      <c r="J1569" s="350"/>
      <c r="K1569" s="350"/>
      <c r="L1569" s="232"/>
      <c r="M1569" s="232"/>
      <c r="N1569" s="232"/>
      <c r="O1569" s="232"/>
    </row>
    <row r="1570" spans="1:15" s="131" customFormat="1" ht="12">
      <c r="A1570" s="351"/>
      <c r="B1570" s="352" t="s">
        <v>59</v>
      </c>
      <c r="C1570" s="352"/>
      <c r="D1570" s="353"/>
      <c r="E1570" s="354"/>
      <c r="F1570" s="354"/>
      <c r="G1570" s="355" t="s">
        <v>60</v>
      </c>
      <c r="H1570" s="353"/>
      <c r="I1570" s="352" t="s">
        <v>61</v>
      </c>
      <c r="J1570" s="352"/>
      <c r="K1570" s="351"/>
      <c r="L1570" s="356"/>
      <c r="M1570" s="357"/>
      <c r="N1570" s="351"/>
      <c r="O1570" s="355" t="s">
        <v>60</v>
      </c>
    </row>
    <row r="1571" spans="1:15" s="131" customFormat="1" ht="12">
      <c r="A1571" s="358"/>
      <c r="B1571" s="359" t="s">
        <v>62</v>
      </c>
      <c r="C1571" s="360"/>
      <c r="D1571" s="360"/>
      <c r="E1571" s="361"/>
      <c r="F1571" s="361" t="s">
        <v>63</v>
      </c>
      <c r="G1571" s="362" t="s">
        <v>64</v>
      </c>
      <c r="H1571" s="363"/>
      <c r="I1571" s="359" t="s">
        <v>62</v>
      </c>
      <c r="J1571" s="360"/>
      <c r="K1571" s="360"/>
      <c r="L1571" s="360"/>
      <c r="M1571" s="361"/>
      <c r="N1571" s="361" t="s">
        <v>63</v>
      </c>
      <c r="O1571" s="362" t="s">
        <v>64</v>
      </c>
    </row>
    <row r="1572" spans="1:15" s="131" customFormat="1" ht="18" customHeight="1">
      <c r="A1572" s="351"/>
      <c r="B1572" s="83" t="s">
        <v>556</v>
      </c>
      <c r="C1572" s="84"/>
      <c r="D1572" s="84"/>
      <c r="E1572" s="85"/>
      <c r="F1572" s="86"/>
      <c r="G1572" s="87"/>
      <c r="H1572" s="88"/>
      <c r="I1572" s="83" t="s">
        <v>560</v>
      </c>
      <c r="J1572" s="84"/>
      <c r="K1572" s="84"/>
      <c r="L1572" s="84"/>
      <c r="M1572" s="85"/>
      <c r="N1572" s="89"/>
      <c r="O1572" s="90"/>
    </row>
    <row r="1573" spans="1:15" s="131" customFormat="1" ht="14.25" customHeight="1">
      <c r="A1573" s="351"/>
      <c r="B1573" s="100"/>
      <c r="C1573" s="101"/>
      <c r="D1573" s="102"/>
      <c r="E1573" s="103"/>
      <c r="F1573" s="95"/>
      <c r="G1573" s="96"/>
      <c r="H1573" s="88"/>
      <c r="I1573" s="600"/>
      <c r="J1573" s="98"/>
      <c r="K1573" s="93"/>
      <c r="L1573" s="93"/>
      <c r="M1573" s="94"/>
      <c r="N1573" s="95"/>
      <c r="O1573" s="99"/>
    </row>
    <row r="1574" spans="1:15" s="131" customFormat="1" ht="14.25" customHeight="1">
      <c r="A1574" s="351"/>
      <c r="B1574" s="100"/>
      <c r="C1574" s="101"/>
      <c r="D1574" s="102"/>
      <c r="E1574" s="103"/>
      <c r="F1574" s="95"/>
      <c r="G1574" s="104">
        <f>ROUNDDOWN(SUM(F1573:F1578)/1000,0)</f>
        <v>0</v>
      </c>
      <c r="H1574" s="105"/>
      <c r="I1574" s="97"/>
      <c r="J1574" s="601"/>
      <c r="K1574" s="102"/>
      <c r="L1574" s="102"/>
      <c r="M1574" s="103"/>
      <c r="N1574" s="95"/>
      <c r="O1574" s="106">
        <f>ROUNDDOWN(SUM(N1573:N1581)/1000,0)</f>
        <v>0</v>
      </c>
    </row>
    <row r="1575" spans="1:15" s="131" customFormat="1" ht="14.1" customHeight="1">
      <c r="A1575" s="351"/>
      <c r="B1575" s="100"/>
      <c r="C1575" s="101"/>
      <c r="D1575" s="102"/>
      <c r="E1575" s="103"/>
      <c r="F1575" s="95"/>
      <c r="G1575" s="104"/>
      <c r="H1575" s="105"/>
      <c r="I1575" s="97"/>
      <c r="J1575" s="601"/>
      <c r="K1575" s="102"/>
      <c r="L1575" s="102"/>
      <c r="M1575" s="103"/>
      <c r="N1575" s="95"/>
      <c r="O1575" s="99"/>
    </row>
    <row r="1576" spans="1:15" s="131" customFormat="1" ht="14.25" customHeight="1">
      <c r="A1576" s="351"/>
      <c r="B1576" s="100"/>
      <c r="C1576" s="101"/>
      <c r="D1576" s="102"/>
      <c r="E1576" s="103"/>
      <c r="F1576" s="95"/>
      <c r="G1576" s="104"/>
      <c r="H1576" s="105"/>
      <c r="I1576" s="97"/>
      <c r="J1576" s="601"/>
      <c r="K1576" s="102"/>
      <c r="L1576" s="102"/>
      <c r="M1576" s="103"/>
      <c r="N1576" s="95"/>
      <c r="O1576" s="99"/>
    </row>
    <row r="1577" spans="1:15" s="131" customFormat="1" ht="14.25" customHeight="1">
      <c r="A1577" s="351"/>
      <c r="B1577" s="100"/>
      <c r="C1577" s="101"/>
      <c r="D1577" s="102"/>
      <c r="E1577" s="103"/>
      <c r="F1577" s="95"/>
      <c r="G1577" s="107"/>
      <c r="H1577" s="108"/>
      <c r="I1577" s="97"/>
      <c r="J1577" s="601"/>
      <c r="K1577" s="102"/>
      <c r="L1577" s="102"/>
      <c r="M1577" s="103"/>
      <c r="N1577" s="95"/>
      <c r="O1577" s="99"/>
    </row>
    <row r="1578" spans="1:15" s="131" customFormat="1" ht="14.25" customHeight="1">
      <c r="A1578" s="351"/>
      <c r="B1578" s="100"/>
      <c r="C1578" s="101"/>
      <c r="D1578" s="102"/>
      <c r="E1578" s="103"/>
      <c r="F1578" s="95"/>
      <c r="G1578" s="107"/>
      <c r="H1578" s="108"/>
      <c r="I1578" s="97"/>
      <c r="J1578" s="601"/>
      <c r="K1578" s="102"/>
      <c r="L1578" s="102"/>
      <c r="M1578" s="103"/>
      <c r="N1578" s="95"/>
      <c r="O1578" s="99"/>
    </row>
    <row r="1579" spans="1:15" s="131" customFormat="1" ht="14.25" customHeight="1">
      <c r="A1579" s="351"/>
      <c r="B1579" s="83" t="s">
        <v>66</v>
      </c>
      <c r="C1579" s="84"/>
      <c r="D1579" s="84"/>
      <c r="E1579" s="85"/>
      <c r="F1579" s="86"/>
      <c r="G1579" s="87"/>
      <c r="H1579" s="111"/>
      <c r="I1579" s="97"/>
      <c r="J1579" s="601"/>
      <c r="K1579" s="102"/>
      <c r="L1579" s="102"/>
      <c r="M1579" s="103"/>
      <c r="N1579" s="95"/>
      <c r="O1579" s="99"/>
    </row>
    <row r="1580" spans="1:15" s="131" customFormat="1" ht="14.25" customHeight="1">
      <c r="A1580" s="351"/>
      <c r="B1580" s="100"/>
      <c r="C1580" s="101"/>
      <c r="D1580" s="102"/>
      <c r="E1580" s="103"/>
      <c r="F1580" s="95"/>
      <c r="G1580" s="96"/>
      <c r="H1580" s="111"/>
      <c r="I1580" s="97"/>
      <c r="J1580" s="601"/>
      <c r="K1580" s="102"/>
      <c r="L1580" s="102"/>
      <c r="M1580" s="103"/>
      <c r="N1580" s="95"/>
      <c r="O1580" s="99"/>
    </row>
    <row r="1581" spans="1:15" s="131" customFormat="1" ht="14.25" customHeight="1">
      <c r="A1581" s="351"/>
      <c r="B1581" s="100"/>
      <c r="C1581" s="101"/>
      <c r="D1581" s="102"/>
      <c r="E1581" s="103"/>
      <c r="F1581" s="95"/>
      <c r="G1581" s="104">
        <f>ROUNDDOWN(SUM(F1580:F1584)/1000,0)</f>
        <v>0</v>
      </c>
      <c r="H1581" s="105"/>
      <c r="I1581" s="113"/>
      <c r="J1581" s="114"/>
      <c r="K1581" s="109"/>
      <c r="L1581" s="109"/>
      <c r="M1581" s="110"/>
      <c r="N1581" s="95"/>
      <c r="O1581" s="112"/>
    </row>
    <row r="1582" spans="1:15" s="131" customFormat="1" ht="14.25" customHeight="1">
      <c r="A1582" s="351"/>
      <c r="B1582" s="100"/>
      <c r="C1582" s="101"/>
      <c r="D1582" s="102"/>
      <c r="E1582" s="103"/>
      <c r="F1582" s="95"/>
      <c r="G1582" s="104"/>
      <c r="H1582" s="105"/>
      <c r="I1582" s="83" t="s">
        <v>561</v>
      </c>
      <c r="J1582" s="84"/>
      <c r="K1582" s="84"/>
      <c r="L1582" s="84"/>
      <c r="M1582" s="85"/>
      <c r="N1582" s="86"/>
      <c r="O1582" s="119"/>
    </row>
    <row r="1583" spans="1:15" s="131" customFormat="1" ht="14.25" customHeight="1">
      <c r="A1583" s="351"/>
      <c r="B1583" s="100"/>
      <c r="C1583" s="101"/>
      <c r="D1583" s="102"/>
      <c r="E1583" s="103"/>
      <c r="F1583" s="95"/>
      <c r="G1583" s="104"/>
      <c r="H1583" s="111"/>
      <c r="I1583" s="97"/>
      <c r="J1583" s="601"/>
      <c r="K1583" s="102"/>
      <c r="L1583" s="102"/>
      <c r="M1583" s="103"/>
      <c r="N1583" s="95"/>
      <c r="O1583" s="99"/>
    </row>
    <row r="1584" spans="1:15" s="131" customFormat="1" ht="14.25" customHeight="1">
      <c r="A1584" s="351"/>
      <c r="B1584" s="100"/>
      <c r="C1584" s="101"/>
      <c r="D1584" s="102"/>
      <c r="E1584" s="103"/>
      <c r="F1584" s="95"/>
      <c r="G1584" s="104"/>
      <c r="H1584" s="105"/>
      <c r="I1584" s="97"/>
      <c r="J1584" s="601"/>
      <c r="K1584" s="102"/>
      <c r="L1584" s="102"/>
      <c r="M1584" s="103"/>
      <c r="N1584" s="95"/>
      <c r="O1584" s="106">
        <f>ROUNDDOWN(SUM(N1583:N1590)/1000,0)</f>
        <v>0</v>
      </c>
    </row>
    <row r="1585" spans="1:15" s="131" customFormat="1" ht="14.25" customHeight="1">
      <c r="A1585" s="351"/>
      <c r="B1585" s="83" t="s">
        <v>557</v>
      </c>
      <c r="C1585" s="84"/>
      <c r="D1585" s="84"/>
      <c r="E1585" s="85"/>
      <c r="F1585" s="86"/>
      <c r="G1585" s="87"/>
      <c r="H1585" s="105"/>
      <c r="I1585" s="97"/>
      <c r="J1585" s="601"/>
      <c r="K1585" s="102"/>
      <c r="L1585" s="102"/>
      <c r="M1585" s="103"/>
      <c r="N1585" s="95"/>
      <c r="O1585" s="99"/>
    </row>
    <row r="1586" spans="1:15" s="131" customFormat="1" ht="14.25" customHeight="1">
      <c r="A1586" s="351"/>
      <c r="B1586" s="100"/>
      <c r="C1586" s="101"/>
      <c r="D1586" s="102"/>
      <c r="E1586" s="103"/>
      <c r="F1586" s="95"/>
      <c r="G1586" s="96"/>
      <c r="H1586" s="111"/>
      <c r="I1586" s="97"/>
      <c r="J1586" s="601"/>
      <c r="K1586" s="102"/>
      <c r="L1586" s="102"/>
      <c r="M1586" s="103"/>
      <c r="N1586" s="95"/>
      <c r="O1586" s="99"/>
    </row>
    <row r="1587" spans="1:15" s="131" customFormat="1" ht="14.25" customHeight="1">
      <c r="A1587" s="351"/>
      <c r="B1587" s="100"/>
      <c r="C1587" s="101"/>
      <c r="D1587" s="102"/>
      <c r="E1587" s="103"/>
      <c r="F1587" s="95"/>
      <c r="G1587" s="104">
        <f>ROUNDDOWN(SUM(F1586:F1588)/1000,0)</f>
        <v>0</v>
      </c>
      <c r="H1587" s="111"/>
      <c r="I1587" s="97"/>
      <c r="J1587" s="601"/>
      <c r="K1587" s="102"/>
      <c r="L1587" s="102"/>
      <c r="M1587" s="103"/>
      <c r="N1587" s="95"/>
      <c r="O1587" s="99"/>
    </row>
    <row r="1588" spans="1:15" s="131" customFormat="1" ht="14.25" customHeight="1">
      <c r="A1588" s="351"/>
      <c r="B1588" s="100"/>
      <c r="C1588" s="101"/>
      <c r="D1588" s="102"/>
      <c r="E1588" s="103"/>
      <c r="F1588" s="95"/>
      <c r="G1588" s="104"/>
      <c r="H1588" s="105"/>
      <c r="I1588" s="97"/>
      <c r="J1588" s="601"/>
      <c r="K1588" s="102"/>
      <c r="L1588" s="102"/>
      <c r="M1588" s="103"/>
      <c r="N1588" s="95"/>
      <c r="O1588" s="99"/>
    </row>
    <row r="1589" spans="1:15" s="131" customFormat="1" ht="14.25" customHeight="1">
      <c r="A1589" s="351"/>
      <c r="B1589" s="83" t="s">
        <v>558</v>
      </c>
      <c r="C1589" s="84"/>
      <c r="D1589" s="84"/>
      <c r="E1589" s="85"/>
      <c r="F1589" s="86"/>
      <c r="G1589" s="87"/>
      <c r="H1589" s="105"/>
      <c r="I1589" s="97"/>
      <c r="J1589" s="601"/>
      <c r="K1589" s="102"/>
      <c r="L1589" s="102"/>
      <c r="M1589" s="103"/>
      <c r="N1589" s="95"/>
      <c r="O1589" s="99"/>
    </row>
    <row r="1590" spans="1:15" s="131" customFormat="1" ht="14.25" customHeight="1">
      <c r="A1590" s="351"/>
      <c r="B1590" s="100"/>
      <c r="C1590" s="101"/>
      <c r="D1590" s="102"/>
      <c r="E1590" s="103"/>
      <c r="F1590" s="95"/>
      <c r="G1590" s="96"/>
      <c r="H1590" s="111"/>
      <c r="I1590" s="97"/>
      <c r="J1590" s="601"/>
      <c r="K1590" s="102"/>
      <c r="L1590" s="102"/>
      <c r="M1590" s="103"/>
      <c r="N1590" s="95"/>
      <c r="O1590" s="112"/>
    </row>
    <row r="1591" spans="1:15" s="131" customFormat="1" ht="14.25" customHeight="1">
      <c r="A1591" s="351"/>
      <c r="B1591" s="100"/>
      <c r="C1591" s="101"/>
      <c r="D1591" s="102"/>
      <c r="E1591" s="103"/>
      <c r="F1591" s="95"/>
      <c r="G1591" s="104">
        <f>ROUNDDOWN(SUM(F1590:F1594)/1000,0)</f>
        <v>0</v>
      </c>
      <c r="H1591" s="111"/>
      <c r="I1591" s="204" t="s">
        <v>562</v>
      </c>
      <c r="J1591" s="180"/>
      <c r="K1591" s="116"/>
      <c r="L1591" s="116"/>
      <c r="M1591" s="117"/>
      <c r="N1591" s="118"/>
      <c r="O1591" s="119"/>
    </row>
    <row r="1592" spans="1:15" s="131" customFormat="1" ht="14.25" customHeight="1">
      <c r="A1592" s="351"/>
      <c r="B1592" s="100"/>
      <c r="C1592" s="101"/>
      <c r="D1592" s="102"/>
      <c r="E1592" s="103"/>
      <c r="F1592" s="95"/>
      <c r="G1592" s="104"/>
      <c r="H1592" s="111"/>
      <c r="I1592" s="97"/>
      <c r="J1592" s="601"/>
      <c r="K1592" s="102"/>
      <c r="L1592" s="102"/>
      <c r="M1592" s="103"/>
      <c r="N1592" s="95"/>
      <c r="O1592" s="99"/>
    </row>
    <row r="1593" spans="1:15" s="131" customFormat="1" ht="14.25" customHeight="1">
      <c r="A1593" s="351"/>
      <c r="B1593" s="100"/>
      <c r="C1593" s="101"/>
      <c r="D1593" s="102"/>
      <c r="E1593" s="103"/>
      <c r="F1593" s="95"/>
      <c r="G1593" s="104"/>
      <c r="H1593" s="105"/>
      <c r="I1593" s="97"/>
      <c r="J1593" s="601"/>
      <c r="K1593" s="102"/>
      <c r="L1593" s="102"/>
      <c r="M1593" s="103"/>
      <c r="N1593" s="95"/>
      <c r="O1593" s="106">
        <f>ROUNDDOWN(SUM(N1592:N1597)/1000,0)</f>
        <v>0</v>
      </c>
    </row>
    <row r="1594" spans="1:15" s="131" customFormat="1" ht="14.25" customHeight="1">
      <c r="A1594" s="351"/>
      <c r="B1594" s="100"/>
      <c r="C1594" s="101"/>
      <c r="D1594" s="102"/>
      <c r="E1594" s="103"/>
      <c r="F1594" s="95"/>
      <c r="G1594" s="104"/>
      <c r="H1594" s="105"/>
      <c r="I1594" s="97"/>
      <c r="J1594" s="601"/>
      <c r="K1594" s="102"/>
      <c r="L1594" s="102"/>
      <c r="M1594" s="103"/>
      <c r="N1594" s="95"/>
      <c r="O1594" s="99"/>
    </row>
    <row r="1595" spans="1:15" s="131" customFormat="1" ht="14.25" customHeight="1">
      <c r="A1595" s="351"/>
      <c r="B1595" s="83" t="s">
        <v>559</v>
      </c>
      <c r="C1595" s="84"/>
      <c r="D1595" s="84"/>
      <c r="E1595" s="85"/>
      <c r="F1595" s="86"/>
      <c r="G1595" s="87"/>
      <c r="H1595" s="105"/>
      <c r="I1595" s="97"/>
      <c r="J1595" s="601"/>
      <c r="K1595" s="102"/>
      <c r="L1595" s="102"/>
      <c r="M1595" s="103"/>
      <c r="N1595" s="95"/>
      <c r="O1595" s="99"/>
    </row>
    <row r="1596" spans="1:15" s="131" customFormat="1" ht="14.25" customHeight="1">
      <c r="A1596" s="351"/>
      <c r="B1596" s="100"/>
      <c r="C1596" s="101"/>
      <c r="D1596" s="102"/>
      <c r="E1596" s="103"/>
      <c r="F1596" s="95"/>
      <c r="G1596" s="96"/>
      <c r="H1596" s="105"/>
      <c r="I1596" s="97"/>
      <c r="J1596" s="601"/>
      <c r="K1596" s="102"/>
      <c r="L1596" s="102"/>
      <c r="M1596" s="103"/>
      <c r="N1596" s="95"/>
      <c r="O1596" s="99"/>
    </row>
    <row r="1597" spans="1:15" s="131" customFormat="1" ht="14.25" customHeight="1">
      <c r="A1597" s="351"/>
      <c r="B1597" s="100"/>
      <c r="C1597" s="101"/>
      <c r="D1597" s="102"/>
      <c r="E1597" s="103"/>
      <c r="F1597" s="95"/>
      <c r="G1597" s="96">
        <f>ROUNDDOWN(SUM(F1596:F1604)/1000,0)</f>
        <v>0</v>
      </c>
      <c r="H1597" s="105"/>
      <c r="I1597" s="97"/>
      <c r="J1597" s="601"/>
      <c r="K1597" s="102"/>
      <c r="L1597" s="102"/>
      <c r="M1597" s="103"/>
      <c r="N1597" s="95"/>
      <c r="O1597" s="99"/>
    </row>
    <row r="1598" spans="1:15" s="131" customFormat="1" ht="14.25" customHeight="1">
      <c r="A1598" s="351"/>
      <c r="B1598" s="100"/>
      <c r="C1598" s="101"/>
      <c r="D1598" s="102"/>
      <c r="E1598" s="103"/>
      <c r="F1598" s="95"/>
      <c r="G1598" s="96"/>
      <c r="H1598" s="111"/>
      <c r="I1598" s="205" t="s">
        <v>563</v>
      </c>
      <c r="J1598" s="181"/>
      <c r="K1598" s="182"/>
      <c r="L1598" s="182"/>
      <c r="M1598" s="183"/>
      <c r="N1598" s="185"/>
      <c r="O1598" s="184"/>
    </row>
    <row r="1599" spans="1:15" s="131" customFormat="1" ht="14.25" customHeight="1">
      <c r="A1599" s="351"/>
      <c r="B1599" s="100"/>
      <c r="C1599" s="101"/>
      <c r="D1599" s="102"/>
      <c r="E1599" s="103"/>
      <c r="F1599" s="95"/>
      <c r="G1599" s="96"/>
      <c r="H1599" s="111"/>
      <c r="I1599" s="97"/>
      <c r="J1599" s="601"/>
      <c r="K1599" s="102"/>
      <c r="L1599" s="102"/>
      <c r="M1599" s="103"/>
      <c r="N1599" s="95"/>
      <c r="O1599" s="186"/>
    </row>
    <row r="1600" spans="1:15" s="131" customFormat="1" ht="14.25" customHeight="1">
      <c r="A1600" s="351"/>
      <c r="B1600" s="100"/>
      <c r="C1600" s="101"/>
      <c r="D1600" s="102"/>
      <c r="E1600" s="103"/>
      <c r="F1600" s="95"/>
      <c r="G1600" s="96"/>
      <c r="H1600" s="111"/>
      <c r="I1600" s="97"/>
      <c r="J1600" s="601"/>
      <c r="K1600" s="102"/>
      <c r="L1600" s="102"/>
      <c r="M1600" s="103"/>
      <c r="N1600" s="95"/>
      <c r="O1600" s="106">
        <f>ROUNDDOWN(SUM(N1599:N1604)/1000,0)</f>
        <v>0</v>
      </c>
    </row>
    <row r="1601" spans="1:15" s="131" customFormat="1" ht="14.25" customHeight="1">
      <c r="A1601" s="351"/>
      <c r="B1601" s="100"/>
      <c r="C1601" s="101"/>
      <c r="D1601" s="102"/>
      <c r="E1601" s="103"/>
      <c r="F1601" s="95"/>
      <c r="G1601" s="96"/>
      <c r="H1601" s="111"/>
      <c r="I1601" s="97"/>
      <c r="J1601" s="601"/>
      <c r="K1601" s="102"/>
      <c r="L1601" s="102"/>
      <c r="M1601" s="103"/>
      <c r="N1601" s="95"/>
      <c r="O1601" s="99"/>
    </row>
    <row r="1602" spans="1:15" s="131" customFormat="1" ht="14.25" customHeight="1">
      <c r="A1602" s="351"/>
      <c r="B1602" s="100"/>
      <c r="C1602" s="101"/>
      <c r="D1602" s="102"/>
      <c r="E1602" s="103"/>
      <c r="F1602" s="95"/>
      <c r="G1602" s="96"/>
      <c r="H1602" s="111"/>
      <c r="I1602" s="97"/>
      <c r="J1602" s="601"/>
      <c r="K1602" s="102"/>
      <c r="L1602" s="102"/>
      <c r="M1602" s="103"/>
      <c r="N1602" s="95"/>
      <c r="O1602" s="99"/>
    </row>
    <row r="1603" spans="1:15" s="131" customFormat="1" ht="14.25" customHeight="1">
      <c r="A1603" s="351"/>
      <c r="B1603" s="100"/>
      <c r="C1603" s="101"/>
      <c r="D1603" s="102"/>
      <c r="E1603" s="103"/>
      <c r="F1603" s="95"/>
      <c r="G1603" s="96"/>
      <c r="H1603" s="105"/>
      <c r="I1603" s="97"/>
      <c r="J1603" s="601"/>
      <c r="K1603" s="102"/>
      <c r="L1603" s="102"/>
      <c r="M1603" s="103"/>
      <c r="N1603" s="95"/>
      <c r="O1603" s="99"/>
    </row>
    <row r="1604" spans="1:15" s="131" customFormat="1" ht="14.25" customHeight="1">
      <c r="A1604" s="351"/>
      <c r="B1604" s="100"/>
      <c r="C1604" s="101"/>
      <c r="D1604" s="102"/>
      <c r="E1604" s="103"/>
      <c r="F1604" s="95"/>
      <c r="G1604" s="104"/>
      <c r="H1604" s="111"/>
      <c r="I1604" s="97"/>
      <c r="J1604" s="601"/>
      <c r="K1604" s="102"/>
      <c r="L1604" s="102"/>
      <c r="M1604" s="103"/>
      <c r="N1604" s="95"/>
      <c r="O1604" s="112"/>
    </row>
    <row r="1605" spans="1:15" s="131" customFormat="1" ht="14.25" customHeight="1">
      <c r="A1605" s="351"/>
      <c r="B1605" s="83" t="s">
        <v>67</v>
      </c>
      <c r="C1605" s="84"/>
      <c r="D1605" s="84"/>
      <c r="E1605" s="85"/>
      <c r="F1605" s="86"/>
      <c r="G1605" s="87"/>
      <c r="H1605" s="111"/>
      <c r="I1605" s="204" t="s">
        <v>564</v>
      </c>
      <c r="J1605" s="115"/>
      <c r="K1605" s="116"/>
      <c r="L1605" s="116"/>
      <c r="M1605" s="117"/>
      <c r="N1605" s="120"/>
      <c r="O1605" s="121"/>
    </row>
    <row r="1606" spans="1:15" s="131" customFormat="1" ht="14.25" customHeight="1">
      <c r="A1606" s="351"/>
      <c r="B1606" s="100"/>
      <c r="C1606" s="101"/>
      <c r="D1606" s="102"/>
      <c r="E1606" s="103"/>
      <c r="F1606" s="95"/>
      <c r="G1606" s="96"/>
      <c r="H1606" s="111"/>
      <c r="I1606" s="97"/>
      <c r="J1606" s="601"/>
      <c r="K1606" s="102"/>
      <c r="L1606" s="102"/>
      <c r="M1606" s="103"/>
      <c r="N1606" s="95"/>
      <c r="O1606" s="99"/>
    </row>
    <row r="1607" spans="1:15" s="131" customFormat="1" ht="14.25" customHeight="1">
      <c r="A1607" s="351"/>
      <c r="B1607" s="100"/>
      <c r="C1607" s="101"/>
      <c r="D1607" s="102"/>
      <c r="E1607" s="103"/>
      <c r="F1607" s="95"/>
      <c r="G1607" s="104">
        <f>ROUNDDOWN(SUM(F1606:F1608)/1000,0)</f>
        <v>0</v>
      </c>
      <c r="H1607" s="105"/>
      <c r="I1607" s="97"/>
      <c r="J1607" s="601"/>
      <c r="K1607" s="102"/>
      <c r="L1607" s="102"/>
      <c r="M1607" s="103"/>
      <c r="N1607" s="95"/>
      <c r="O1607" s="106">
        <f>ROUNDDOWN(SUM(N1606:N1615)/1000,0)</f>
        <v>0</v>
      </c>
    </row>
    <row r="1608" spans="1:15" s="131" customFormat="1" ht="14.1" customHeight="1">
      <c r="A1608" s="351"/>
      <c r="B1608" s="100"/>
      <c r="C1608" s="101"/>
      <c r="D1608" s="102"/>
      <c r="E1608" s="103"/>
      <c r="F1608" s="95"/>
      <c r="G1608" s="104"/>
      <c r="H1608" s="111"/>
      <c r="I1608" s="97"/>
      <c r="J1608" s="601"/>
      <c r="K1608" s="102"/>
      <c r="L1608" s="102"/>
      <c r="M1608" s="103"/>
      <c r="N1608" s="95"/>
      <c r="O1608" s="99"/>
    </row>
    <row r="1609" spans="1:15" s="131" customFormat="1" ht="14.25" customHeight="1" thickBot="1">
      <c r="A1609" s="351"/>
      <c r="B1609" s="122" t="s">
        <v>68</v>
      </c>
      <c r="C1609" s="123"/>
      <c r="D1609" s="123"/>
      <c r="E1609" s="124"/>
      <c r="F1609" s="125"/>
      <c r="G1609" s="126">
        <f>G1610-G1574-G1581-G1587-G1591-G1597-G1607</f>
        <v>0</v>
      </c>
      <c r="H1609" s="105"/>
      <c r="I1609" s="97"/>
      <c r="J1609" s="601"/>
      <c r="K1609" s="102"/>
      <c r="L1609" s="102"/>
      <c r="M1609" s="103"/>
      <c r="N1609" s="95"/>
      <c r="O1609" s="99"/>
    </row>
    <row r="1610" spans="1:15" s="131" customFormat="1" ht="20.100000000000001" customHeight="1" thickTop="1">
      <c r="A1610" s="351"/>
      <c r="B1610" s="1015" t="s">
        <v>69</v>
      </c>
      <c r="C1610" s="1016"/>
      <c r="D1610" s="1016"/>
      <c r="E1610" s="1016"/>
      <c r="F1610" s="1017"/>
      <c r="G1610" s="127">
        <f>O1618</f>
        <v>0</v>
      </c>
      <c r="H1610" s="105"/>
      <c r="I1610" s="97"/>
      <c r="J1610" s="601"/>
      <c r="K1610" s="102"/>
      <c r="L1610" s="102"/>
      <c r="M1610" s="103"/>
      <c r="N1610" s="95"/>
      <c r="O1610" s="99"/>
    </row>
    <row r="1611" spans="1:15" s="131" customFormat="1" ht="14.25" customHeight="1">
      <c r="A1611" s="351"/>
      <c r="B1611" s="128" t="s">
        <v>70</v>
      </c>
      <c r="C1611" s="129"/>
      <c r="D1611" s="129"/>
      <c r="E1611" s="129"/>
      <c r="F1611" s="129"/>
      <c r="G1611" s="130"/>
      <c r="H1611" s="130"/>
      <c r="I1611" s="97"/>
      <c r="J1611" s="601"/>
      <c r="K1611" s="102"/>
      <c r="L1611" s="102"/>
      <c r="M1611" s="103"/>
      <c r="N1611" s="95"/>
      <c r="O1611" s="99"/>
    </row>
    <row r="1612" spans="1:15" s="131" customFormat="1" ht="14.25" customHeight="1">
      <c r="A1612" s="351"/>
      <c r="B1612" s="131" t="s">
        <v>71</v>
      </c>
      <c r="C1612" s="129"/>
      <c r="D1612" s="129"/>
      <c r="E1612" s="129"/>
      <c r="F1612" s="129"/>
      <c r="G1612" s="132" t="s">
        <v>72</v>
      </c>
      <c r="H1612" s="133"/>
      <c r="I1612" s="97"/>
      <c r="J1612" s="601"/>
      <c r="K1612" s="102"/>
      <c r="L1612" s="102"/>
      <c r="M1612" s="103"/>
      <c r="N1612" s="95"/>
      <c r="O1612" s="99"/>
    </row>
    <row r="1613" spans="1:15" s="131" customFormat="1" ht="14.25" customHeight="1">
      <c r="A1613" s="351"/>
      <c r="B1613" s="919" t="s">
        <v>73</v>
      </c>
      <c r="C1613" s="1018"/>
      <c r="D1613" s="1018"/>
      <c r="E1613" s="1018"/>
      <c r="F1613" s="1019"/>
      <c r="G1613" s="134" t="s">
        <v>74</v>
      </c>
      <c r="H1613" s="133"/>
      <c r="I1613" s="97"/>
      <c r="J1613" s="601"/>
      <c r="K1613" s="102"/>
      <c r="L1613" s="102"/>
      <c r="M1613" s="103"/>
      <c r="N1613" s="95"/>
      <c r="O1613" s="99"/>
    </row>
    <row r="1614" spans="1:15" s="131" customFormat="1" ht="20.100000000000001" customHeight="1">
      <c r="A1614" s="351"/>
      <c r="B1614" s="1003" t="s">
        <v>567</v>
      </c>
      <c r="C1614" s="1018"/>
      <c r="D1614" s="1018"/>
      <c r="E1614" s="1018"/>
      <c r="F1614" s="1019"/>
      <c r="G1614" s="135"/>
      <c r="H1614" s="136"/>
      <c r="I1614" s="97"/>
      <c r="J1614" s="601"/>
      <c r="K1614" s="102"/>
      <c r="L1614" s="102"/>
      <c r="M1614" s="103"/>
      <c r="N1614" s="95"/>
      <c r="O1614" s="99"/>
    </row>
    <row r="1615" spans="1:15" s="131" customFormat="1" ht="21.95" customHeight="1" thickBot="1">
      <c r="A1615" s="351"/>
      <c r="B1615" s="1003" t="s">
        <v>568</v>
      </c>
      <c r="C1615" s="1004"/>
      <c r="D1615" s="1004"/>
      <c r="E1615" s="1004"/>
      <c r="F1615" s="1005"/>
      <c r="G1615" s="135"/>
      <c r="H1615" s="111"/>
      <c r="I1615" s="97"/>
      <c r="J1615" s="601"/>
      <c r="K1615" s="102"/>
      <c r="L1615" s="102"/>
      <c r="M1615" s="103"/>
      <c r="N1615" s="95"/>
      <c r="O1615" s="137"/>
    </row>
    <row r="1616" spans="1:15" s="131" customFormat="1" ht="35.450000000000003" customHeight="1" thickTop="1">
      <c r="A1616" s="351"/>
      <c r="B1616" s="1003" t="s">
        <v>132</v>
      </c>
      <c r="C1616" s="1004"/>
      <c r="D1616" s="1004"/>
      <c r="E1616" s="1004"/>
      <c r="F1616" s="1005"/>
      <c r="G1616" s="135"/>
      <c r="H1616" s="111"/>
      <c r="I1616" s="1006" t="s">
        <v>565</v>
      </c>
      <c r="J1616" s="1007"/>
      <c r="K1616" s="1007"/>
      <c r="L1616" s="1007"/>
      <c r="M1616" s="1007"/>
      <c r="N1616" s="1008"/>
      <c r="O1616" s="138">
        <f>SUM(O1574,O1584,O1593,O1600,O1607,)</f>
        <v>0</v>
      </c>
    </row>
    <row r="1617" spans="1:21" s="131" customFormat="1" ht="35.450000000000003" customHeight="1">
      <c r="A1617" s="351"/>
      <c r="B1617" s="1003" t="s">
        <v>138</v>
      </c>
      <c r="C1617" s="1004"/>
      <c r="D1617" s="1004"/>
      <c r="E1617" s="1004"/>
      <c r="F1617" s="1005"/>
      <c r="G1617" s="187"/>
      <c r="H1617" s="130"/>
      <c r="I1617" s="1009" t="s">
        <v>340</v>
      </c>
      <c r="J1617" s="1010"/>
      <c r="K1617" s="1010"/>
      <c r="L1617" s="1010"/>
      <c r="M1617" s="1010"/>
      <c r="N1617" s="1011"/>
      <c r="O1617" s="146">
        <f>IF(共通入力シート!$B$18="課税事業者",ROUNDDOWN((O1616-G1619)*10/110,0),0)</f>
        <v>0</v>
      </c>
    </row>
    <row r="1618" spans="1:21" s="131" customFormat="1" ht="26.1" customHeight="1" thickBot="1">
      <c r="A1618" s="351"/>
      <c r="B1618" s="1012" t="s">
        <v>569</v>
      </c>
      <c r="C1618" s="1013"/>
      <c r="D1618" s="1013"/>
      <c r="E1618" s="1013"/>
      <c r="F1618" s="1014"/>
      <c r="G1618" s="139"/>
      <c r="H1618" s="130"/>
      <c r="I1618" s="995" t="s">
        <v>341</v>
      </c>
      <c r="J1618" s="996"/>
      <c r="K1618" s="996"/>
      <c r="L1618" s="996"/>
      <c r="M1618" s="996"/>
      <c r="N1618" s="997"/>
      <c r="O1618" s="141">
        <f>O1616-O1617</f>
        <v>0</v>
      </c>
    </row>
    <row r="1619" spans="1:21" s="131" customFormat="1" ht="25.35" customHeight="1" thickTop="1">
      <c r="A1619" s="351"/>
      <c r="B1619" s="992" t="s">
        <v>75</v>
      </c>
      <c r="C1619" s="993"/>
      <c r="D1619" s="993"/>
      <c r="E1619" s="993"/>
      <c r="F1619" s="994"/>
      <c r="G1619" s="140">
        <f>SUM(G1614:G1618)</f>
        <v>0</v>
      </c>
      <c r="H1619" s="364"/>
      <c r="I1619" s="995" t="s">
        <v>342</v>
      </c>
      <c r="J1619" s="996"/>
      <c r="K1619" s="996"/>
      <c r="L1619" s="996"/>
      <c r="M1619" s="996"/>
      <c r="N1619" s="997"/>
      <c r="O1619" s="144"/>
    </row>
    <row r="1620" spans="1:21" s="131" customFormat="1" ht="26.25" customHeight="1">
      <c r="A1620" s="351"/>
      <c r="B1620" s="131" t="s">
        <v>76</v>
      </c>
      <c r="C1620" s="365"/>
      <c r="D1620" s="365"/>
      <c r="E1620" s="365"/>
      <c r="F1620" s="365"/>
      <c r="G1620" s="143"/>
      <c r="H1620" s="364"/>
      <c r="O1620" s="145"/>
    </row>
    <row r="1621" spans="1:21" s="131" customFormat="1" ht="10.5" customHeight="1" thickBot="1">
      <c r="A1621" s="351"/>
      <c r="C1621" s="365"/>
      <c r="D1621" s="365"/>
      <c r="E1621" s="365"/>
      <c r="F1621" s="365"/>
      <c r="G1621" s="143"/>
      <c r="H1621" s="364"/>
      <c r="I1621" s="366"/>
    </row>
    <row r="1622" spans="1:21" s="131" customFormat="1" ht="25.35" customHeight="1" thickBot="1">
      <c r="A1622" s="351"/>
      <c r="B1622" s="998" t="s">
        <v>77</v>
      </c>
      <c r="C1622" s="980"/>
      <c r="D1622" s="999" t="str">
        <f>IF(共通入力シート!$B$2="","",共通入力シート!$B$2)</f>
        <v/>
      </c>
      <c r="E1622" s="999"/>
      <c r="F1622" s="999"/>
      <c r="G1622" s="1000"/>
      <c r="H1622" s="1001" t="str">
        <f>IF(共通入力シート!$B$18="※選択してください。","★「共通入力シート」の消費税等仕入控除税額の取扱を選択してください。","")</f>
        <v/>
      </c>
      <c r="I1622" s="1002"/>
      <c r="J1622" s="1002"/>
      <c r="K1622" s="1002"/>
      <c r="L1622" s="1002"/>
      <c r="M1622" s="1002"/>
      <c r="N1622" s="1002"/>
      <c r="O1622" s="1002"/>
    </row>
    <row r="1623" spans="1:21" s="131" customFormat="1" ht="46.5" customHeight="1" thickBot="1">
      <c r="A1623" s="351"/>
      <c r="B1623" s="987" t="s">
        <v>343</v>
      </c>
      <c r="C1623" s="988"/>
      <c r="D1623" s="989" t="str">
        <f>IF(O1618=0,"",MAX(0,MIN(INT(O1618/2),G1609)))</f>
        <v/>
      </c>
      <c r="E1623" s="989"/>
      <c r="F1623" s="989"/>
      <c r="G1623" s="367" t="s">
        <v>29</v>
      </c>
      <c r="H1623" s="990" t="s">
        <v>78</v>
      </c>
      <c r="I1623" s="991"/>
      <c r="J1623" s="991"/>
      <c r="K1623" s="991"/>
      <c r="L1623" s="991"/>
      <c r="M1623" s="991"/>
      <c r="N1623" s="991"/>
      <c r="O1623" s="991"/>
    </row>
    <row r="1624" spans="1:21" ht="4.5" customHeight="1"/>
    <row r="1625" spans="1:21" ht="15.6" customHeight="1">
      <c r="B1625" s="131" t="s">
        <v>425</v>
      </c>
      <c r="C1625" s="218"/>
      <c r="D1625" s="218"/>
      <c r="E1625" s="218"/>
      <c r="F1625" s="218"/>
      <c r="G1625" s="218"/>
      <c r="H1625" s="218"/>
      <c r="I1625" s="218"/>
      <c r="J1625" s="218"/>
      <c r="K1625" s="218"/>
      <c r="L1625" s="218"/>
      <c r="M1625" s="218"/>
      <c r="N1625" s="218"/>
      <c r="O1625" s="218"/>
      <c r="R1625" s="329"/>
      <c r="S1625" s="329"/>
      <c r="T1625" s="329"/>
      <c r="U1625" s="329"/>
    </row>
    <row r="1626" spans="1:21" ht="15.6" customHeight="1">
      <c r="B1626" s="218" t="s">
        <v>509</v>
      </c>
      <c r="C1626" s="218"/>
      <c r="D1626" s="218"/>
      <c r="E1626" s="218"/>
      <c r="F1626" s="218"/>
      <c r="G1626" s="218"/>
      <c r="H1626" s="218"/>
      <c r="I1626" s="218"/>
      <c r="J1626" s="218"/>
      <c r="K1626" s="218"/>
      <c r="L1626" s="218"/>
      <c r="M1626" s="218"/>
      <c r="N1626" s="218"/>
      <c r="O1626" s="218"/>
      <c r="R1626" s="329"/>
      <c r="S1626" s="329"/>
      <c r="T1626" s="329"/>
      <c r="U1626" s="329"/>
    </row>
    <row r="1627" spans="1:21" ht="18" customHeight="1" thickBot="1">
      <c r="B1627" s="1120" t="s">
        <v>508</v>
      </c>
      <c r="C1627" s="1120"/>
      <c r="D1627" s="1120"/>
      <c r="E1627" s="1120"/>
      <c r="F1627" s="1120"/>
      <c r="G1627" s="1120"/>
      <c r="H1627" s="1120"/>
      <c r="I1627" s="1120"/>
      <c r="J1627" s="1120"/>
      <c r="K1627" s="1120"/>
      <c r="L1627" s="1120"/>
      <c r="M1627" s="1120"/>
      <c r="N1627" s="1120"/>
      <c r="O1627" s="1120"/>
      <c r="R1627" s="329"/>
      <c r="S1627" s="329"/>
      <c r="T1627" s="329"/>
      <c r="U1627" s="329"/>
    </row>
    <row r="1628" spans="1:21" ht="15" customHeight="1">
      <c r="B1628" s="1121" t="s">
        <v>43</v>
      </c>
      <c r="C1628" s="1122"/>
      <c r="D1628" s="1125" t="s">
        <v>632</v>
      </c>
      <c r="E1628" s="1126"/>
      <c r="F1628" s="1129" t="s">
        <v>657</v>
      </c>
      <c r="G1628" s="1130"/>
      <c r="H1628" s="1131"/>
      <c r="I1628" s="1131"/>
      <c r="J1628" s="1131"/>
      <c r="K1628" s="1131"/>
      <c r="L1628" s="1131"/>
      <c r="M1628" s="1131"/>
      <c r="N1628" s="1131"/>
      <c r="O1628" s="1132"/>
      <c r="Q1628" s="618" t="s">
        <v>667</v>
      </c>
      <c r="R1628" s="329"/>
      <c r="S1628" s="329"/>
      <c r="T1628" s="329"/>
      <c r="U1628" s="329"/>
    </row>
    <row r="1629" spans="1:21" ht="15" customHeight="1" thickBot="1">
      <c r="B1629" s="1123"/>
      <c r="C1629" s="1124"/>
      <c r="D1629" s="1127"/>
      <c r="E1629" s="1128"/>
      <c r="F1629" s="1133"/>
      <c r="G1629" s="1134"/>
      <c r="H1629" s="1135"/>
      <c r="I1629" s="1135"/>
      <c r="J1629" s="1135"/>
      <c r="K1629" s="1135"/>
      <c r="L1629" s="1135"/>
      <c r="M1629" s="1135"/>
      <c r="N1629" s="1135"/>
      <c r="O1629" s="1136"/>
      <c r="Q1629" s="617" t="s">
        <v>668</v>
      </c>
      <c r="R1629" s="329"/>
      <c r="S1629" s="329"/>
      <c r="T1629" s="329"/>
      <c r="U1629" s="329"/>
    </row>
    <row r="1630" spans="1:21" ht="16.5" customHeight="1">
      <c r="B1630" s="330" t="s">
        <v>142</v>
      </c>
      <c r="C1630" s="331"/>
      <c r="D1630" s="331"/>
      <c r="E1630" s="332"/>
      <c r="F1630" s="331"/>
      <c r="G1630" s="331"/>
      <c r="H1630" s="333"/>
      <c r="I1630" s="333"/>
      <c r="J1630" s="333"/>
      <c r="K1630" s="333"/>
      <c r="L1630" s="333"/>
      <c r="M1630" s="333"/>
      <c r="N1630" s="333"/>
      <c r="O1630" s="334"/>
      <c r="R1630" s="329"/>
      <c r="S1630" s="329"/>
      <c r="T1630" s="329"/>
      <c r="U1630" s="329"/>
    </row>
    <row r="1631" spans="1:21" ht="18.75" customHeight="1">
      <c r="B1631" s="1109"/>
      <c r="C1631" s="1110"/>
      <c r="D1631" s="1110"/>
      <c r="E1631" s="1110"/>
      <c r="F1631" s="1110"/>
      <c r="G1631" s="1110"/>
      <c r="H1631" s="1110"/>
      <c r="I1631" s="1110"/>
      <c r="J1631" s="1110"/>
      <c r="K1631" s="1110"/>
      <c r="L1631" s="1213" t="s">
        <v>48</v>
      </c>
      <c r="M1631" s="1215"/>
      <c r="N1631" s="1215"/>
      <c r="O1631" s="1216"/>
      <c r="Q1631" s="569" t="str">
        <f>IF(M1631="", "←選択してください。", "")</f>
        <v>←選択してください。</v>
      </c>
      <c r="R1631" s="329"/>
      <c r="S1631" s="329"/>
      <c r="T1631" s="329"/>
      <c r="U1631" s="329"/>
    </row>
    <row r="1632" spans="1:21" ht="17.25" customHeight="1">
      <c r="B1632" s="1111"/>
      <c r="C1632" s="1112"/>
      <c r="D1632" s="1112"/>
      <c r="E1632" s="1112"/>
      <c r="F1632" s="1112"/>
      <c r="G1632" s="1112"/>
      <c r="H1632" s="1112"/>
      <c r="I1632" s="1112"/>
      <c r="J1632" s="1112"/>
      <c r="K1632" s="1112"/>
      <c r="L1632" s="1214"/>
      <c r="M1632" s="1217"/>
      <c r="N1632" s="1217"/>
      <c r="O1632" s="1218"/>
      <c r="Q1632" s="336"/>
      <c r="R1632" s="329"/>
      <c r="S1632" s="329"/>
      <c r="T1632" s="329"/>
      <c r="U1632" s="329"/>
    </row>
    <row r="1633" spans="2:21" ht="4.5" customHeight="1">
      <c r="B1633" s="338"/>
      <c r="C1633" s="338"/>
      <c r="D1633" s="338"/>
      <c r="E1633" s="338"/>
      <c r="F1633" s="338"/>
      <c r="G1633" s="338"/>
      <c r="H1633" s="338"/>
      <c r="I1633" s="338"/>
      <c r="J1633" s="338"/>
      <c r="K1633" s="338"/>
      <c r="L1633" s="338"/>
      <c r="M1633" s="338"/>
      <c r="N1633" s="338"/>
      <c r="O1633" s="611"/>
      <c r="R1633" s="329"/>
      <c r="S1633" s="329"/>
      <c r="T1633" s="329"/>
      <c r="U1633" s="329"/>
    </row>
    <row r="1634" spans="2:21" ht="21.75" customHeight="1">
      <c r="B1634" s="340" t="s">
        <v>143</v>
      </c>
      <c r="C1634" s="341"/>
      <c r="D1634" s="341"/>
      <c r="E1634" s="341"/>
      <c r="F1634" s="1117" t="s">
        <v>50</v>
      </c>
      <c r="G1634" s="1118"/>
      <c r="H1634" s="342"/>
      <c r="I1634" s="919"/>
      <c r="J1634" s="920"/>
      <c r="K1634" s="920"/>
      <c r="L1634" s="1219"/>
      <c r="M1634" s="1219"/>
      <c r="N1634" s="1219"/>
      <c r="O1634" s="1220"/>
      <c r="Q1634" s="336" t="str">
        <f>IF(OR(F1628="人材養成事業",F1628= "普及啓発事業"), "←斜線部は記入する必要はありません。", "")</f>
        <v/>
      </c>
      <c r="R1634" s="329"/>
      <c r="S1634" s="329"/>
      <c r="T1634" s="329"/>
      <c r="U1634" s="329"/>
    </row>
    <row r="1635" spans="2:21" ht="9" customHeight="1">
      <c r="B1635" s="131"/>
      <c r="C1635" s="131"/>
      <c r="D1635" s="131"/>
      <c r="E1635" s="131"/>
      <c r="F1635" s="338"/>
      <c r="G1635" s="338"/>
      <c r="H1635" s="587"/>
      <c r="I1635" s="338"/>
      <c r="J1635" s="338"/>
      <c r="K1635" s="338"/>
      <c r="L1635" s="588"/>
      <c r="M1635" s="338"/>
      <c r="N1635" s="338"/>
      <c r="O1635" s="589"/>
      <c r="Q1635" s="336"/>
      <c r="R1635" s="329"/>
      <c r="S1635" s="329"/>
      <c r="T1635" s="329"/>
      <c r="U1635" s="329"/>
    </row>
    <row r="1636" spans="2:21" hidden="1">
      <c r="B1636" s="131"/>
      <c r="C1636" s="131"/>
      <c r="D1636" s="131"/>
      <c r="E1636" s="131"/>
      <c r="F1636" s="338"/>
      <c r="G1636" s="338"/>
      <c r="H1636" s="587"/>
      <c r="I1636" s="338"/>
      <c r="J1636" s="338"/>
      <c r="K1636" s="338"/>
      <c r="L1636" s="588"/>
      <c r="M1636" s="338"/>
      <c r="N1636" s="338"/>
      <c r="O1636" s="589"/>
      <c r="Q1636" s="336"/>
      <c r="R1636" s="329"/>
      <c r="S1636" s="329"/>
      <c r="T1636" s="329"/>
      <c r="U1636" s="329"/>
    </row>
    <row r="1637" spans="2:21" hidden="1">
      <c r="B1637" s="131"/>
      <c r="C1637" s="131"/>
      <c r="D1637" s="338"/>
      <c r="E1637" s="338"/>
      <c r="F1637" s="338"/>
      <c r="G1637" s="338"/>
      <c r="H1637" s="338"/>
      <c r="I1637" s="338"/>
      <c r="J1637" s="338"/>
      <c r="K1637" s="338"/>
      <c r="L1637" s="338"/>
      <c r="M1637" s="338"/>
      <c r="N1637" s="338"/>
      <c r="O1637" s="338"/>
      <c r="Q1637" s="336"/>
      <c r="R1637" s="329"/>
      <c r="S1637" s="329"/>
      <c r="T1637" s="329"/>
      <c r="U1637" s="329"/>
    </row>
    <row r="1638" spans="2:21" s="102" customFormat="1" ht="18" customHeight="1">
      <c r="B1638" s="1020" t="s">
        <v>344</v>
      </c>
      <c r="C1638" s="1066"/>
      <c r="D1638" s="925" t="s">
        <v>413</v>
      </c>
      <c r="E1638" s="926"/>
      <c r="F1638" s="926"/>
      <c r="G1638" s="926"/>
      <c r="H1638" s="926"/>
      <c r="I1638" s="926"/>
      <c r="J1638" s="926"/>
      <c r="K1638" s="926"/>
      <c r="L1638" s="926"/>
      <c r="M1638" s="926"/>
      <c r="N1638" s="926"/>
      <c r="O1638" s="927"/>
      <c r="Q1638" s="345"/>
    </row>
    <row r="1639" spans="2:21" s="102" customFormat="1" ht="19.350000000000001" customHeight="1">
      <c r="B1639" s="1067"/>
      <c r="C1639" s="1068"/>
      <c r="D1639" s="1071"/>
      <c r="E1639" s="1072"/>
      <c r="F1639" s="1072"/>
      <c r="G1639" s="1072"/>
      <c r="H1639" s="1072"/>
      <c r="I1639" s="1072"/>
      <c r="J1639" s="1072"/>
      <c r="K1639" s="1072"/>
      <c r="L1639" s="1072"/>
      <c r="M1639" s="1072"/>
      <c r="N1639" s="1072"/>
      <c r="O1639" s="1073"/>
    </row>
    <row r="1640" spans="2:21" s="102" customFormat="1" ht="19.350000000000001" customHeight="1">
      <c r="B1640" s="1067"/>
      <c r="C1640" s="1068"/>
      <c r="D1640" s="1071"/>
      <c r="E1640" s="1072"/>
      <c r="F1640" s="1072"/>
      <c r="G1640" s="1072"/>
      <c r="H1640" s="1072"/>
      <c r="I1640" s="1072"/>
      <c r="J1640" s="1072"/>
      <c r="K1640" s="1072"/>
      <c r="L1640" s="1072"/>
      <c r="M1640" s="1072"/>
      <c r="N1640" s="1072"/>
      <c r="O1640" s="1073"/>
    </row>
    <row r="1641" spans="2:21" s="102" customFormat="1" ht="19.350000000000001" customHeight="1">
      <c r="B1641" s="1067"/>
      <c r="C1641" s="1068"/>
      <c r="D1641" s="1071"/>
      <c r="E1641" s="1072"/>
      <c r="F1641" s="1072"/>
      <c r="G1641" s="1072"/>
      <c r="H1641" s="1072"/>
      <c r="I1641" s="1072"/>
      <c r="J1641" s="1072"/>
      <c r="K1641" s="1072"/>
      <c r="L1641" s="1072"/>
      <c r="M1641" s="1072"/>
      <c r="N1641" s="1072"/>
      <c r="O1641" s="1073"/>
    </row>
    <row r="1642" spans="2:21" s="102" customFormat="1" ht="19.350000000000001" customHeight="1">
      <c r="B1642" s="1067"/>
      <c r="C1642" s="1068"/>
      <c r="D1642" s="1071"/>
      <c r="E1642" s="1072"/>
      <c r="F1642" s="1072"/>
      <c r="G1642" s="1072"/>
      <c r="H1642" s="1072"/>
      <c r="I1642" s="1072"/>
      <c r="J1642" s="1072"/>
      <c r="K1642" s="1072"/>
      <c r="L1642" s="1072"/>
      <c r="M1642" s="1072"/>
      <c r="N1642" s="1072"/>
      <c r="O1642" s="1073"/>
    </row>
    <row r="1643" spans="2:21" s="102" customFormat="1" ht="19.350000000000001" customHeight="1">
      <c r="B1643" s="1067"/>
      <c r="C1643" s="1068"/>
      <c r="D1643" s="1071"/>
      <c r="E1643" s="1072"/>
      <c r="F1643" s="1072"/>
      <c r="G1643" s="1072"/>
      <c r="H1643" s="1072"/>
      <c r="I1643" s="1072"/>
      <c r="J1643" s="1072"/>
      <c r="K1643" s="1072"/>
      <c r="L1643" s="1072"/>
      <c r="M1643" s="1072"/>
      <c r="N1643" s="1072"/>
      <c r="O1643" s="1073"/>
    </row>
    <row r="1644" spans="2:21" s="102" customFormat="1" ht="19.350000000000001" customHeight="1">
      <c r="B1644" s="1067"/>
      <c r="C1644" s="1068"/>
      <c r="D1644" s="1071"/>
      <c r="E1644" s="1072"/>
      <c r="F1644" s="1072"/>
      <c r="G1644" s="1072"/>
      <c r="H1644" s="1072"/>
      <c r="I1644" s="1072"/>
      <c r="J1644" s="1072"/>
      <c r="K1644" s="1072"/>
      <c r="L1644" s="1072"/>
      <c r="M1644" s="1072"/>
      <c r="N1644" s="1072"/>
      <c r="O1644" s="1073"/>
    </row>
    <row r="1645" spans="2:21" s="102" customFormat="1" ht="19.350000000000001" customHeight="1">
      <c r="B1645" s="1067"/>
      <c r="C1645" s="1068"/>
      <c r="D1645" s="1071"/>
      <c r="E1645" s="1072"/>
      <c r="F1645" s="1072"/>
      <c r="G1645" s="1072"/>
      <c r="H1645" s="1072"/>
      <c r="I1645" s="1072"/>
      <c r="J1645" s="1072"/>
      <c r="K1645" s="1072"/>
      <c r="L1645" s="1072"/>
      <c r="M1645" s="1072"/>
      <c r="N1645" s="1072"/>
      <c r="O1645" s="1073"/>
    </row>
    <row r="1646" spans="2:21" s="102" customFormat="1" ht="19.350000000000001" customHeight="1">
      <c r="B1646" s="1067"/>
      <c r="C1646" s="1068"/>
      <c r="D1646" s="1071"/>
      <c r="E1646" s="1072"/>
      <c r="F1646" s="1072"/>
      <c r="G1646" s="1072"/>
      <c r="H1646" s="1072"/>
      <c r="I1646" s="1072"/>
      <c r="J1646" s="1072"/>
      <c r="K1646" s="1072"/>
      <c r="L1646" s="1072"/>
      <c r="M1646" s="1072"/>
      <c r="N1646" s="1072"/>
      <c r="O1646" s="1073"/>
    </row>
    <row r="1647" spans="2:21" s="102" customFormat="1" ht="19.350000000000001" customHeight="1">
      <c r="B1647" s="1067"/>
      <c r="C1647" s="1068"/>
      <c r="D1647" s="1071"/>
      <c r="E1647" s="1072"/>
      <c r="F1647" s="1072"/>
      <c r="G1647" s="1072"/>
      <c r="H1647" s="1072"/>
      <c r="I1647" s="1072"/>
      <c r="J1647" s="1072"/>
      <c r="K1647" s="1072"/>
      <c r="L1647" s="1072"/>
      <c r="M1647" s="1072"/>
      <c r="N1647" s="1072"/>
      <c r="O1647" s="1073"/>
    </row>
    <row r="1648" spans="2:21" s="102" customFormat="1" ht="19.350000000000001" customHeight="1">
      <c r="B1648" s="1069"/>
      <c r="C1648" s="1070"/>
      <c r="D1648" s="1074"/>
      <c r="E1648" s="1075"/>
      <c r="F1648" s="1075"/>
      <c r="G1648" s="1075"/>
      <c r="H1648" s="1075"/>
      <c r="I1648" s="1075"/>
      <c r="J1648" s="1075"/>
      <c r="K1648" s="1075"/>
      <c r="L1648" s="1075"/>
      <c r="M1648" s="1075"/>
      <c r="N1648" s="1075"/>
      <c r="O1648" s="1076"/>
    </row>
    <row r="1649" spans="2:15" s="102" customFormat="1" ht="18" customHeight="1">
      <c r="B1649" s="1020" t="s">
        <v>148</v>
      </c>
      <c r="C1649" s="1021"/>
      <c r="D1649" s="1059" t="s">
        <v>427</v>
      </c>
      <c r="E1649" s="1026"/>
      <c r="F1649" s="1026"/>
      <c r="G1649" s="1026"/>
      <c r="H1649" s="1026"/>
      <c r="I1649" s="1026"/>
      <c r="J1649" s="1026"/>
      <c r="K1649" s="1026"/>
      <c r="L1649" s="1026"/>
      <c r="M1649" s="1026"/>
      <c r="N1649" s="1026"/>
      <c r="O1649" s="1027"/>
    </row>
    <row r="1650" spans="2:15" s="102" customFormat="1" ht="18" customHeight="1">
      <c r="B1650" s="1022"/>
      <c r="C1650" s="1023"/>
      <c r="D1650" s="1028"/>
      <c r="E1650" s="1077"/>
      <c r="F1650" s="1077"/>
      <c r="G1650" s="1077"/>
      <c r="H1650" s="1077"/>
      <c r="I1650" s="1077"/>
      <c r="J1650" s="1077"/>
      <c r="K1650" s="1077"/>
      <c r="L1650" s="1077"/>
      <c r="M1650" s="1077"/>
      <c r="N1650" s="1077"/>
      <c r="O1650" s="1078"/>
    </row>
    <row r="1651" spans="2:15" s="102" customFormat="1" ht="18" customHeight="1">
      <c r="B1651" s="1022"/>
      <c r="C1651" s="1023"/>
      <c r="D1651" s="1071"/>
      <c r="E1651" s="1072"/>
      <c r="F1651" s="1072"/>
      <c r="G1651" s="1072"/>
      <c r="H1651" s="1072"/>
      <c r="I1651" s="1072"/>
      <c r="J1651" s="1072"/>
      <c r="K1651" s="1072"/>
      <c r="L1651" s="1072"/>
      <c r="M1651" s="1072"/>
      <c r="N1651" s="1072"/>
      <c r="O1651" s="1073"/>
    </row>
    <row r="1652" spans="2:15" s="102" customFormat="1" ht="18" customHeight="1">
      <c r="B1652" s="1022"/>
      <c r="C1652" s="1023"/>
      <c r="D1652" s="1071"/>
      <c r="E1652" s="1072"/>
      <c r="F1652" s="1072"/>
      <c r="G1652" s="1072"/>
      <c r="H1652" s="1072"/>
      <c r="I1652" s="1072"/>
      <c r="J1652" s="1072"/>
      <c r="K1652" s="1072"/>
      <c r="L1652" s="1072"/>
      <c r="M1652" s="1072"/>
      <c r="N1652" s="1072"/>
      <c r="O1652" s="1073"/>
    </row>
    <row r="1653" spans="2:15" s="102" customFormat="1" ht="18" customHeight="1">
      <c r="B1653" s="1022"/>
      <c r="C1653" s="1023"/>
      <c r="D1653" s="1071"/>
      <c r="E1653" s="1072"/>
      <c r="F1653" s="1072"/>
      <c r="G1653" s="1072"/>
      <c r="H1653" s="1072"/>
      <c r="I1653" s="1072"/>
      <c r="J1653" s="1072"/>
      <c r="K1653" s="1072"/>
      <c r="L1653" s="1072"/>
      <c r="M1653" s="1072"/>
      <c r="N1653" s="1072"/>
      <c r="O1653" s="1073"/>
    </row>
    <row r="1654" spans="2:15" s="102" customFormat="1" ht="18" customHeight="1">
      <c r="B1654" s="1022"/>
      <c r="C1654" s="1023"/>
      <c r="D1654" s="1071"/>
      <c r="E1654" s="1072"/>
      <c r="F1654" s="1072"/>
      <c r="G1654" s="1072"/>
      <c r="H1654" s="1072"/>
      <c r="I1654" s="1072"/>
      <c r="J1654" s="1072"/>
      <c r="K1654" s="1072"/>
      <c r="L1654" s="1072"/>
      <c r="M1654" s="1072"/>
      <c r="N1654" s="1072"/>
      <c r="O1654" s="1073"/>
    </row>
    <row r="1655" spans="2:15" s="102" customFormat="1" ht="18" customHeight="1">
      <c r="B1655" s="1022"/>
      <c r="C1655" s="1023"/>
      <c r="D1655" s="1079"/>
      <c r="E1655" s="1080"/>
      <c r="F1655" s="1080"/>
      <c r="G1655" s="1080"/>
      <c r="H1655" s="1080"/>
      <c r="I1655" s="1080"/>
      <c r="J1655" s="1080"/>
      <c r="K1655" s="1080"/>
      <c r="L1655" s="1080"/>
      <c r="M1655" s="1080"/>
      <c r="N1655" s="1080"/>
      <c r="O1655" s="1081"/>
    </row>
    <row r="1656" spans="2:15" s="102" customFormat="1" ht="18" customHeight="1">
      <c r="B1656" s="1022"/>
      <c r="C1656" s="1023"/>
      <c r="D1656" s="1082" t="s">
        <v>428</v>
      </c>
      <c r="E1656" s="1083"/>
      <c r="F1656" s="1083"/>
      <c r="G1656" s="1083"/>
      <c r="H1656" s="1083"/>
      <c r="I1656" s="1083"/>
      <c r="J1656" s="1083"/>
      <c r="K1656" s="1083"/>
      <c r="L1656" s="1083"/>
      <c r="M1656" s="1083"/>
      <c r="N1656" s="1083"/>
      <c r="O1656" s="1084"/>
    </row>
    <row r="1657" spans="2:15" s="102" customFormat="1" ht="18" customHeight="1">
      <c r="B1657" s="1022"/>
      <c r="C1657" s="1023"/>
      <c r="D1657" s="1028"/>
      <c r="E1657" s="1085"/>
      <c r="F1657" s="1085"/>
      <c r="G1657" s="1085"/>
      <c r="H1657" s="1085"/>
      <c r="I1657" s="1085"/>
      <c r="J1657" s="1085"/>
      <c r="K1657" s="1085"/>
      <c r="L1657" s="1085"/>
      <c r="M1657" s="1085"/>
      <c r="N1657" s="1085"/>
      <c r="O1657" s="1086"/>
    </row>
    <row r="1658" spans="2:15" s="102" customFormat="1" ht="18" customHeight="1">
      <c r="B1658" s="1022"/>
      <c r="C1658" s="1023"/>
      <c r="D1658" s="1087"/>
      <c r="E1658" s="1088"/>
      <c r="F1658" s="1088"/>
      <c r="G1658" s="1088"/>
      <c r="H1658" s="1088"/>
      <c r="I1658" s="1088"/>
      <c r="J1658" s="1088"/>
      <c r="K1658" s="1088"/>
      <c r="L1658" s="1088"/>
      <c r="M1658" s="1088"/>
      <c r="N1658" s="1088"/>
      <c r="O1658" s="1089"/>
    </row>
    <row r="1659" spans="2:15" s="102" customFormat="1" ht="18" customHeight="1">
      <c r="B1659" s="1022"/>
      <c r="C1659" s="1023"/>
      <c r="D1659" s="1087"/>
      <c r="E1659" s="1088"/>
      <c r="F1659" s="1088"/>
      <c r="G1659" s="1088"/>
      <c r="H1659" s="1088"/>
      <c r="I1659" s="1088"/>
      <c r="J1659" s="1088"/>
      <c r="K1659" s="1088"/>
      <c r="L1659" s="1088"/>
      <c r="M1659" s="1088"/>
      <c r="N1659" s="1088"/>
      <c r="O1659" s="1089"/>
    </row>
    <row r="1660" spans="2:15" s="102" customFormat="1" ht="18" customHeight="1">
      <c r="B1660" s="1022"/>
      <c r="C1660" s="1023"/>
      <c r="D1660" s="1087"/>
      <c r="E1660" s="1088"/>
      <c r="F1660" s="1088"/>
      <c r="G1660" s="1088"/>
      <c r="H1660" s="1088"/>
      <c r="I1660" s="1088"/>
      <c r="J1660" s="1088"/>
      <c r="K1660" s="1088"/>
      <c r="L1660" s="1088"/>
      <c r="M1660" s="1088"/>
      <c r="N1660" s="1088"/>
      <c r="O1660" s="1089"/>
    </row>
    <row r="1661" spans="2:15" s="102" customFormat="1" ht="18" customHeight="1">
      <c r="B1661" s="1022"/>
      <c r="C1661" s="1023"/>
      <c r="D1661" s="1087"/>
      <c r="E1661" s="1088"/>
      <c r="F1661" s="1088"/>
      <c r="G1661" s="1088"/>
      <c r="H1661" s="1088"/>
      <c r="I1661" s="1088"/>
      <c r="J1661" s="1088"/>
      <c r="K1661" s="1088"/>
      <c r="L1661" s="1088"/>
      <c r="M1661" s="1088"/>
      <c r="N1661" s="1088"/>
      <c r="O1661" s="1089"/>
    </row>
    <row r="1662" spans="2:15" s="102" customFormat="1" ht="18" customHeight="1">
      <c r="B1662" s="1022"/>
      <c r="C1662" s="1023"/>
      <c r="D1662" s="1087"/>
      <c r="E1662" s="1088"/>
      <c r="F1662" s="1088"/>
      <c r="G1662" s="1088"/>
      <c r="H1662" s="1088"/>
      <c r="I1662" s="1088"/>
      <c r="J1662" s="1088"/>
      <c r="K1662" s="1088"/>
      <c r="L1662" s="1088"/>
      <c r="M1662" s="1088"/>
      <c r="N1662" s="1088"/>
      <c r="O1662" s="1089"/>
    </row>
    <row r="1663" spans="2:15" s="102" customFormat="1" ht="18" customHeight="1">
      <c r="B1663" s="1024"/>
      <c r="C1663" s="1025"/>
      <c r="D1663" s="1090"/>
      <c r="E1663" s="1091"/>
      <c r="F1663" s="1091"/>
      <c r="G1663" s="1091"/>
      <c r="H1663" s="1091"/>
      <c r="I1663" s="1091"/>
      <c r="J1663" s="1091"/>
      <c r="K1663" s="1091"/>
      <c r="L1663" s="1091"/>
      <c r="M1663" s="1091"/>
      <c r="N1663" s="1091"/>
      <c r="O1663" s="1092"/>
    </row>
    <row r="1664" spans="2:15" s="102" customFormat="1" ht="18" customHeight="1">
      <c r="B1664" s="1020" t="s">
        <v>140</v>
      </c>
      <c r="C1664" s="1021"/>
      <c r="D1664" s="1026" t="s">
        <v>347</v>
      </c>
      <c r="E1664" s="1026"/>
      <c r="F1664" s="1026"/>
      <c r="G1664" s="1026"/>
      <c r="H1664" s="1026"/>
      <c r="I1664" s="1026"/>
      <c r="J1664" s="1026"/>
      <c r="K1664" s="1026"/>
      <c r="L1664" s="1026"/>
      <c r="M1664" s="1026"/>
      <c r="N1664" s="1026"/>
      <c r="O1664" s="1027"/>
    </row>
    <row r="1665" spans="2:21" s="102" customFormat="1" ht="18" customHeight="1">
      <c r="B1665" s="1022"/>
      <c r="C1665" s="1023"/>
      <c r="D1665" s="1028"/>
      <c r="E1665" s="1029"/>
      <c r="F1665" s="1029"/>
      <c r="G1665" s="1029"/>
      <c r="H1665" s="1029"/>
      <c r="I1665" s="1029"/>
      <c r="J1665" s="1029"/>
      <c r="K1665" s="1029"/>
      <c r="L1665" s="1029"/>
      <c r="M1665" s="1029"/>
      <c r="N1665" s="1029"/>
      <c r="O1665" s="1030"/>
    </row>
    <row r="1666" spans="2:21" s="102" customFormat="1" ht="18" customHeight="1">
      <c r="B1666" s="1022"/>
      <c r="C1666" s="1023"/>
      <c r="D1666" s="1031"/>
      <c r="E1666" s="1032"/>
      <c r="F1666" s="1032"/>
      <c r="G1666" s="1032"/>
      <c r="H1666" s="1032"/>
      <c r="I1666" s="1032"/>
      <c r="J1666" s="1032"/>
      <c r="K1666" s="1032"/>
      <c r="L1666" s="1032"/>
      <c r="M1666" s="1032"/>
      <c r="N1666" s="1032"/>
      <c r="O1666" s="1033"/>
    </row>
    <row r="1667" spans="2:21" s="102" customFormat="1" ht="18" customHeight="1">
      <c r="B1667" s="1022"/>
      <c r="C1667" s="1023"/>
      <c r="D1667" s="1034"/>
      <c r="E1667" s="1035"/>
      <c r="F1667" s="1035"/>
      <c r="G1667" s="1035"/>
      <c r="H1667" s="1035"/>
      <c r="I1667" s="1035"/>
      <c r="J1667" s="1035"/>
      <c r="K1667" s="1035"/>
      <c r="L1667" s="1035"/>
      <c r="M1667" s="1035"/>
      <c r="N1667" s="1035"/>
      <c r="O1667" s="1036"/>
    </row>
    <row r="1668" spans="2:21" s="102" customFormat="1" ht="17.100000000000001" customHeight="1">
      <c r="B1668" s="1022"/>
      <c r="C1668" s="1023"/>
      <c r="D1668" s="1026" t="s">
        <v>345</v>
      </c>
      <c r="E1668" s="1026"/>
      <c r="F1668" s="1026"/>
      <c r="G1668" s="1026"/>
      <c r="H1668" s="1026"/>
      <c r="I1668" s="1026"/>
      <c r="J1668" s="1026"/>
      <c r="K1668" s="1026"/>
      <c r="L1668" s="1026"/>
      <c r="M1668" s="1026"/>
      <c r="N1668" s="1026"/>
      <c r="O1668" s="1027"/>
    </row>
    <row r="1669" spans="2:21" s="102" customFormat="1" ht="17.100000000000001" customHeight="1">
      <c r="B1669" s="1022"/>
      <c r="C1669" s="1023"/>
      <c r="D1669" s="1037"/>
      <c r="E1669" s="1038"/>
      <c r="F1669" s="1038"/>
      <c r="G1669" s="1038"/>
      <c r="H1669" s="1038"/>
      <c r="I1669" s="1038"/>
      <c r="J1669" s="1038"/>
      <c r="K1669" s="1038"/>
      <c r="L1669" s="1038"/>
      <c r="M1669" s="1038"/>
      <c r="N1669" s="1038"/>
      <c r="O1669" s="1039"/>
    </row>
    <row r="1670" spans="2:21" s="102" customFormat="1" ht="17.100000000000001" customHeight="1">
      <c r="B1670" s="1022"/>
      <c r="C1670" s="1023"/>
      <c r="D1670" s="1040"/>
      <c r="E1670" s="1041"/>
      <c r="F1670" s="1041"/>
      <c r="G1670" s="1041"/>
      <c r="H1670" s="1041"/>
      <c r="I1670" s="1041"/>
      <c r="J1670" s="1041"/>
      <c r="K1670" s="1041"/>
      <c r="L1670" s="1041"/>
      <c r="M1670" s="1041"/>
      <c r="N1670" s="1041"/>
      <c r="O1670" s="1042"/>
    </row>
    <row r="1671" spans="2:21" s="102" customFormat="1" ht="17.100000000000001" customHeight="1">
      <c r="B1671" s="1022"/>
      <c r="C1671" s="1023"/>
      <c r="D1671" s="1043"/>
      <c r="E1671" s="1044"/>
      <c r="F1671" s="1044"/>
      <c r="G1671" s="1044"/>
      <c r="H1671" s="1044"/>
      <c r="I1671" s="1044"/>
      <c r="J1671" s="1044"/>
      <c r="K1671" s="1044"/>
      <c r="L1671" s="1044"/>
      <c r="M1671" s="1044"/>
      <c r="N1671" s="1044"/>
      <c r="O1671" s="1045"/>
    </row>
    <row r="1672" spans="2:21" s="102" customFormat="1" ht="17.100000000000001" customHeight="1">
      <c r="B1672" s="1022"/>
      <c r="C1672" s="1023"/>
      <c r="D1672" s="1026" t="s">
        <v>492</v>
      </c>
      <c r="E1672" s="1026"/>
      <c r="F1672" s="1026"/>
      <c r="G1672" s="1026"/>
      <c r="H1672" s="1026"/>
      <c r="I1672" s="1026"/>
      <c r="J1672" s="1026"/>
      <c r="K1672" s="1026"/>
      <c r="L1672" s="1026"/>
      <c r="M1672" s="1026"/>
      <c r="N1672" s="1026"/>
      <c r="O1672" s="1027"/>
    </row>
    <row r="1673" spans="2:21" s="102" customFormat="1" ht="17.100000000000001" customHeight="1">
      <c r="B1673" s="1022"/>
      <c r="C1673" s="1023"/>
      <c r="D1673" s="1046"/>
      <c r="E1673" s="1047"/>
      <c r="F1673" s="1047"/>
      <c r="G1673" s="1047"/>
      <c r="H1673" s="1047"/>
      <c r="I1673" s="1047"/>
      <c r="J1673" s="1047"/>
      <c r="K1673" s="1047"/>
      <c r="L1673" s="1047"/>
      <c r="M1673" s="1047"/>
      <c r="N1673" s="1047"/>
      <c r="O1673" s="1048"/>
    </row>
    <row r="1674" spans="2:21" s="102" customFormat="1" ht="17.100000000000001" customHeight="1">
      <c r="B1674" s="1022"/>
      <c r="C1674" s="1023"/>
      <c r="D1674" s="1049"/>
      <c r="E1674" s="797"/>
      <c r="F1674" s="797"/>
      <c r="G1674" s="797"/>
      <c r="H1674" s="797"/>
      <c r="I1674" s="797"/>
      <c r="J1674" s="797"/>
      <c r="K1674" s="797"/>
      <c r="L1674" s="797"/>
      <c r="M1674" s="797"/>
      <c r="N1674" s="797"/>
      <c r="O1674" s="1050"/>
    </row>
    <row r="1675" spans="2:21" s="102" customFormat="1" ht="17.100000000000001" customHeight="1">
      <c r="B1675" s="1022"/>
      <c r="C1675" s="1023"/>
      <c r="D1675" s="1051"/>
      <c r="E1675" s="1052"/>
      <c r="F1675" s="1052"/>
      <c r="G1675" s="1052"/>
      <c r="H1675" s="1052"/>
      <c r="I1675" s="1052"/>
      <c r="J1675" s="1052"/>
      <c r="K1675" s="1052"/>
      <c r="L1675" s="1052"/>
      <c r="M1675" s="1052"/>
      <c r="N1675" s="1052"/>
      <c r="O1675" s="1053"/>
    </row>
    <row r="1676" spans="2:21" s="102" customFormat="1" ht="17.100000000000001" customHeight="1">
      <c r="B1676" s="1022"/>
      <c r="C1676" s="1023"/>
      <c r="D1676" s="1026" t="s">
        <v>141</v>
      </c>
      <c r="E1676" s="1026"/>
      <c r="F1676" s="1026"/>
      <c r="G1676" s="1026"/>
      <c r="H1676" s="1026"/>
      <c r="I1676" s="1026"/>
      <c r="J1676" s="1026"/>
      <c r="K1676" s="1026"/>
      <c r="L1676" s="1026"/>
      <c r="M1676" s="1026"/>
      <c r="N1676" s="1026"/>
      <c r="O1676" s="1027"/>
    </row>
    <row r="1677" spans="2:21" s="102" customFormat="1" ht="17.100000000000001" customHeight="1">
      <c r="B1677" s="1022"/>
      <c r="C1677" s="1023"/>
      <c r="D1677" s="1028"/>
      <c r="E1677" s="1054"/>
      <c r="F1677" s="1054"/>
      <c r="G1677" s="1054"/>
      <c r="H1677" s="1054"/>
      <c r="I1677" s="1054"/>
      <c r="J1677" s="1054"/>
      <c r="K1677" s="1054"/>
      <c r="L1677" s="1054"/>
      <c r="M1677" s="1054"/>
      <c r="N1677" s="1054"/>
      <c r="O1677" s="1055"/>
    </row>
    <row r="1678" spans="2:21" ht="18" customHeight="1">
      <c r="B1678" s="1022"/>
      <c r="C1678" s="1023"/>
      <c r="D1678" s="1056"/>
      <c r="E1678" s="1057"/>
      <c r="F1678" s="1057"/>
      <c r="G1678" s="1057"/>
      <c r="H1678" s="1057"/>
      <c r="I1678" s="1057"/>
      <c r="J1678" s="1057"/>
      <c r="K1678" s="1057"/>
      <c r="L1678" s="1057"/>
      <c r="M1678" s="1057"/>
      <c r="N1678" s="1057"/>
      <c r="O1678" s="1058"/>
      <c r="R1678" s="329"/>
      <c r="S1678" s="329"/>
      <c r="T1678" s="329"/>
      <c r="U1678" s="329"/>
    </row>
    <row r="1679" spans="2:21" ht="18" customHeight="1">
      <c r="B1679" s="1022"/>
      <c r="C1679" s="1023"/>
      <c r="D1679" s="1059" t="s">
        <v>346</v>
      </c>
      <c r="E1679" s="1026"/>
      <c r="F1679" s="1026"/>
      <c r="G1679" s="1026"/>
      <c r="H1679" s="1026"/>
      <c r="I1679" s="1026"/>
      <c r="J1679" s="1026"/>
      <c r="K1679" s="1026"/>
      <c r="L1679" s="1026"/>
      <c r="M1679" s="1026"/>
      <c r="N1679" s="1026"/>
      <c r="O1679" s="1027"/>
      <c r="R1679" s="329"/>
      <c r="S1679" s="329"/>
      <c r="T1679" s="329"/>
      <c r="U1679" s="329"/>
    </row>
    <row r="1680" spans="2:21" ht="18" customHeight="1">
      <c r="B1680" s="1022"/>
      <c r="C1680" s="1023"/>
      <c r="D1680" s="1060"/>
      <c r="E1680" s="1061"/>
      <c r="F1680" s="1061"/>
      <c r="G1680" s="1061"/>
      <c r="H1680" s="1061"/>
      <c r="I1680" s="1061"/>
      <c r="J1680" s="1061"/>
      <c r="K1680" s="1061"/>
      <c r="L1680" s="1061"/>
      <c r="M1680" s="1061"/>
      <c r="N1680" s="1061"/>
      <c r="O1680" s="1062"/>
      <c r="R1680" s="329"/>
      <c r="S1680" s="329"/>
      <c r="T1680" s="329"/>
      <c r="U1680" s="329"/>
    </row>
    <row r="1681" spans="1:15" s="346" customFormat="1" ht="18" customHeight="1">
      <c r="B1681" s="1024"/>
      <c r="C1681" s="1025"/>
      <c r="D1681" s="1063"/>
      <c r="E1681" s="1064"/>
      <c r="F1681" s="1064"/>
      <c r="G1681" s="1064"/>
      <c r="H1681" s="1064"/>
      <c r="I1681" s="1064"/>
      <c r="J1681" s="1064"/>
      <c r="K1681" s="1064"/>
      <c r="L1681" s="1064"/>
      <c r="M1681" s="1064"/>
      <c r="N1681" s="1064"/>
      <c r="O1681" s="1065"/>
    </row>
    <row r="1682" spans="1:15" s="131" customFormat="1" ht="4.5" customHeight="1">
      <c r="B1682" s="347"/>
      <c r="C1682" s="347"/>
      <c r="D1682" s="348"/>
      <c r="E1682" s="348"/>
      <c r="F1682" s="348"/>
      <c r="G1682" s="348"/>
      <c r="H1682" s="348"/>
      <c r="I1682" s="348"/>
      <c r="J1682" s="348"/>
      <c r="K1682" s="348"/>
      <c r="L1682" s="348"/>
      <c r="M1682" s="348"/>
      <c r="N1682" s="348"/>
      <c r="O1682" s="348"/>
    </row>
    <row r="1683" spans="1:15" s="131" customFormat="1" ht="18.75" customHeight="1">
      <c r="B1683" s="527" t="s">
        <v>426</v>
      </c>
      <c r="C1683" s="347"/>
      <c r="D1683" s="348"/>
      <c r="E1683" s="348"/>
      <c r="F1683" s="348"/>
      <c r="G1683" s="348"/>
      <c r="H1683" s="348"/>
      <c r="I1683" s="348"/>
      <c r="J1683" s="348"/>
      <c r="K1683" s="348"/>
      <c r="L1683" s="348"/>
      <c r="M1683" s="348"/>
      <c r="N1683" s="348"/>
      <c r="O1683" s="348"/>
    </row>
    <row r="1684" spans="1:15" s="131" customFormat="1" ht="14.25" customHeight="1" thickBot="1">
      <c r="B1684" s="527" t="s">
        <v>424</v>
      </c>
      <c r="C1684" s="347"/>
      <c r="D1684" s="348"/>
      <c r="E1684" s="348"/>
      <c r="F1684" s="348"/>
      <c r="G1684" s="348"/>
      <c r="H1684" s="348"/>
      <c r="I1684" s="348"/>
      <c r="J1684" s="348"/>
      <c r="K1684" s="348"/>
      <c r="L1684" s="348"/>
      <c r="M1684" s="348"/>
      <c r="N1684" s="348"/>
      <c r="O1684" s="348"/>
    </row>
    <row r="1685" spans="1:15" s="131" customFormat="1" ht="18" customHeight="1" thickBot="1">
      <c r="B1685" s="998" t="s">
        <v>43</v>
      </c>
      <c r="C1685" s="979"/>
      <c r="D1685" s="980"/>
      <c r="E1685" s="349" t="s">
        <v>632</v>
      </c>
      <c r="F1685" s="350"/>
      <c r="G1685" s="350"/>
      <c r="H1685" s="350"/>
      <c r="I1685" s="350"/>
      <c r="J1685" s="350"/>
      <c r="K1685" s="350"/>
      <c r="L1685" s="232"/>
      <c r="M1685" s="232"/>
      <c r="N1685" s="232"/>
      <c r="O1685" s="232"/>
    </row>
    <row r="1686" spans="1:15" s="131" customFormat="1" ht="12">
      <c r="A1686" s="351"/>
      <c r="B1686" s="352" t="s">
        <v>59</v>
      </c>
      <c r="C1686" s="352"/>
      <c r="D1686" s="353"/>
      <c r="E1686" s="354"/>
      <c r="F1686" s="354"/>
      <c r="G1686" s="355" t="s">
        <v>60</v>
      </c>
      <c r="H1686" s="353"/>
      <c r="I1686" s="352" t="s">
        <v>61</v>
      </c>
      <c r="J1686" s="352"/>
      <c r="K1686" s="351"/>
      <c r="L1686" s="356"/>
      <c r="M1686" s="357"/>
      <c r="N1686" s="351"/>
      <c r="O1686" s="355" t="s">
        <v>60</v>
      </c>
    </row>
    <row r="1687" spans="1:15" s="131" customFormat="1" ht="12">
      <c r="A1687" s="358"/>
      <c r="B1687" s="359" t="s">
        <v>62</v>
      </c>
      <c r="C1687" s="360"/>
      <c r="D1687" s="360"/>
      <c r="E1687" s="361"/>
      <c r="F1687" s="361" t="s">
        <v>63</v>
      </c>
      <c r="G1687" s="362" t="s">
        <v>64</v>
      </c>
      <c r="H1687" s="363"/>
      <c r="I1687" s="359" t="s">
        <v>62</v>
      </c>
      <c r="J1687" s="360"/>
      <c r="K1687" s="360"/>
      <c r="L1687" s="360"/>
      <c r="M1687" s="361"/>
      <c r="N1687" s="361" t="s">
        <v>63</v>
      </c>
      <c r="O1687" s="362" t="s">
        <v>64</v>
      </c>
    </row>
    <row r="1688" spans="1:15" s="131" customFormat="1" ht="18" customHeight="1">
      <c r="A1688" s="351"/>
      <c r="B1688" s="83" t="s">
        <v>556</v>
      </c>
      <c r="C1688" s="84"/>
      <c r="D1688" s="84"/>
      <c r="E1688" s="85"/>
      <c r="F1688" s="86"/>
      <c r="G1688" s="87"/>
      <c r="H1688" s="88"/>
      <c r="I1688" s="83" t="s">
        <v>560</v>
      </c>
      <c r="J1688" s="84"/>
      <c r="K1688" s="84"/>
      <c r="L1688" s="84"/>
      <c r="M1688" s="85"/>
      <c r="N1688" s="89"/>
      <c r="O1688" s="90"/>
    </row>
    <row r="1689" spans="1:15" s="131" customFormat="1" ht="14.25" customHeight="1">
      <c r="A1689" s="351"/>
      <c r="B1689" s="100"/>
      <c r="C1689" s="101"/>
      <c r="D1689" s="102"/>
      <c r="E1689" s="103"/>
      <c r="F1689" s="95"/>
      <c r="G1689" s="96"/>
      <c r="H1689" s="88"/>
      <c r="I1689" s="600"/>
      <c r="J1689" s="98"/>
      <c r="K1689" s="93"/>
      <c r="L1689" s="93"/>
      <c r="M1689" s="94"/>
      <c r="N1689" s="95"/>
      <c r="O1689" s="99"/>
    </row>
    <row r="1690" spans="1:15" s="131" customFormat="1" ht="14.25" customHeight="1">
      <c r="A1690" s="351"/>
      <c r="B1690" s="100"/>
      <c r="C1690" s="101"/>
      <c r="D1690" s="102"/>
      <c r="E1690" s="103"/>
      <c r="F1690" s="95"/>
      <c r="G1690" s="104">
        <f>ROUNDDOWN(SUM(F1689:F1694)/1000,0)</f>
        <v>0</v>
      </c>
      <c r="H1690" s="105"/>
      <c r="I1690" s="97"/>
      <c r="J1690" s="601"/>
      <c r="K1690" s="102"/>
      <c r="L1690" s="102"/>
      <c r="M1690" s="103"/>
      <c r="N1690" s="95"/>
      <c r="O1690" s="106">
        <f>ROUNDDOWN(SUM(N1689:N1697)/1000,0)</f>
        <v>0</v>
      </c>
    </row>
    <row r="1691" spans="1:15" s="131" customFormat="1" ht="14.1" customHeight="1">
      <c r="A1691" s="351"/>
      <c r="B1691" s="100"/>
      <c r="C1691" s="101"/>
      <c r="D1691" s="102"/>
      <c r="E1691" s="103"/>
      <c r="F1691" s="95"/>
      <c r="G1691" s="104"/>
      <c r="H1691" s="105"/>
      <c r="I1691" s="97"/>
      <c r="J1691" s="601"/>
      <c r="K1691" s="102"/>
      <c r="L1691" s="102"/>
      <c r="M1691" s="103"/>
      <c r="N1691" s="95"/>
      <c r="O1691" s="99"/>
    </row>
    <row r="1692" spans="1:15" s="131" customFormat="1" ht="14.25" customHeight="1">
      <c r="A1692" s="351"/>
      <c r="B1692" s="100"/>
      <c r="C1692" s="101"/>
      <c r="D1692" s="102"/>
      <c r="E1692" s="103"/>
      <c r="F1692" s="95"/>
      <c r="G1692" s="104"/>
      <c r="H1692" s="105"/>
      <c r="I1692" s="97"/>
      <c r="J1692" s="601"/>
      <c r="K1692" s="102"/>
      <c r="L1692" s="102"/>
      <c r="M1692" s="103"/>
      <c r="N1692" s="95"/>
      <c r="O1692" s="99"/>
    </row>
    <row r="1693" spans="1:15" s="131" customFormat="1" ht="14.25" customHeight="1">
      <c r="A1693" s="351"/>
      <c r="B1693" s="100"/>
      <c r="C1693" s="101"/>
      <c r="D1693" s="102"/>
      <c r="E1693" s="103"/>
      <c r="F1693" s="95"/>
      <c r="G1693" s="107"/>
      <c r="H1693" s="108"/>
      <c r="I1693" s="97"/>
      <c r="J1693" s="601"/>
      <c r="K1693" s="102"/>
      <c r="L1693" s="102"/>
      <c r="M1693" s="103"/>
      <c r="N1693" s="95"/>
      <c r="O1693" s="99"/>
    </row>
    <row r="1694" spans="1:15" s="131" customFormat="1" ht="14.25" customHeight="1">
      <c r="A1694" s="351"/>
      <c r="B1694" s="100"/>
      <c r="C1694" s="101"/>
      <c r="D1694" s="102"/>
      <c r="E1694" s="103"/>
      <c r="F1694" s="95"/>
      <c r="G1694" s="107"/>
      <c r="H1694" s="108"/>
      <c r="I1694" s="97"/>
      <c r="J1694" s="601"/>
      <c r="K1694" s="102"/>
      <c r="L1694" s="102"/>
      <c r="M1694" s="103"/>
      <c r="N1694" s="95"/>
      <c r="O1694" s="99"/>
    </row>
    <row r="1695" spans="1:15" s="131" customFormat="1" ht="14.25" customHeight="1">
      <c r="A1695" s="351"/>
      <c r="B1695" s="83" t="s">
        <v>66</v>
      </c>
      <c r="C1695" s="84"/>
      <c r="D1695" s="84"/>
      <c r="E1695" s="85"/>
      <c r="F1695" s="86"/>
      <c r="G1695" s="87"/>
      <c r="H1695" s="111"/>
      <c r="I1695" s="97"/>
      <c r="J1695" s="601"/>
      <c r="K1695" s="102"/>
      <c r="L1695" s="102"/>
      <c r="M1695" s="103"/>
      <c r="N1695" s="95"/>
      <c r="O1695" s="99"/>
    </row>
    <row r="1696" spans="1:15" s="131" customFormat="1" ht="14.25" customHeight="1">
      <c r="A1696" s="351"/>
      <c r="B1696" s="100"/>
      <c r="C1696" s="101"/>
      <c r="D1696" s="102"/>
      <c r="E1696" s="103"/>
      <c r="F1696" s="95"/>
      <c r="G1696" s="96"/>
      <c r="H1696" s="111"/>
      <c r="I1696" s="97"/>
      <c r="J1696" s="601"/>
      <c r="K1696" s="102"/>
      <c r="L1696" s="102"/>
      <c r="M1696" s="103"/>
      <c r="N1696" s="95"/>
      <c r="O1696" s="99"/>
    </row>
    <row r="1697" spans="1:15" s="131" customFormat="1" ht="14.25" customHeight="1">
      <c r="A1697" s="351"/>
      <c r="B1697" s="100"/>
      <c r="C1697" s="101"/>
      <c r="D1697" s="102"/>
      <c r="E1697" s="103"/>
      <c r="F1697" s="95"/>
      <c r="G1697" s="104">
        <f>ROUNDDOWN(SUM(F1696:F1700)/1000,0)</f>
        <v>0</v>
      </c>
      <c r="H1697" s="105"/>
      <c r="I1697" s="113"/>
      <c r="J1697" s="114"/>
      <c r="K1697" s="109"/>
      <c r="L1697" s="109"/>
      <c r="M1697" s="110"/>
      <c r="N1697" s="95"/>
      <c r="O1697" s="112"/>
    </row>
    <row r="1698" spans="1:15" s="131" customFormat="1" ht="14.25" customHeight="1">
      <c r="A1698" s="351"/>
      <c r="B1698" s="100"/>
      <c r="C1698" s="101"/>
      <c r="D1698" s="102"/>
      <c r="E1698" s="103"/>
      <c r="F1698" s="95"/>
      <c r="G1698" s="104"/>
      <c r="H1698" s="105"/>
      <c r="I1698" s="83" t="s">
        <v>561</v>
      </c>
      <c r="J1698" s="84"/>
      <c r="K1698" s="84"/>
      <c r="L1698" s="84"/>
      <c r="M1698" s="85"/>
      <c r="N1698" s="86"/>
      <c r="O1698" s="119"/>
    </row>
    <row r="1699" spans="1:15" s="131" customFormat="1" ht="14.25" customHeight="1">
      <c r="A1699" s="351"/>
      <c r="B1699" s="100"/>
      <c r="C1699" s="101"/>
      <c r="D1699" s="102"/>
      <c r="E1699" s="103"/>
      <c r="F1699" s="95"/>
      <c r="G1699" s="104"/>
      <c r="H1699" s="111"/>
      <c r="I1699" s="97"/>
      <c r="J1699" s="601"/>
      <c r="K1699" s="102"/>
      <c r="L1699" s="102"/>
      <c r="M1699" s="103"/>
      <c r="N1699" s="95"/>
      <c r="O1699" s="99"/>
    </row>
    <row r="1700" spans="1:15" s="131" customFormat="1" ht="14.25" customHeight="1">
      <c r="A1700" s="351"/>
      <c r="B1700" s="100"/>
      <c r="C1700" s="101"/>
      <c r="D1700" s="102"/>
      <c r="E1700" s="103"/>
      <c r="F1700" s="95"/>
      <c r="G1700" s="104"/>
      <c r="H1700" s="105"/>
      <c r="I1700" s="97"/>
      <c r="J1700" s="601"/>
      <c r="K1700" s="102"/>
      <c r="L1700" s="102"/>
      <c r="M1700" s="103"/>
      <c r="N1700" s="95"/>
      <c r="O1700" s="106">
        <f>ROUNDDOWN(SUM(N1699:N1706)/1000,0)</f>
        <v>0</v>
      </c>
    </row>
    <row r="1701" spans="1:15" s="131" customFormat="1" ht="14.25" customHeight="1">
      <c r="A1701" s="351"/>
      <c r="B1701" s="83" t="s">
        <v>557</v>
      </c>
      <c r="C1701" s="84"/>
      <c r="D1701" s="84"/>
      <c r="E1701" s="85"/>
      <c r="F1701" s="86"/>
      <c r="G1701" s="87"/>
      <c r="H1701" s="105"/>
      <c r="I1701" s="97"/>
      <c r="J1701" s="601"/>
      <c r="K1701" s="102"/>
      <c r="L1701" s="102"/>
      <c r="M1701" s="103"/>
      <c r="N1701" s="95"/>
      <c r="O1701" s="99"/>
    </row>
    <row r="1702" spans="1:15" s="131" customFormat="1" ht="14.25" customHeight="1">
      <c r="A1702" s="351"/>
      <c r="B1702" s="100"/>
      <c r="C1702" s="101"/>
      <c r="D1702" s="102"/>
      <c r="E1702" s="103"/>
      <c r="F1702" s="95"/>
      <c r="G1702" s="96"/>
      <c r="H1702" s="111"/>
      <c r="I1702" s="97"/>
      <c r="J1702" s="601"/>
      <c r="K1702" s="102"/>
      <c r="L1702" s="102"/>
      <c r="M1702" s="103"/>
      <c r="N1702" s="95"/>
      <c r="O1702" s="99"/>
    </row>
    <row r="1703" spans="1:15" s="131" customFormat="1" ht="14.25" customHeight="1">
      <c r="A1703" s="351"/>
      <c r="B1703" s="100"/>
      <c r="C1703" s="101"/>
      <c r="D1703" s="102"/>
      <c r="E1703" s="103"/>
      <c r="F1703" s="95"/>
      <c r="G1703" s="104">
        <f>ROUNDDOWN(SUM(F1702:F1704)/1000,0)</f>
        <v>0</v>
      </c>
      <c r="H1703" s="111"/>
      <c r="I1703" s="97"/>
      <c r="J1703" s="601"/>
      <c r="K1703" s="102"/>
      <c r="L1703" s="102"/>
      <c r="M1703" s="103"/>
      <c r="N1703" s="95"/>
      <c r="O1703" s="99"/>
    </row>
    <row r="1704" spans="1:15" s="131" customFormat="1" ht="14.25" customHeight="1">
      <c r="A1704" s="351"/>
      <c r="B1704" s="100"/>
      <c r="C1704" s="101"/>
      <c r="D1704" s="102"/>
      <c r="E1704" s="103"/>
      <c r="F1704" s="95"/>
      <c r="G1704" s="104"/>
      <c r="H1704" s="105"/>
      <c r="I1704" s="97"/>
      <c r="J1704" s="601"/>
      <c r="K1704" s="102"/>
      <c r="L1704" s="102"/>
      <c r="M1704" s="103"/>
      <c r="N1704" s="95"/>
      <c r="O1704" s="99"/>
    </row>
    <row r="1705" spans="1:15" s="131" customFormat="1" ht="14.25" customHeight="1">
      <c r="A1705" s="351"/>
      <c r="B1705" s="83" t="s">
        <v>558</v>
      </c>
      <c r="C1705" s="84"/>
      <c r="D1705" s="84"/>
      <c r="E1705" s="85"/>
      <c r="F1705" s="86"/>
      <c r="G1705" s="87"/>
      <c r="H1705" s="105"/>
      <c r="I1705" s="97"/>
      <c r="J1705" s="601"/>
      <c r="K1705" s="102"/>
      <c r="L1705" s="102"/>
      <c r="M1705" s="103"/>
      <c r="N1705" s="95"/>
      <c r="O1705" s="99"/>
    </row>
    <row r="1706" spans="1:15" s="131" customFormat="1" ht="14.25" customHeight="1">
      <c r="A1706" s="351"/>
      <c r="B1706" s="100"/>
      <c r="C1706" s="101"/>
      <c r="D1706" s="102"/>
      <c r="E1706" s="103"/>
      <c r="F1706" s="95"/>
      <c r="G1706" s="96"/>
      <c r="H1706" s="111"/>
      <c r="I1706" s="97"/>
      <c r="J1706" s="601"/>
      <c r="K1706" s="102"/>
      <c r="L1706" s="102"/>
      <c r="M1706" s="103"/>
      <c r="N1706" s="95"/>
      <c r="O1706" s="112"/>
    </row>
    <row r="1707" spans="1:15" s="131" customFormat="1" ht="14.25" customHeight="1">
      <c r="A1707" s="351"/>
      <c r="B1707" s="100"/>
      <c r="C1707" s="101"/>
      <c r="D1707" s="102"/>
      <c r="E1707" s="103"/>
      <c r="F1707" s="95"/>
      <c r="G1707" s="104">
        <f>ROUNDDOWN(SUM(F1706:F1710)/1000,0)</f>
        <v>0</v>
      </c>
      <c r="H1707" s="111"/>
      <c r="I1707" s="204" t="s">
        <v>562</v>
      </c>
      <c r="J1707" s="180"/>
      <c r="K1707" s="116"/>
      <c r="L1707" s="116"/>
      <c r="M1707" s="117"/>
      <c r="N1707" s="118"/>
      <c r="O1707" s="119"/>
    </row>
    <row r="1708" spans="1:15" s="131" customFormat="1" ht="14.25" customHeight="1">
      <c r="A1708" s="351"/>
      <c r="B1708" s="100"/>
      <c r="C1708" s="101"/>
      <c r="D1708" s="102"/>
      <c r="E1708" s="103"/>
      <c r="F1708" s="95"/>
      <c r="G1708" s="104"/>
      <c r="H1708" s="111"/>
      <c r="I1708" s="97"/>
      <c r="J1708" s="601"/>
      <c r="K1708" s="102"/>
      <c r="L1708" s="102"/>
      <c r="M1708" s="103"/>
      <c r="N1708" s="95"/>
      <c r="O1708" s="99"/>
    </row>
    <row r="1709" spans="1:15" s="131" customFormat="1" ht="14.25" customHeight="1">
      <c r="A1709" s="351"/>
      <c r="B1709" s="100"/>
      <c r="C1709" s="101"/>
      <c r="D1709" s="102"/>
      <c r="E1709" s="103"/>
      <c r="F1709" s="95"/>
      <c r="G1709" s="104"/>
      <c r="H1709" s="105"/>
      <c r="I1709" s="97"/>
      <c r="J1709" s="601"/>
      <c r="K1709" s="102"/>
      <c r="L1709" s="102"/>
      <c r="M1709" s="103"/>
      <c r="N1709" s="95"/>
      <c r="O1709" s="106">
        <f>ROUNDDOWN(SUM(N1708:N1713)/1000,0)</f>
        <v>0</v>
      </c>
    </row>
    <row r="1710" spans="1:15" s="131" customFormat="1" ht="14.25" customHeight="1">
      <c r="A1710" s="351"/>
      <c r="B1710" s="100"/>
      <c r="C1710" s="101"/>
      <c r="D1710" s="102"/>
      <c r="E1710" s="103"/>
      <c r="F1710" s="95"/>
      <c r="G1710" s="104"/>
      <c r="H1710" s="105"/>
      <c r="I1710" s="97"/>
      <c r="J1710" s="601"/>
      <c r="K1710" s="102"/>
      <c r="L1710" s="102"/>
      <c r="M1710" s="103"/>
      <c r="N1710" s="95"/>
      <c r="O1710" s="99"/>
    </row>
    <row r="1711" spans="1:15" s="131" customFormat="1" ht="14.25" customHeight="1">
      <c r="A1711" s="351"/>
      <c r="B1711" s="83" t="s">
        <v>559</v>
      </c>
      <c r="C1711" s="84"/>
      <c r="D1711" s="84"/>
      <c r="E1711" s="85"/>
      <c r="F1711" s="86"/>
      <c r="G1711" s="87"/>
      <c r="H1711" s="105"/>
      <c r="I1711" s="97"/>
      <c r="J1711" s="601"/>
      <c r="K1711" s="102"/>
      <c r="L1711" s="102"/>
      <c r="M1711" s="103"/>
      <c r="N1711" s="95"/>
      <c r="O1711" s="99"/>
    </row>
    <row r="1712" spans="1:15" s="131" customFormat="1" ht="14.25" customHeight="1">
      <c r="A1712" s="351"/>
      <c r="B1712" s="100"/>
      <c r="C1712" s="101"/>
      <c r="D1712" s="102"/>
      <c r="E1712" s="103"/>
      <c r="F1712" s="95"/>
      <c r="G1712" s="96"/>
      <c r="H1712" s="105"/>
      <c r="I1712" s="97"/>
      <c r="J1712" s="601"/>
      <c r="K1712" s="102"/>
      <c r="L1712" s="102"/>
      <c r="M1712" s="103"/>
      <c r="N1712" s="95"/>
      <c r="O1712" s="99"/>
    </row>
    <row r="1713" spans="1:15" s="131" customFormat="1" ht="14.25" customHeight="1">
      <c r="A1713" s="351"/>
      <c r="B1713" s="100"/>
      <c r="C1713" s="101"/>
      <c r="D1713" s="102"/>
      <c r="E1713" s="103"/>
      <c r="F1713" s="95"/>
      <c r="G1713" s="96">
        <f>ROUNDDOWN(SUM(F1712:F1720)/1000,0)</f>
        <v>0</v>
      </c>
      <c r="H1713" s="105"/>
      <c r="I1713" s="97"/>
      <c r="J1713" s="601"/>
      <c r="K1713" s="102"/>
      <c r="L1713" s="102"/>
      <c r="M1713" s="103"/>
      <c r="N1713" s="95"/>
      <c r="O1713" s="99"/>
    </row>
    <row r="1714" spans="1:15" s="131" customFormat="1" ht="14.25" customHeight="1">
      <c r="A1714" s="351"/>
      <c r="B1714" s="100"/>
      <c r="C1714" s="101"/>
      <c r="D1714" s="102"/>
      <c r="E1714" s="103"/>
      <c r="F1714" s="95"/>
      <c r="G1714" s="96"/>
      <c r="H1714" s="111"/>
      <c r="I1714" s="205" t="s">
        <v>563</v>
      </c>
      <c r="J1714" s="181"/>
      <c r="K1714" s="182"/>
      <c r="L1714" s="182"/>
      <c r="M1714" s="183"/>
      <c r="N1714" s="185"/>
      <c r="O1714" s="184"/>
    </row>
    <row r="1715" spans="1:15" s="131" customFormat="1" ht="14.25" customHeight="1">
      <c r="A1715" s="351"/>
      <c r="B1715" s="100"/>
      <c r="C1715" s="101"/>
      <c r="D1715" s="102"/>
      <c r="E1715" s="103"/>
      <c r="F1715" s="95"/>
      <c r="G1715" s="96"/>
      <c r="H1715" s="111"/>
      <c r="I1715" s="97"/>
      <c r="J1715" s="601"/>
      <c r="K1715" s="102"/>
      <c r="L1715" s="102"/>
      <c r="M1715" s="103"/>
      <c r="N1715" s="95"/>
      <c r="O1715" s="186"/>
    </row>
    <row r="1716" spans="1:15" s="131" customFormat="1" ht="14.25" customHeight="1">
      <c r="A1716" s="351"/>
      <c r="B1716" s="100"/>
      <c r="C1716" s="101"/>
      <c r="D1716" s="102"/>
      <c r="E1716" s="103"/>
      <c r="F1716" s="95"/>
      <c r="G1716" s="96"/>
      <c r="H1716" s="111"/>
      <c r="I1716" s="97"/>
      <c r="J1716" s="601"/>
      <c r="K1716" s="102"/>
      <c r="L1716" s="102"/>
      <c r="M1716" s="103"/>
      <c r="N1716" s="95"/>
      <c r="O1716" s="106">
        <f>ROUNDDOWN(SUM(N1715:N1720)/1000,0)</f>
        <v>0</v>
      </c>
    </row>
    <row r="1717" spans="1:15" s="131" customFormat="1" ht="14.25" customHeight="1">
      <c r="A1717" s="351"/>
      <c r="B1717" s="100"/>
      <c r="C1717" s="101"/>
      <c r="D1717" s="102"/>
      <c r="E1717" s="103"/>
      <c r="F1717" s="95"/>
      <c r="G1717" s="96"/>
      <c r="H1717" s="111"/>
      <c r="I1717" s="97"/>
      <c r="J1717" s="601"/>
      <c r="K1717" s="102"/>
      <c r="L1717" s="102"/>
      <c r="M1717" s="103"/>
      <c r="N1717" s="95"/>
      <c r="O1717" s="99"/>
    </row>
    <row r="1718" spans="1:15" s="131" customFormat="1" ht="14.25" customHeight="1">
      <c r="A1718" s="351"/>
      <c r="B1718" s="100"/>
      <c r="C1718" s="101"/>
      <c r="D1718" s="102"/>
      <c r="E1718" s="103"/>
      <c r="F1718" s="95"/>
      <c r="G1718" s="96"/>
      <c r="H1718" s="111"/>
      <c r="I1718" s="97"/>
      <c r="J1718" s="601"/>
      <c r="K1718" s="102"/>
      <c r="L1718" s="102"/>
      <c r="M1718" s="103"/>
      <c r="N1718" s="95"/>
      <c r="O1718" s="99"/>
    </row>
    <row r="1719" spans="1:15" s="131" customFormat="1" ht="14.25" customHeight="1">
      <c r="A1719" s="351"/>
      <c r="B1719" s="100"/>
      <c r="C1719" s="101"/>
      <c r="D1719" s="102"/>
      <c r="E1719" s="103"/>
      <c r="F1719" s="95"/>
      <c r="G1719" s="96"/>
      <c r="H1719" s="105"/>
      <c r="I1719" s="97"/>
      <c r="J1719" s="601"/>
      <c r="K1719" s="102"/>
      <c r="L1719" s="102"/>
      <c r="M1719" s="103"/>
      <c r="N1719" s="95"/>
      <c r="O1719" s="99"/>
    </row>
    <row r="1720" spans="1:15" s="131" customFormat="1" ht="14.25" customHeight="1">
      <c r="A1720" s="351"/>
      <c r="B1720" s="100"/>
      <c r="C1720" s="101"/>
      <c r="D1720" s="102"/>
      <c r="E1720" s="103"/>
      <c r="F1720" s="95"/>
      <c r="G1720" s="104"/>
      <c r="H1720" s="111"/>
      <c r="I1720" s="97"/>
      <c r="J1720" s="601"/>
      <c r="K1720" s="102"/>
      <c r="L1720" s="102"/>
      <c r="M1720" s="103"/>
      <c r="N1720" s="95"/>
      <c r="O1720" s="112"/>
    </row>
    <row r="1721" spans="1:15" s="131" customFormat="1" ht="14.25" customHeight="1">
      <c r="A1721" s="351"/>
      <c r="B1721" s="83" t="s">
        <v>67</v>
      </c>
      <c r="C1721" s="84"/>
      <c r="D1721" s="84"/>
      <c r="E1721" s="85"/>
      <c r="F1721" s="86"/>
      <c r="G1721" s="87"/>
      <c r="H1721" s="111"/>
      <c r="I1721" s="204" t="s">
        <v>564</v>
      </c>
      <c r="J1721" s="115"/>
      <c r="K1721" s="116"/>
      <c r="L1721" s="116"/>
      <c r="M1721" s="117"/>
      <c r="N1721" s="120"/>
      <c r="O1721" s="121"/>
    </row>
    <row r="1722" spans="1:15" s="131" customFormat="1" ht="14.25" customHeight="1">
      <c r="A1722" s="351"/>
      <c r="B1722" s="100"/>
      <c r="C1722" s="101"/>
      <c r="D1722" s="102"/>
      <c r="E1722" s="103"/>
      <c r="F1722" s="95"/>
      <c r="G1722" s="96"/>
      <c r="H1722" s="111"/>
      <c r="I1722" s="97"/>
      <c r="J1722" s="601"/>
      <c r="K1722" s="102"/>
      <c r="L1722" s="102"/>
      <c r="M1722" s="103"/>
      <c r="N1722" s="95"/>
      <c r="O1722" s="99"/>
    </row>
    <row r="1723" spans="1:15" s="131" customFormat="1" ht="14.25" customHeight="1">
      <c r="A1723" s="351"/>
      <c r="B1723" s="100"/>
      <c r="C1723" s="101"/>
      <c r="D1723" s="102"/>
      <c r="E1723" s="103"/>
      <c r="F1723" s="95"/>
      <c r="G1723" s="104">
        <f>ROUNDDOWN(SUM(F1722:F1724)/1000,0)</f>
        <v>0</v>
      </c>
      <c r="H1723" s="105"/>
      <c r="I1723" s="97"/>
      <c r="J1723" s="601"/>
      <c r="K1723" s="102"/>
      <c r="L1723" s="102"/>
      <c r="M1723" s="103"/>
      <c r="N1723" s="95"/>
      <c r="O1723" s="106">
        <f>ROUNDDOWN(SUM(N1722:N1731)/1000,0)</f>
        <v>0</v>
      </c>
    </row>
    <row r="1724" spans="1:15" s="131" customFormat="1" ht="14.1" customHeight="1">
      <c r="A1724" s="351"/>
      <c r="B1724" s="100"/>
      <c r="C1724" s="101"/>
      <c r="D1724" s="102"/>
      <c r="E1724" s="103"/>
      <c r="F1724" s="95"/>
      <c r="G1724" s="104"/>
      <c r="H1724" s="111"/>
      <c r="I1724" s="97"/>
      <c r="J1724" s="601"/>
      <c r="K1724" s="102"/>
      <c r="L1724" s="102"/>
      <c r="M1724" s="103"/>
      <c r="N1724" s="95"/>
      <c r="O1724" s="99"/>
    </row>
    <row r="1725" spans="1:15" s="131" customFormat="1" ht="14.25" customHeight="1" thickBot="1">
      <c r="A1725" s="351"/>
      <c r="B1725" s="122" t="s">
        <v>68</v>
      </c>
      <c r="C1725" s="123"/>
      <c r="D1725" s="123"/>
      <c r="E1725" s="124"/>
      <c r="F1725" s="125"/>
      <c r="G1725" s="126">
        <f>G1726-G1690-G1697-G1703-G1707-G1713-G1723</f>
        <v>0</v>
      </c>
      <c r="H1725" s="105"/>
      <c r="I1725" s="97"/>
      <c r="J1725" s="601"/>
      <c r="K1725" s="102"/>
      <c r="L1725" s="102"/>
      <c r="M1725" s="103"/>
      <c r="N1725" s="95"/>
      <c r="O1725" s="99"/>
    </row>
    <row r="1726" spans="1:15" s="131" customFormat="1" ht="20.100000000000001" customHeight="1" thickTop="1">
      <c r="A1726" s="351"/>
      <c r="B1726" s="1015" t="s">
        <v>69</v>
      </c>
      <c r="C1726" s="1016"/>
      <c r="D1726" s="1016"/>
      <c r="E1726" s="1016"/>
      <c r="F1726" s="1017"/>
      <c r="G1726" s="127">
        <f>O1734</f>
        <v>0</v>
      </c>
      <c r="H1726" s="105"/>
      <c r="I1726" s="97"/>
      <c r="J1726" s="601"/>
      <c r="K1726" s="102"/>
      <c r="L1726" s="102"/>
      <c r="M1726" s="103"/>
      <c r="N1726" s="95"/>
      <c r="O1726" s="99"/>
    </row>
    <row r="1727" spans="1:15" s="131" customFormat="1" ht="14.25" customHeight="1">
      <c r="A1727" s="351"/>
      <c r="B1727" s="128" t="s">
        <v>70</v>
      </c>
      <c r="C1727" s="129"/>
      <c r="D1727" s="129"/>
      <c r="E1727" s="129"/>
      <c r="F1727" s="129"/>
      <c r="G1727" s="130"/>
      <c r="H1727" s="130"/>
      <c r="I1727" s="97"/>
      <c r="J1727" s="601"/>
      <c r="K1727" s="102"/>
      <c r="L1727" s="102"/>
      <c r="M1727" s="103"/>
      <c r="N1727" s="95"/>
      <c r="O1727" s="99"/>
    </row>
    <row r="1728" spans="1:15" s="131" customFormat="1" ht="14.25" customHeight="1">
      <c r="A1728" s="351"/>
      <c r="B1728" s="131" t="s">
        <v>71</v>
      </c>
      <c r="C1728" s="129"/>
      <c r="D1728" s="129"/>
      <c r="E1728" s="129"/>
      <c r="F1728" s="129"/>
      <c r="G1728" s="132" t="s">
        <v>72</v>
      </c>
      <c r="H1728" s="133"/>
      <c r="I1728" s="97"/>
      <c r="J1728" s="601"/>
      <c r="K1728" s="102"/>
      <c r="L1728" s="102"/>
      <c r="M1728" s="103"/>
      <c r="N1728" s="95"/>
      <c r="O1728" s="99"/>
    </row>
    <row r="1729" spans="1:21" s="131" customFormat="1" ht="14.25" customHeight="1">
      <c r="A1729" s="351"/>
      <c r="B1729" s="919" t="s">
        <v>73</v>
      </c>
      <c r="C1729" s="1018"/>
      <c r="D1729" s="1018"/>
      <c r="E1729" s="1018"/>
      <c r="F1729" s="1019"/>
      <c r="G1729" s="134" t="s">
        <v>74</v>
      </c>
      <c r="H1729" s="133"/>
      <c r="I1729" s="97"/>
      <c r="J1729" s="601"/>
      <c r="K1729" s="102"/>
      <c r="L1729" s="102"/>
      <c r="M1729" s="103"/>
      <c r="N1729" s="95"/>
      <c r="O1729" s="99"/>
    </row>
    <row r="1730" spans="1:21" s="131" customFormat="1" ht="20.100000000000001" customHeight="1">
      <c r="A1730" s="351"/>
      <c r="B1730" s="1003" t="s">
        <v>567</v>
      </c>
      <c r="C1730" s="1018"/>
      <c r="D1730" s="1018"/>
      <c r="E1730" s="1018"/>
      <c r="F1730" s="1019"/>
      <c r="G1730" s="135"/>
      <c r="H1730" s="136"/>
      <c r="I1730" s="97"/>
      <c r="J1730" s="601"/>
      <c r="K1730" s="102"/>
      <c r="L1730" s="102"/>
      <c r="M1730" s="103"/>
      <c r="N1730" s="95"/>
      <c r="O1730" s="99"/>
    </row>
    <row r="1731" spans="1:21" s="131" customFormat="1" ht="21.95" customHeight="1" thickBot="1">
      <c r="A1731" s="351"/>
      <c r="B1731" s="1003" t="s">
        <v>568</v>
      </c>
      <c r="C1731" s="1004"/>
      <c r="D1731" s="1004"/>
      <c r="E1731" s="1004"/>
      <c r="F1731" s="1005"/>
      <c r="G1731" s="135"/>
      <c r="H1731" s="111"/>
      <c r="I1731" s="97"/>
      <c r="J1731" s="601"/>
      <c r="K1731" s="102"/>
      <c r="L1731" s="102"/>
      <c r="M1731" s="103"/>
      <c r="N1731" s="95"/>
      <c r="O1731" s="137"/>
    </row>
    <row r="1732" spans="1:21" s="131" customFormat="1" ht="35.450000000000003" customHeight="1" thickTop="1">
      <c r="A1732" s="351"/>
      <c r="B1732" s="1003" t="s">
        <v>132</v>
      </c>
      <c r="C1732" s="1004"/>
      <c r="D1732" s="1004"/>
      <c r="E1732" s="1004"/>
      <c r="F1732" s="1005"/>
      <c r="G1732" s="135"/>
      <c r="H1732" s="111"/>
      <c r="I1732" s="1006" t="s">
        <v>565</v>
      </c>
      <c r="J1732" s="1007"/>
      <c r="K1732" s="1007"/>
      <c r="L1732" s="1007"/>
      <c r="M1732" s="1007"/>
      <c r="N1732" s="1008"/>
      <c r="O1732" s="138">
        <f>SUM(O1690,O1700,O1709,O1716,O1723,)</f>
        <v>0</v>
      </c>
    </row>
    <row r="1733" spans="1:21" s="131" customFormat="1" ht="35.450000000000003" customHeight="1">
      <c r="A1733" s="351"/>
      <c r="B1733" s="1003" t="s">
        <v>138</v>
      </c>
      <c r="C1733" s="1004"/>
      <c r="D1733" s="1004"/>
      <c r="E1733" s="1004"/>
      <c r="F1733" s="1005"/>
      <c r="G1733" s="187"/>
      <c r="H1733" s="130"/>
      <c r="I1733" s="1009" t="s">
        <v>340</v>
      </c>
      <c r="J1733" s="1010"/>
      <c r="K1733" s="1010"/>
      <c r="L1733" s="1010"/>
      <c r="M1733" s="1010"/>
      <c r="N1733" s="1011"/>
      <c r="O1733" s="146">
        <f>IF(共通入力シート!$B$18="課税事業者",ROUNDDOWN((O1732-G1735)*10/110,0),0)</f>
        <v>0</v>
      </c>
    </row>
    <row r="1734" spans="1:21" s="131" customFormat="1" ht="26.1" customHeight="1" thickBot="1">
      <c r="A1734" s="351"/>
      <c r="B1734" s="1012" t="s">
        <v>569</v>
      </c>
      <c r="C1734" s="1013"/>
      <c r="D1734" s="1013"/>
      <c r="E1734" s="1013"/>
      <c r="F1734" s="1014"/>
      <c r="G1734" s="139"/>
      <c r="H1734" s="130"/>
      <c r="I1734" s="995" t="s">
        <v>341</v>
      </c>
      <c r="J1734" s="996"/>
      <c r="K1734" s="996"/>
      <c r="L1734" s="996"/>
      <c r="M1734" s="996"/>
      <c r="N1734" s="997"/>
      <c r="O1734" s="141">
        <f>O1732-O1733</f>
        <v>0</v>
      </c>
    </row>
    <row r="1735" spans="1:21" s="131" customFormat="1" ht="25.35" customHeight="1" thickTop="1">
      <c r="A1735" s="351"/>
      <c r="B1735" s="992" t="s">
        <v>75</v>
      </c>
      <c r="C1735" s="993"/>
      <c r="D1735" s="993"/>
      <c r="E1735" s="993"/>
      <c r="F1735" s="994"/>
      <c r="G1735" s="140">
        <f>SUM(G1730:G1734)</f>
        <v>0</v>
      </c>
      <c r="H1735" s="364"/>
      <c r="I1735" s="995" t="s">
        <v>342</v>
      </c>
      <c r="J1735" s="996"/>
      <c r="K1735" s="996"/>
      <c r="L1735" s="996"/>
      <c r="M1735" s="996"/>
      <c r="N1735" s="997"/>
      <c r="O1735" s="144"/>
    </row>
    <row r="1736" spans="1:21" s="131" customFormat="1" ht="26.25" customHeight="1">
      <c r="A1736" s="351"/>
      <c r="B1736" s="131" t="s">
        <v>76</v>
      </c>
      <c r="C1736" s="365"/>
      <c r="D1736" s="365"/>
      <c r="E1736" s="365"/>
      <c r="F1736" s="365"/>
      <c r="G1736" s="143"/>
      <c r="H1736" s="364"/>
      <c r="O1736" s="145"/>
    </row>
    <row r="1737" spans="1:21" s="131" customFormat="1" ht="10.5" customHeight="1" thickBot="1">
      <c r="A1737" s="351"/>
      <c r="C1737" s="365"/>
      <c r="D1737" s="365"/>
      <c r="E1737" s="365"/>
      <c r="F1737" s="365"/>
      <c r="G1737" s="143"/>
      <c r="H1737" s="364"/>
      <c r="I1737" s="366"/>
    </row>
    <row r="1738" spans="1:21" s="131" customFormat="1" ht="25.35" customHeight="1" thickBot="1">
      <c r="A1738" s="351"/>
      <c r="B1738" s="998" t="s">
        <v>77</v>
      </c>
      <c r="C1738" s="980"/>
      <c r="D1738" s="999" t="str">
        <f>IF(共通入力シート!$B$2="","",共通入力シート!$B$2)</f>
        <v/>
      </c>
      <c r="E1738" s="999"/>
      <c r="F1738" s="999"/>
      <c r="G1738" s="1000"/>
      <c r="H1738" s="1001" t="str">
        <f>IF(共通入力シート!$B$18="※選択してください。","★「共通入力シート」の消費税等仕入控除税額の取扱を選択してください。","")</f>
        <v/>
      </c>
      <c r="I1738" s="1002"/>
      <c r="J1738" s="1002"/>
      <c r="K1738" s="1002"/>
      <c r="L1738" s="1002"/>
      <c r="M1738" s="1002"/>
      <c r="N1738" s="1002"/>
      <c r="O1738" s="1002"/>
    </row>
    <row r="1739" spans="1:21" s="131" customFormat="1" ht="46.5" customHeight="1" thickBot="1">
      <c r="A1739" s="351"/>
      <c r="B1739" s="987" t="s">
        <v>343</v>
      </c>
      <c r="C1739" s="988"/>
      <c r="D1739" s="989" t="str">
        <f>IF(O1734=0,"",MAX(0,MIN(INT(O1734/2),G1725)))</f>
        <v/>
      </c>
      <c r="E1739" s="989"/>
      <c r="F1739" s="989"/>
      <c r="G1739" s="367" t="s">
        <v>29</v>
      </c>
      <c r="H1739" s="990" t="s">
        <v>78</v>
      </c>
      <c r="I1739" s="991"/>
      <c r="J1739" s="991"/>
      <c r="K1739" s="991"/>
      <c r="L1739" s="991"/>
      <c r="M1739" s="991"/>
      <c r="N1739" s="991"/>
      <c r="O1739" s="991"/>
    </row>
    <row r="1740" spans="1:21" ht="4.5" customHeight="1"/>
    <row r="1741" spans="1:21" ht="15.6" customHeight="1">
      <c r="B1741" s="131" t="s">
        <v>425</v>
      </c>
      <c r="C1741" s="218"/>
      <c r="D1741" s="218"/>
      <c r="E1741" s="218"/>
      <c r="F1741" s="218"/>
      <c r="G1741" s="218"/>
      <c r="H1741" s="218"/>
      <c r="I1741" s="218"/>
      <c r="J1741" s="218"/>
      <c r="K1741" s="218"/>
      <c r="L1741" s="218"/>
      <c r="M1741" s="218"/>
      <c r="N1741" s="218"/>
      <c r="O1741" s="218"/>
      <c r="R1741" s="329"/>
      <c r="S1741" s="329"/>
      <c r="T1741" s="329"/>
      <c r="U1741" s="329"/>
    </row>
    <row r="1742" spans="1:21" ht="15.6" customHeight="1">
      <c r="B1742" s="218" t="s">
        <v>509</v>
      </c>
      <c r="C1742" s="218"/>
      <c r="D1742" s="218"/>
      <c r="E1742" s="218"/>
      <c r="F1742" s="218"/>
      <c r="G1742" s="218"/>
      <c r="H1742" s="218"/>
      <c r="I1742" s="218"/>
      <c r="J1742" s="218"/>
      <c r="K1742" s="218"/>
      <c r="L1742" s="218"/>
      <c r="M1742" s="218"/>
      <c r="N1742" s="218"/>
      <c r="O1742" s="218"/>
      <c r="R1742" s="329"/>
      <c r="S1742" s="329"/>
      <c r="T1742" s="329"/>
      <c r="U1742" s="329"/>
    </row>
    <row r="1743" spans="1:21" ht="18" customHeight="1" thickBot="1">
      <c r="B1743" s="1120" t="s">
        <v>508</v>
      </c>
      <c r="C1743" s="1120"/>
      <c r="D1743" s="1120"/>
      <c r="E1743" s="1120"/>
      <c r="F1743" s="1120"/>
      <c r="G1743" s="1120"/>
      <c r="H1743" s="1120"/>
      <c r="I1743" s="1120"/>
      <c r="J1743" s="1120"/>
      <c r="K1743" s="1120"/>
      <c r="L1743" s="1120"/>
      <c r="M1743" s="1120"/>
      <c r="N1743" s="1120"/>
      <c r="O1743" s="1120"/>
      <c r="R1743" s="329"/>
      <c r="S1743" s="329"/>
      <c r="T1743" s="329"/>
      <c r="U1743" s="329"/>
    </row>
    <row r="1744" spans="1:21" ht="15" customHeight="1">
      <c r="B1744" s="1121" t="s">
        <v>43</v>
      </c>
      <c r="C1744" s="1122"/>
      <c r="D1744" s="1125" t="s">
        <v>633</v>
      </c>
      <c r="E1744" s="1126"/>
      <c r="F1744" s="1129" t="s">
        <v>657</v>
      </c>
      <c r="G1744" s="1130"/>
      <c r="H1744" s="1131"/>
      <c r="I1744" s="1131"/>
      <c r="J1744" s="1131"/>
      <c r="K1744" s="1131"/>
      <c r="L1744" s="1131"/>
      <c r="M1744" s="1131"/>
      <c r="N1744" s="1131"/>
      <c r="O1744" s="1132"/>
      <c r="Q1744" s="618" t="s">
        <v>667</v>
      </c>
      <c r="R1744" s="329"/>
      <c r="S1744" s="329"/>
      <c r="T1744" s="329"/>
      <c r="U1744" s="329"/>
    </row>
    <row r="1745" spans="2:21" ht="15" customHeight="1" thickBot="1">
      <c r="B1745" s="1123"/>
      <c r="C1745" s="1124"/>
      <c r="D1745" s="1127"/>
      <c r="E1745" s="1128"/>
      <c r="F1745" s="1133"/>
      <c r="G1745" s="1134"/>
      <c r="H1745" s="1135"/>
      <c r="I1745" s="1135"/>
      <c r="J1745" s="1135"/>
      <c r="K1745" s="1135"/>
      <c r="L1745" s="1135"/>
      <c r="M1745" s="1135"/>
      <c r="N1745" s="1135"/>
      <c r="O1745" s="1136"/>
      <c r="Q1745" s="617" t="s">
        <v>668</v>
      </c>
      <c r="R1745" s="329"/>
      <c r="S1745" s="329"/>
      <c r="T1745" s="329"/>
      <c r="U1745" s="329"/>
    </row>
    <row r="1746" spans="2:21" ht="16.5" customHeight="1">
      <c r="B1746" s="330" t="s">
        <v>142</v>
      </c>
      <c r="C1746" s="331"/>
      <c r="D1746" s="331"/>
      <c r="E1746" s="332"/>
      <c r="F1746" s="331"/>
      <c r="G1746" s="331"/>
      <c r="H1746" s="333"/>
      <c r="I1746" s="333"/>
      <c r="J1746" s="333"/>
      <c r="K1746" s="333"/>
      <c r="L1746" s="333"/>
      <c r="M1746" s="333"/>
      <c r="N1746" s="333"/>
      <c r="O1746" s="334"/>
      <c r="R1746" s="329"/>
      <c r="S1746" s="329"/>
      <c r="T1746" s="329"/>
      <c r="U1746" s="329"/>
    </row>
    <row r="1747" spans="2:21" ht="18.75" customHeight="1">
      <c r="B1747" s="1109"/>
      <c r="C1747" s="1110"/>
      <c r="D1747" s="1110"/>
      <c r="E1747" s="1110"/>
      <c r="F1747" s="1110"/>
      <c r="G1747" s="1110"/>
      <c r="H1747" s="1110"/>
      <c r="I1747" s="1110"/>
      <c r="J1747" s="1110"/>
      <c r="K1747" s="1110"/>
      <c r="L1747" s="1213" t="s">
        <v>48</v>
      </c>
      <c r="M1747" s="1215"/>
      <c r="N1747" s="1215"/>
      <c r="O1747" s="1216"/>
      <c r="Q1747" s="569" t="str">
        <f>IF(M1747="", "←選択してください。", "")</f>
        <v>←選択してください。</v>
      </c>
      <c r="R1747" s="329"/>
      <c r="S1747" s="329"/>
      <c r="T1747" s="329"/>
      <c r="U1747" s="329"/>
    </row>
    <row r="1748" spans="2:21" ht="17.25" customHeight="1">
      <c r="B1748" s="1111"/>
      <c r="C1748" s="1112"/>
      <c r="D1748" s="1112"/>
      <c r="E1748" s="1112"/>
      <c r="F1748" s="1112"/>
      <c r="G1748" s="1112"/>
      <c r="H1748" s="1112"/>
      <c r="I1748" s="1112"/>
      <c r="J1748" s="1112"/>
      <c r="K1748" s="1112"/>
      <c r="L1748" s="1214"/>
      <c r="M1748" s="1217"/>
      <c r="N1748" s="1217"/>
      <c r="O1748" s="1218"/>
      <c r="Q1748" s="336"/>
      <c r="R1748" s="329"/>
      <c r="S1748" s="329"/>
      <c r="T1748" s="329"/>
      <c r="U1748" s="329"/>
    </row>
    <row r="1749" spans="2:21" ht="4.5" customHeight="1">
      <c r="B1749" s="338"/>
      <c r="C1749" s="338"/>
      <c r="D1749" s="338"/>
      <c r="E1749" s="338"/>
      <c r="F1749" s="338"/>
      <c r="G1749" s="338"/>
      <c r="H1749" s="338"/>
      <c r="I1749" s="338"/>
      <c r="J1749" s="338"/>
      <c r="K1749" s="338"/>
      <c r="L1749" s="338"/>
      <c r="M1749" s="338"/>
      <c r="N1749" s="338"/>
      <c r="O1749" s="611"/>
      <c r="R1749" s="329"/>
      <c r="S1749" s="329"/>
      <c r="T1749" s="329"/>
      <c r="U1749" s="329"/>
    </row>
    <row r="1750" spans="2:21" ht="21.75" customHeight="1">
      <c r="B1750" s="340" t="s">
        <v>143</v>
      </c>
      <c r="C1750" s="341"/>
      <c r="D1750" s="341"/>
      <c r="E1750" s="341"/>
      <c r="F1750" s="1117" t="s">
        <v>50</v>
      </c>
      <c r="G1750" s="1118"/>
      <c r="H1750" s="342"/>
      <c r="I1750" s="919"/>
      <c r="J1750" s="920"/>
      <c r="K1750" s="920"/>
      <c r="L1750" s="1219"/>
      <c r="M1750" s="1219"/>
      <c r="N1750" s="1219"/>
      <c r="O1750" s="1220"/>
      <c r="Q1750" s="336" t="str">
        <f>IF(OR(F1744="人材養成事業",F1744= "普及啓発事業"), "←斜線部は記入する必要はありません。", "")</f>
        <v/>
      </c>
      <c r="R1750" s="329"/>
      <c r="S1750" s="329"/>
      <c r="T1750" s="329"/>
      <c r="U1750" s="329"/>
    </row>
    <row r="1751" spans="2:21" ht="9" customHeight="1">
      <c r="B1751" s="131"/>
      <c r="C1751" s="131"/>
      <c r="D1751" s="131"/>
      <c r="E1751" s="131"/>
      <c r="F1751" s="338"/>
      <c r="G1751" s="338"/>
      <c r="H1751" s="587"/>
      <c r="I1751" s="338"/>
      <c r="J1751" s="338"/>
      <c r="K1751" s="338"/>
      <c r="L1751" s="588"/>
      <c r="M1751" s="338"/>
      <c r="N1751" s="338"/>
      <c r="O1751" s="589"/>
      <c r="Q1751" s="336"/>
      <c r="R1751" s="329"/>
      <c r="S1751" s="329"/>
      <c r="T1751" s="329"/>
      <c r="U1751" s="329"/>
    </row>
    <row r="1752" spans="2:21" hidden="1">
      <c r="B1752" s="131"/>
      <c r="C1752" s="131"/>
      <c r="D1752" s="131"/>
      <c r="E1752" s="131"/>
      <c r="F1752" s="338"/>
      <c r="G1752" s="338"/>
      <c r="H1752" s="587"/>
      <c r="I1752" s="338"/>
      <c r="J1752" s="338"/>
      <c r="K1752" s="338"/>
      <c r="L1752" s="588"/>
      <c r="M1752" s="338"/>
      <c r="N1752" s="338"/>
      <c r="O1752" s="589"/>
      <c r="Q1752" s="336"/>
      <c r="R1752" s="329"/>
      <c r="S1752" s="329"/>
      <c r="T1752" s="329"/>
      <c r="U1752" s="329"/>
    </row>
    <row r="1753" spans="2:21" hidden="1">
      <c r="B1753" s="131"/>
      <c r="C1753" s="131"/>
      <c r="D1753" s="338"/>
      <c r="E1753" s="338"/>
      <c r="F1753" s="338"/>
      <c r="G1753" s="338"/>
      <c r="H1753" s="338"/>
      <c r="I1753" s="338"/>
      <c r="J1753" s="338"/>
      <c r="K1753" s="338"/>
      <c r="L1753" s="338"/>
      <c r="M1753" s="338"/>
      <c r="N1753" s="338"/>
      <c r="O1753" s="338"/>
      <c r="Q1753" s="336"/>
      <c r="R1753" s="329"/>
      <c r="S1753" s="329"/>
      <c r="T1753" s="329"/>
      <c r="U1753" s="329"/>
    </row>
    <row r="1754" spans="2:21" s="102" customFormat="1" ht="18" customHeight="1">
      <c r="B1754" s="1020" t="s">
        <v>344</v>
      </c>
      <c r="C1754" s="1066"/>
      <c r="D1754" s="925" t="s">
        <v>413</v>
      </c>
      <c r="E1754" s="926"/>
      <c r="F1754" s="926"/>
      <c r="G1754" s="926"/>
      <c r="H1754" s="926"/>
      <c r="I1754" s="926"/>
      <c r="J1754" s="926"/>
      <c r="K1754" s="926"/>
      <c r="L1754" s="926"/>
      <c r="M1754" s="926"/>
      <c r="N1754" s="926"/>
      <c r="O1754" s="927"/>
      <c r="Q1754" s="345"/>
    </row>
    <row r="1755" spans="2:21" s="102" customFormat="1" ht="19.350000000000001" customHeight="1">
      <c r="B1755" s="1067"/>
      <c r="C1755" s="1068"/>
      <c r="D1755" s="1071"/>
      <c r="E1755" s="1072"/>
      <c r="F1755" s="1072"/>
      <c r="G1755" s="1072"/>
      <c r="H1755" s="1072"/>
      <c r="I1755" s="1072"/>
      <c r="J1755" s="1072"/>
      <c r="K1755" s="1072"/>
      <c r="L1755" s="1072"/>
      <c r="M1755" s="1072"/>
      <c r="N1755" s="1072"/>
      <c r="O1755" s="1073"/>
    </row>
    <row r="1756" spans="2:21" s="102" customFormat="1" ht="19.350000000000001" customHeight="1">
      <c r="B1756" s="1067"/>
      <c r="C1756" s="1068"/>
      <c r="D1756" s="1071"/>
      <c r="E1756" s="1072"/>
      <c r="F1756" s="1072"/>
      <c r="G1756" s="1072"/>
      <c r="H1756" s="1072"/>
      <c r="I1756" s="1072"/>
      <c r="J1756" s="1072"/>
      <c r="K1756" s="1072"/>
      <c r="L1756" s="1072"/>
      <c r="M1756" s="1072"/>
      <c r="N1756" s="1072"/>
      <c r="O1756" s="1073"/>
    </row>
    <row r="1757" spans="2:21" s="102" customFormat="1" ht="19.350000000000001" customHeight="1">
      <c r="B1757" s="1067"/>
      <c r="C1757" s="1068"/>
      <c r="D1757" s="1071"/>
      <c r="E1757" s="1072"/>
      <c r="F1757" s="1072"/>
      <c r="G1757" s="1072"/>
      <c r="H1757" s="1072"/>
      <c r="I1757" s="1072"/>
      <c r="J1757" s="1072"/>
      <c r="K1757" s="1072"/>
      <c r="L1757" s="1072"/>
      <c r="M1757" s="1072"/>
      <c r="N1757" s="1072"/>
      <c r="O1757" s="1073"/>
    </row>
    <row r="1758" spans="2:21" s="102" customFormat="1" ht="19.350000000000001" customHeight="1">
      <c r="B1758" s="1067"/>
      <c r="C1758" s="1068"/>
      <c r="D1758" s="1071"/>
      <c r="E1758" s="1072"/>
      <c r="F1758" s="1072"/>
      <c r="G1758" s="1072"/>
      <c r="H1758" s="1072"/>
      <c r="I1758" s="1072"/>
      <c r="J1758" s="1072"/>
      <c r="K1758" s="1072"/>
      <c r="L1758" s="1072"/>
      <c r="M1758" s="1072"/>
      <c r="N1758" s="1072"/>
      <c r="O1758" s="1073"/>
    </row>
    <row r="1759" spans="2:21" s="102" customFormat="1" ht="19.350000000000001" customHeight="1">
      <c r="B1759" s="1067"/>
      <c r="C1759" s="1068"/>
      <c r="D1759" s="1071"/>
      <c r="E1759" s="1072"/>
      <c r="F1759" s="1072"/>
      <c r="G1759" s="1072"/>
      <c r="H1759" s="1072"/>
      <c r="I1759" s="1072"/>
      <c r="J1759" s="1072"/>
      <c r="K1759" s="1072"/>
      <c r="L1759" s="1072"/>
      <c r="M1759" s="1072"/>
      <c r="N1759" s="1072"/>
      <c r="O1759" s="1073"/>
    </row>
    <row r="1760" spans="2:21" s="102" customFormat="1" ht="19.350000000000001" customHeight="1">
      <c r="B1760" s="1067"/>
      <c r="C1760" s="1068"/>
      <c r="D1760" s="1071"/>
      <c r="E1760" s="1072"/>
      <c r="F1760" s="1072"/>
      <c r="G1760" s="1072"/>
      <c r="H1760" s="1072"/>
      <c r="I1760" s="1072"/>
      <c r="J1760" s="1072"/>
      <c r="K1760" s="1072"/>
      <c r="L1760" s="1072"/>
      <c r="M1760" s="1072"/>
      <c r="N1760" s="1072"/>
      <c r="O1760" s="1073"/>
    </row>
    <row r="1761" spans="2:15" s="102" customFormat="1" ht="19.350000000000001" customHeight="1">
      <c r="B1761" s="1067"/>
      <c r="C1761" s="1068"/>
      <c r="D1761" s="1071"/>
      <c r="E1761" s="1072"/>
      <c r="F1761" s="1072"/>
      <c r="G1761" s="1072"/>
      <c r="H1761" s="1072"/>
      <c r="I1761" s="1072"/>
      <c r="J1761" s="1072"/>
      <c r="K1761" s="1072"/>
      <c r="L1761" s="1072"/>
      <c r="M1761" s="1072"/>
      <c r="N1761" s="1072"/>
      <c r="O1761" s="1073"/>
    </row>
    <row r="1762" spans="2:15" s="102" customFormat="1" ht="19.350000000000001" customHeight="1">
      <c r="B1762" s="1067"/>
      <c r="C1762" s="1068"/>
      <c r="D1762" s="1071"/>
      <c r="E1762" s="1072"/>
      <c r="F1762" s="1072"/>
      <c r="G1762" s="1072"/>
      <c r="H1762" s="1072"/>
      <c r="I1762" s="1072"/>
      <c r="J1762" s="1072"/>
      <c r="K1762" s="1072"/>
      <c r="L1762" s="1072"/>
      <c r="M1762" s="1072"/>
      <c r="N1762" s="1072"/>
      <c r="O1762" s="1073"/>
    </row>
    <row r="1763" spans="2:15" s="102" customFormat="1" ht="19.350000000000001" customHeight="1">
      <c r="B1763" s="1067"/>
      <c r="C1763" s="1068"/>
      <c r="D1763" s="1071"/>
      <c r="E1763" s="1072"/>
      <c r="F1763" s="1072"/>
      <c r="G1763" s="1072"/>
      <c r="H1763" s="1072"/>
      <c r="I1763" s="1072"/>
      <c r="J1763" s="1072"/>
      <c r="K1763" s="1072"/>
      <c r="L1763" s="1072"/>
      <c r="M1763" s="1072"/>
      <c r="N1763" s="1072"/>
      <c r="O1763" s="1073"/>
    </row>
    <row r="1764" spans="2:15" s="102" customFormat="1" ht="19.350000000000001" customHeight="1">
      <c r="B1764" s="1069"/>
      <c r="C1764" s="1070"/>
      <c r="D1764" s="1074"/>
      <c r="E1764" s="1075"/>
      <c r="F1764" s="1075"/>
      <c r="G1764" s="1075"/>
      <c r="H1764" s="1075"/>
      <c r="I1764" s="1075"/>
      <c r="J1764" s="1075"/>
      <c r="K1764" s="1075"/>
      <c r="L1764" s="1075"/>
      <c r="M1764" s="1075"/>
      <c r="N1764" s="1075"/>
      <c r="O1764" s="1076"/>
    </row>
    <row r="1765" spans="2:15" s="102" customFormat="1" ht="18" customHeight="1">
      <c r="B1765" s="1020" t="s">
        <v>148</v>
      </c>
      <c r="C1765" s="1021"/>
      <c r="D1765" s="1059" t="s">
        <v>427</v>
      </c>
      <c r="E1765" s="1026"/>
      <c r="F1765" s="1026"/>
      <c r="G1765" s="1026"/>
      <c r="H1765" s="1026"/>
      <c r="I1765" s="1026"/>
      <c r="J1765" s="1026"/>
      <c r="K1765" s="1026"/>
      <c r="L1765" s="1026"/>
      <c r="M1765" s="1026"/>
      <c r="N1765" s="1026"/>
      <c r="O1765" s="1027"/>
    </row>
    <row r="1766" spans="2:15" s="102" customFormat="1" ht="18" customHeight="1">
      <c r="B1766" s="1022"/>
      <c r="C1766" s="1023"/>
      <c r="D1766" s="1028"/>
      <c r="E1766" s="1077"/>
      <c r="F1766" s="1077"/>
      <c r="G1766" s="1077"/>
      <c r="H1766" s="1077"/>
      <c r="I1766" s="1077"/>
      <c r="J1766" s="1077"/>
      <c r="K1766" s="1077"/>
      <c r="L1766" s="1077"/>
      <c r="M1766" s="1077"/>
      <c r="N1766" s="1077"/>
      <c r="O1766" s="1078"/>
    </row>
    <row r="1767" spans="2:15" s="102" customFormat="1" ht="18" customHeight="1">
      <c r="B1767" s="1022"/>
      <c r="C1767" s="1023"/>
      <c r="D1767" s="1071"/>
      <c r="E1767" s="1072"/>
      <c r="F1767" s="1072"/>
      <c r="G1767" s="1072"/>
      <c r="H1767" s="1072"/>
      <c r="I1767" s="1072"/>
      <c r="J1767" s="1072"/>
      <c r="K1767" s="1072"/>
      <c r="L1767" s="1072"/>
      <c r="M1767" s="1072"/>
      <c r="N1767" s="1072"/>
      <c r="O1767" s="1073"/>
    </row>
    <row r="1768" spans="2:15" s="102" customFormat="1" ht="18" customHeight="1">
      <c r="B1768" s="1022"/>
      <c r="C1768" s="1023"/>
      <c r="D1768" s="1071"/>
      <c r="E1768" s="1072"/>
      <c r="F1768" s="1072"/>
      <c r="G1768" s="1072"/>
      <c r="H1768" s="1072"/>
      <c r="I1768" s="1072"/>
      <c r="J1768" s="1072"/>
      <c r="K1768" s="1072"/>
      <c r="L1768" s="1072"/>
      <c r="M1768" s="1072"/>
      <c r="N1768" s="1072"/>
      <c r="O1768" s="1073"/>
    </row>
    <row r="1769" spans="2:15" s="102" customFormat="1" ht="18" customHeight="1">
      <c r="B1769" s="1022"/>
      <c r="C1769" s="1023"/>
      <c r="D1769" s="1071"/>
      <c r="E1769" s="1072"/>
      <c r="F1769" s="1072"/>
      <c r="G1769" s="1072"/>
      <c r="H1769" s="1072"/>
      <c r="I1769" s="1072"/>
      <c r="J1769" s="1072"/>
      <c r="K1769" s="1072"/>
      <c r="L1769" s="1072"/>
      <c r="M1769" s="1072"/>
      <c r="N1769" s="1072"/>
      <c r="O1769" s="1073"/>
    </row>
    <row r="1770" spans="2:15" s="102" customFormat="1" ht="18" customHeight="1">
      <c r="B1770" s="1022"/>
      <c r="C1770" s="1023"/>
      <c r="D1770" s="1071"/>
      <c r="E1770" s="1072"/>
      <c r="F1770" s="1072"/>
      <c r="G1770" s="1072"/>
      <c r="H1770" s="1072"/>
      <c r="I1770" s="1072"/>
      <c r="J1770" s="1072"/>
      <c r="K1770" s="1072"/>
      <c r="L1770" s="1072"/>
      <c r="M1770" s="1072"/>
      <c r="N1770" s="1072"/>
      <c r="O1770" s="1073"/>
    </row>
    <row r="1771" spans="2:15" s="102" customFormat="1" ht="18" customHeight="1">
      <c r="B1771" s="1022"/>
      <c r="C1771" s="1023"/>
      <c r="D1771" s="1079"/>
      <c r="E1771" s="1080"/>
      <c r="F1771" s="1080"/>
      <c r="G1771" s="1080"/>
      <c r="H1771" s="1080"/>
      <c r="I1771" s="1080"/>
      <c r="J1771" s="1080"/>
      <c r="K1771" s="1080"/>
      <c r="L1771" s="1080"/>
      <c r="M1771" s="1080"/>
      <c r="N1771" s="1080"/>
      <c r="O1771" s="1081"/>
    </row>
    <row r="1772" spans="2:15" s="102" customFormat="1" ht="18" customHeight="1">
      <c r="B1772" s="1022"/>
      <c r="C1772" s="1023"/>
      <c r="D1772" s="1082" t="s">
        <v>428</v>
      </c>
      <c r="E1772" s="1083"/>
      <c r="F1772" s="1083"/>
      <c r="G1772" s="1083"/>
      <c r="H1772" s="1083"/>
      <c r="I1772" s="1083"/>
      <c r="J1772" s="1083"/>
      <c r="K1772" s="1083"/>
      <c r="L1772" s="1083"/>
      <c r="M1772" s="1083"/>
      <c r="N1772" s="1083"/>
      <c r="O1772" s="1084"/>
    </row>
    <row r="1773" spans="2:15" s="102" customFormat="1" ht="18" customHeight="1">
      <c r="B1773" s="1022"/>
      <c r="C1773" s="1023"/>
      <c r="D1773" s="1028"/>
      <c r="E1773" s="1085"/>
      <c r="F1773" s="1085"/>
      <c r="G1773" s="1085"/>
      <c r="H1773" s="1085"/>
      <c r="I1773" s="1085"/>
      <c r="J1773" s="1085"/>
      <c r="K1773" s="1085"/>
      <c r="L1773" s="1085"/>
      <c r="M1773" s="1085"/>
      <c r="N1773" s="1085"/>
      <c r="O1773" s="1086"/>
    </row>
    <row r="1774" spans="2:15" s="102" customFormat="1" ht="18" customHeight="1">
      <c r="B1774" s="1022"/>
      <c r="C1774" s="1023"/>
      <c r="D1774" s="1087"/>
      <c r="E1774" s="1088"/>
      <c r="F1774" s="1088"/>
      <c r="G1774" s="1088"/>
      <c r="H1774" s="1088"/>
      <c r="I1774" s="1088"/>
      <c r="J1774" s="1088"/>
      <c r="K1774" s="1088"/>
      <c r="L1774" s="1088"/>
      <c r="M1774" s="1088"/>
      <c r="N1774" s="1088"/>
      <c r="O1774" s="1089"/>
    </row>
    <row r="1775" spans="2:15" s="102" customFormat="1" ht="18" customHeight="1">
      <c r="B1775" s="1022"/>
      <c r="C1775" s="1023"/>
      <c r="D1775" s="1087"/>
      <c r="E1775" s="1088"/>
      <c r="F1775" s="1088"/>
      <c r="G1775" s="1088"/>
      <c r="H1775" s="1088"/>
      <c r="I1775" s="1088"/>
      <c r="J1775" s="1088"/>
      <c r="K1775" s="1088"/>
      <c r="L1775" s="1088"/>
      <c r="M1775" s="1088"/>
      <c r="N1775" s="1088"/>
      <c r="O1775" s="1089"/>
    </row>
    <row r="1776" spans="2:15" s="102" customFormat="1" ht="18" customHeight="1">
      <c r="B1776" s="1022"/>
      <c r="C1776" s="1023"/>
      <c r="D1776" s="1087"/>
      <c r="E1776" s="1088"/>
      <c r="F1776" s="1088"/>
      <c r="G1776" s="1088"/>
      <c r="H1776" s="1088"/>
      <c r="I1776" s="1088"/>
      <c r="J1776" s="1088"/>
      <c r="K1776" s="1088"/>
      <c r="L1776" s="1088"/>
      <c r="M1776" s="1088"/>
      <c r="N1776" s="1088"/>
      <c r="O1776" s="1089"/>
    </row>
    <row r="1777" spans="2:15" s="102" customFormat="1" ht="18" customHeight="1">
      <c r="B1777" s="1022"/>
      <c r="C1777" s="1023"/>
      <c r="D1777" s="1087"/>
      <c r="E1777" s="1088"/>
      <c r="F1777" s="1088"/>
      <c r="G1777" s="1088"/>
      <c r="H1777" s="1088"/>
      <c r="I1777" s="1088"/>
      <c r="J1777" s="1088"/>
      <c r="K1777" s="1088"/>
      <c r="L1777" s="1088"/>
      <c r="M1777" s="1088"/>
      <c r="N1777" s="1088"/>
      <c r="O1777" s="1089"/>
    </row>
    <row r="1778" spans="2:15" s="102" customFormat="1" ht="18" customHeight="1">
      <c r="B1778" s="1022"/>
      <c r="C1778" s="1023"/>
      <c r="D1778" s="1087"/>
      <c r="E1778" s="1088"/>
      <c r="F1778" s="1088"/>
      <c r="G1778" s="1088"/>
      <c r="H1778" s="1088"/>
      <c r="I1778" s="1088"/>
      <c r="J1778" s="1088"/>
      <c r="K1778" s="1088"/>
      <c r="L1778" s="1088"/>
      <c r="M1778" s="1088"/>
      <c r="N1778" s="1088"/>
      <c r="O1778" s="1089"/>
    </row>
    <row r="1779" spans="2:15" s="102" customFormat="1" ht="18" customHeight="1">
      <c r="B1779" s="1024"/>
      <c r="C1779" s="1025"/>
      <c r="D1779" s="1090"/>
      <c r="E1779" s="1091"/>
      <c r="F1779" s="1091"/>
      <c r="G1779" s="1091"/>
      <c r="H1779" s="1091"/>
      <c r="I1779" s="1091"/>
      <c r="J1779" s="1091"/>
      <c r="K1779" s="1091"/>
      <c r="L1779" s="1091"/>
      <c r="M1779" s="1091"/>
      <c r="N1779" s="1091"/>
      <c r="O1779" s="1092"/>
    </row>
    <row r="1780" spans="2:15" s="102" customFormat="1" ht="18" customHeight="1">
      <c r="B1780" s="1020" t="s">
        <v>140</v>
      </c>
      <c r="C1780" s="1021"/>
      <c r="D1780" s="1026" t="s">
        <v>347</v>
      </c>
      <c r="E1780" s="1026"/>
      <c r="F1780" s="1026"/>
      <c r="G1780" s="1026"/>
      <c r="H1780" s="1026"/>
      <c r="I1780" s="1026"/>
      <c r="J1780" s="1026"/>
      <c r="K1780" s="1026"/>
      <c r="L1780" s="1026"/>
      <c r="M1780" s="1026"/>
      <c r="N1780" s="1026"/>
      <c r="O1780" s="1027"/>
    </row>
    <row r="1781" spans="2:15" s="102" customFormat="1" ht="18" customHeight="1">
      <c r="B1781" s="1022"/>
      <c r="C1781" s="1023"/>
      <c r="D1781" s="1028"/>
      <c r="E1781" s="1029"/>
      <c r="F1781" s="1029"/>
      <c r="G1781" s="1029"/>
      <c r="H1781" s="1029"/>
      <c r="I1781" s="1029"/>
      <c r="J1781" s="1029"/>
      <c r="K1781" s="1029"/>
      <c r="L1781" s="1029"/>
      <c r="M1781" s="1029"/>
      <c r="N1781" s="1029"/>
      <c r="O1781" s="1030"/>
    </row>
    <row r="1782" spans="2:15" s="102" customFormat="1" ht="18" customHeight="1">
      <c r="B1782" s="1022"/>
      <c r="C1782" s="1023"/>
      <c r="D1782" s="1031"/>
      <c r="E1782" s="1032"/>
      <c r="F1782" s="1032"/>
      <c r="G1782" s="1032"/>
      <c r="H1782" s="1032"/>
      <c r="I1782" s="1032"/>
      <c r="J1782" s="1032"/>
      <c r="K1782" s="1032"/>
      <c r="L1782" s="1032"/>
      <c r="M1782" s="1032"/>
      <c r="N1782" s="1032"/>
      <c r="O1782" s="1033"/>
    </row>
    <row r="1783" spans="2:15" s="102" customFormat="1" ht="18" customHeight="1">
      <c r="B1783" s="1022"/>
      <c r="C1783" s="1023"/>
      <c r="D1783" s="1034"/>
      <c r="E1783" s="1035"/>
      <c r="F1783" s="1035"/>
      <c r="G1783" s="1035"/>
      <c r="H1783" s="1035"/>
      <c r="I1783" s="1035"/>
      <c r="J1783" s="1035"/>
      <c r="K1783" s="1035"/>
      <c r="L1783" s="1035"/>
      <c r="M1783" s="1035"/>
      <c r="N1783" s="1035"/>
      <c r="O1783" s="1036"/>
    </row>
    <row r="1784" spans="2:15" s="102" customFormat="1" ht="17.100000000000001" customHeight="1">
      <c r="B1784" s="1022"/>
      <c r="C1784" s="1023"/>
      <c r="D1784" s="1026" t="s">
        <v>345</v>
      </c>
      <c r="E1784" s="1026"/>
      <c r="F1784" s="1026"/>
      <c r="G1784" s="1026"/>
      <c r="H1784" s="1026"/>
      <c r="I1784" s="1026"/>
      <c r="J1784" s="1026"/>
      <c r="K1784" s="1026"/>
      <c r="L1784" s="1026"/>
      <c r="M1784" s="1026"/>
      <c r="N1784" s="1026"/>
      <c r="O1784" s="1027"/>
    </row>
    <row r="1785" spans="2:15" s="102" customFormat="1" ht="17.100000000000001" customHeight="1">
      <c r="B1785" s="1022"/>
      <c r="C1785" s="1023"/>
      <c r="D1785" s="1037"/>
      <c r="E1785" s="1038"/>
      <c r="F1785" s="1038"/>
      <c r="G1785" s="1038"/>
      <c r="H1785" s="1038"/>
      <c r="I1785" s="1038"/>
      <c r="J1785" s="1038"/>
      <c r="K1785" s="1038"/>
      <c r="L1785" s="1038"/>
      <c r="M1785" s="1038"/>
      <c r="N1785" s="1038"/>
      <c r="O1785" s="1039"/>
    </row>
    <row r="1786" spans="2:15" s="102" customFormat="1" ht="17.100000000000001" customHeight="1">
      <c r="B1786" s="1022"/>
      <c r="C1786" s="1023"/>
      <c r="D1786" s="1040"/>
      <c r="E1786" s="1041"/>
      <c r="F1786" s="1041"/>
      <c r="G1786" s="1041"/>
      <c r="H1786" s="1041"/>
      <c r="I1786" s="1041"/>
      <c r="J1786" s="1041"/>
      <c r="K1786" s="1041"/>
      <c r="L1786" s="1041"/>
      <c r="M1786" s="1041"/>
      <c r="N1786" s="1041"/>
      <c r="O1786" s="1042"/>
    </row>
    <row r="1787" spans="2:15" s="102" customFormat="1" ht="17.100000000000001" customHeight="1">
      <c r="B1787" s="1022"/>
      <c r="C1787" s="1023"/>
      <c r="D1787" s="1043"/>
      <c r="E1787" s="1044"/>
      <c r="F1787" s="1044"/>
      <c r="G1787" s="1044"/>
      <c r="H1787" s="1044"/>
      <c r="I1787" s="1044"/>
      <c r="J1787" s="1044"/>
      <c r="K1787" s="1044"/>
      <c r="L1787" s="1044"/>
      <c r="M1787" s="1044"/>
      <c r="N1787" s="1044"/>
      <c r="O1787" s="1045"/>
    </row>
    <row r="1788" spans="2:15" s="102" customFormat="1" ht="17.100000000000001" customHeight="1">
      <c r="B1788" s="1022"/>
      <c r="C1788" s="1023"/>
      <c r="D1788" s="1026" t="s">
        <v>492</v>
      </c>
      <c r="E1788" s="1026"/>
      <c r="F1788" s="1026"/>
      <c r="G1788" s="1026"/>
      <c r="H1788" s="1026"/>
      <c r="I1788" s="1026"/>
      <c r="J1788" s="1026"/>
      <c r="K1788" s="1026"/>
      <c r="L1788" s="1026"/>
      <c r="M1788" s="1026"/>
      <c r="N1788" s="1026"/>
      <c r="O1788" s="1027"/>
    </row>
    <row r="1789" spans="2:15" s="102" customFormat="1" ht="17.100000000000001" customHeight="1">
      <c r="B1789" s="1022"/>
      <c r="C1789" s="1023"/>
      <c r="D1789" s="1046"/>
      <c r="E1789" s="1047"/>
      <c r="F1789" s="1047"/>
      <c r="G1789" s="1047"/>
      <c r="H1789" s="1047"/>
      <c r="I1789" s="1047"/>
      <c r="J1789" s="1047"/>
      <c r="K1789" s="1047"/>
      <c r="L1789" s="1047"/>
      <c r="M1789" s="1047"/>
      <c r="N1789" s="1047"/>
      <c r="O1789" s="1048"/>
    </row>
    <row r="1790" spans="2:15" s="102" customFormat="1" ht="17.100000000000001" customHeight="1">
      <c r="B1790" s="1022"/>
      <c r="C1790" s="1023"/>
      <c r="D1790" s="1049"/>
      <c r="E1790" s="797"/>
      <c r="F1790" s="797"/>
      <c r="G1790" s="797"/>
      <c r="H1790" s="797"/>
      <c r="I1790" s="797"/>
      <c r="J1790" s="797"/>
      <c r="K1790" s="797"/>
      <c r="L1790" s="797"/>
      <c r="M1790" s="797"/>
      <c r="N1790" s="797"/>
      <c r="O1790" s="1050"/>
    </row>
    <row r="1791" spans="2:15" s="102" customFormat="1" ht="17.100000000000001" customHeight="1">
      <c r="B1791" s="1022"/>
      <c r="C1791" s="1023"/>
      <c r="D1791" s="1051"/>
      <c r="E1791" s="1052"/>
      <c r="F1791" s="1052"/>
      <c r="G1791" s="1052"/>
      <c r="H1791" s="1052"/>
      <c r="I1791" s="1052"/>
      <c r="J1791" s="1052"/>
      <c r="K1791" s="1052"/>
      <c r="L1791" s="1052"/>
      <c r="M1791" s="1052"/>
      <c r="N1791" s="1052"/>
      <c r="O1791" s="1053"/>
    </row>
    <row r="1792" spans="2:15" s="102" customFormat="1" ht="17.100000000000001" customHeight="1">
      <c r="B1792" s="1022"/>
      <c r="C1792" s="1023"/>
      <c r="D1792" s="1026" t="s">
        <v>141</v>
      </c>
      <c r="E1792" s="1026"/>
      <c r="F1792" s="1026"/>
      <c r="G1792" s="1026"/>
      <c r="H1792" s="1026"/>
      <c r="I1792" s="1026"/>
      <c r="J1792" s="1026"/>
      <c r="K1792" s="1026"/>
      <c r="L1792" s="1026"/>
      <c r="M1792" s="1026"/>
      <c r="N1792" s="1026"/>
      <c r="O1792" s="1027"/>
    </row>
    <row r="1793" spans="1:21" s="102" customFormat="1" ht="17.100000000000001" customHeight="1">
      <c r="B1793" s="1022"/>
      <c r="C1793" s="1023"/>
      <c r="D1793" s="1028"/>
      <c r="E1793" s="1054"/>
      <c r="F1793" s="1054"/>
      <c r="G1793" s="1054"/>
      <c r="H1793" s="1054"/>
      <c r="I1793" s="1054"/>
      <c r="J1793" s="1054"/>
      <c r="K1793" s="1054"/>
      <c r="L1793" s="1054"/>
      <c r="M1793" s="1054"/>
      <c r="N1793" s="1054"/>
      <c r="O1793" s="1055"/>
    </row>
    <row r="1794" spans="1:21" ht="18" customHeight="1">
      <c r="B1794" s="1022"/>
      <c r="C1794" s="1023"/>
      <c r="D1794" s="1056"/>
      <c r="E1794" s="1057"/>
      <c r="F1794" s="1057"/>
      <c r="G1794" s="1057"/>
      <c r="H1794" s="1057"/>
      <c r="I1794" s="1057"/>
      <c r="J1794" s="1057"/>
      <c r="K1794" s="1057"/>
      <c r="L1794" s="1057"/>
      <c r="M1794" s="1057"/>
      <c r="N1794" s="1057"/>
      <c r="O1794" s="1058"/>
      <c r="R1794" s="329"/>
      <c r="S1794" s="329"/>
      <c r="T1794" s="329"/>
      <c r="U1794" s="329"/>
    </row>
    <row r="1795" spans="1:21" ht="18" customHeight="1">
      <c r="B1795" s="1022"/>
      <c r="C1795" s="1023"/>
      <c r="D1795" s="1059" t="s">
        <v>346</v>
      </c>
      <c r="E1795" s="1026"/>
      <c r="F1795" s="1026"/>
      <c r="G1795" s="1026"/>
      <c r="H1795" s="1026"/>
      <c r="I1795" s="1026"/>
      <c r="J1795" s="1026"/>
      <c r="K1795" s="1026"/>
      <c r="L1795" s="1026"/>
      <c r="M1795" s="1026"/>
      <c r="N1795" s="1026"/>
      <c r="O1795" s="1027"/>
      <c r="R1795" s="329"/>
      <c r="S1795" s="329"/>
      <c r="T1795" s="329"/>
      <c r="U1795" s="329"/>
    </row>
    <row r="1796" spans="1:21" ht="18" customHeight="1">
      <c r="B1796" s="1022"/>
      <c r="C1796" s="1023"/>
      <c r="D1796" s="1060"/>
      <c r="E1796" s="1061"/>
      <c r="F1796" s="1061"/>
      <c r="G1796" s="1061"/>
      <c r="H1796" s="1061"/>
      <c r="I1796" s="1061"/>
      <c r="J1796" s="1061"/>
      <c r="K1796" s="1061"/>
      <c r="L1796" s="1061"/>
      <c r="M1796" s="1061"/>
      <c r="N1796" s="1061"/>
      <c r="O1796" s="1062"/>
      <c r="R1796" s="329"/>
      <c r="S1796" s="329"/>
      <c r="T1796" s="329"/>
      <c r="U1796" s="329"/>
    </row>
    <row r="1797" spans="1:21" s="346" customFormat="1" ht="18" customHeight="1">
      <c r="B1797" s="1024"/>
      <c r="C1797" s="1025"/>
      <c r="D1797" s="1063"/>
      <c r="E1797" s="1064"/>
      <c r="F1797" s="1064"/>
      <c r="G1797" s="1064"/>
      <c r="H1797" s="1064"/>
      <c r="I1797" s="1064"/>
      <c r="J1797" s="1064"/>
      <c r="K1797" s="1064"/>
      <c r="L1797" s="1064"/>
      <c r="M1797" s="1064"/>
      <c r="N1797" s="1064"/>
      <c r="O1797" s="1065"/>
    </row>
    <row r="1798" spans="1:21" s="131" customFormat="1" ht="4.5" customHeight="1">
      <c r="B1798" s="347"/>
      <c r="C1798" s="347"/>
      <c r="D1798" s="348"/>
      <c r="E1798" s="348"/>
      <c r="F1798" s="348"/>
      <c r="G1798" s="348"/>
      <c r="H1798" s="348"/>
      <c r="I1798" s="348"/>
      <c r="J1798" s="348"/>
      <c r="K1798" s="348"/>
      <c r="L1798" s="348"/>
      <c r="M1798" s="348"/>
      <c r="N1798" s="348"/>
      <c r="O1798" s="348"/>
    </row>
    <row r="1799" spans="1:21" s="131" customFormat="1" ht="18.75" customHeight="1">
      <c r="B1799" s="527" t="s">
        <v>426</v>
      </c>
      <c r="C1799" s="347"/>
      <c r="D1799" s="348"/>
      <c r="E1799" s="348"/>
      <c r="F1799" s="348"/>
      <c r="G1799" s="348"/>
      <c r="H1799" s="348"/>
      <c r="I1799" s="348"/>
      <c r="J1799" s="348"/>
      <c r="K1799" s="348"/>
      <c r="L1799" s="348"/>
      <c r="M1799" s="348"/>
      <c r="N1799" s="348"/>
      <c r="O1799" s="348"/>
    </row>
    <row r="1800" spans="1:21" s="131" customFormat="1" ht="14.25" customHeight="1" thickBot="1">
      <c r="B1800" s="527" t="s">
        <v>424</v>
      </c>
      <c r="C1800" s="347"/>
      <c r="D1800" s="348"/>
      <c r="E1800" s="348"/>
      <c r="F1800" s="348"/>
      <c r="G1800" s="348"/>
      <c r="H1800" s="348"/>
      <c r="I1800" s="348"/>
      <c r="J1800" s="348"/>
      <c r="K1800" s="348"/>
      <c r="L1800" s="348"/>
      <c r="M1800" s="348"/>
      <c r="N1800" s="348"/>
      <c r="O1800" s="348"/>
    </row>
    <row r="1801" spans="1:21" s="131" customFormat="1" ht="18" customHeight="1" thickBot="1">
      <c r="B1801" s="998" t="s">
        <v>43</v>
      </c>
      <c r="C1801" s="979"/>
      <c r="D1801" s="980"/>
      <c r="E1801" s="349" t="s">
        <v>633</v>
      </c>
      <c r="F1801" s="350"/>
      <c r="G1801" s="350"/>
      <c r="H1801" s="350"/>
      <c r="I1801" s="350"/>
      <c r="J1801" s="350"/>
      <c r="K1801" s="350"/>
      <c r="L1801" s="232"/>
      <c r="M1801" s="232"/>
      <c r="N1801" s="232"/>
      <c r="O1801" s="232"/>
    </row>
    <row r="1802" spans="1:21" s="131" customFormat="1" ht="12">
      <c r="A1802" s="351"/>
      <c r="B1802" s="352" t="s">
        <v>59</v>
      </c>
      <c r="C1802" s="352"/>
      <c r="D1802" s="353"/>
      <c r="E1802" s="354"/>
      <c r="F1802" s="354"/>
      <c r="G1802" s="355" t="s">
        <v>60</v>
      </c>
      <c r="H1802" s="353"/>
      <c r="I1802" s="352" t="s">
        <v>61</v>
      </c>
      <c r="J1802" s="352"/>
      <c r="K1802" s="351"/>
      <c r="L1802" s="356"/>
      <c r="M1802" s="357"/>
      <c r="N1802" s="351"/>
      <c r="O1802" s="355" t="s">
        <v>60</v>
      </c>
    </row>
    <row r="1803" spans="1:21" s="131" customFormat="1" ht="12">
      <c r="A1803" s="358"/>
      <c r="B1803" s="359" t="s">
        <v>62</v>
      </c>
      <c r="C1803" s="360"/>
      <c r="D1803" s="360"/>
      <c r="E1803" s="361"/>
      <c r="F1803" s="361" t="s">
        <v>63</v>
      </c>
      <c r="G1803" s="362" t="s">
        <v>64</v>
      </c>
      <c r="H1803" s="363"/>
      <c r="I1803" s="359" t="s">
        <v>62</v>
      </c>
      <c r="J1803" s="360"/>
      <c r="K1803" s="360"/>
      <c r="L1803" s="360"/>
      <c r="M1803" s="361"/>
      <c r="N1803" s="361" t="s">
        <v>63</v>
      </c>
      <c r="O1803" s="362" t="s">
        <v>64</v>
      </c>
    </row>
    <row r="1804" spans="1:21" s="131" customFormat="1" ht="18" customHeight="1">
      <c r="A1804" s="351"/>
      <c r="B1804" s="83" t="s">
        <v>556</v>
      </c>
      <c r="C1804" s="84"/>
      <c r="D1804" s="84"/>
      <c r="E1804" s="85"/>
      <c r="F1804" s="86"/>
      <c r="G1804" s="87"/>
      <c r="H1804" s="88"/>
      <c r="I1804" s="83" t="s">
        <v>560</v>
      </c>
      <c r="J1804" s="84"/>
      <c r="K1804" s="84"/>
      <c r="L1804" s="84"/>
      <c r="M1804" s="85"/>
      <c r="N1804" s="89"/>
      <c r="O1804" s="90"/>
    </row>
    <row r="1805" spans="1:21" s="131" customFormat="1" ht="14.25" customHeight="1">
      <c r="A1805" s="351"/>
      <c r="B1805" s="100"/>
      <c r="C1805" s="101"/>
      <c r="D1805" s="102"/>
      <c r="E1805" s="103"/>
      <c r="F1805" s="95"/>
      <c r="G1805" s="96"/>
      <c r="H1805" s="88"/>
      <c r="I1805" s="600"/>
      <c r="J1805" s="98"/>
      <c r="K1805" s="93"/>
      <c r="L1805" s="93"/>
      <c r="M1805" s="94"/>
      <c r="N1805" s="95"/>
      <c r="O1805" s="99"/>
    </row>
    <row r="1806" spans="1:21" s="131" customFormat="1" ht="14.25" customHeight="1">
      <c r="A1806" s="351"/>
      <c r="B1806" s="100"/>
      <c r="C1806" s="101"/>
      <c r="D1806" s="102"/>
      <c r="E1806" s="103"/>
      <c r="F1806" s="95"/>
      <c r="G1806" s="104">
        <f>ROUNDDOWN(SUM(F1805:F1810)/1000,0)</f>
        <v>0</v>
      </c>
      <c r="H1806" s="105"/>
      <c r="I1806" s="97"/>
      <c r="J1806" s="601"/>
      <c r="K1806" s="102"/>
      <c r="L1806" s="102"/>
      <c r="M1806" s="103"/>
      <c r="N1806" s="95"/>
      <c r="O1806" s="106">
        <f>ROUNDDOWN(SUM(N1805:N1813)/1000,0)</f>
        <v>0</v>
      </c>
    </row>
    <row r="1807" spans="1:21" s="131" customFormat="1" ht="14.1" customHeight="1">
      <c r="A1807" s="351"/>
      <c r="B1807" s="100"/>
      <c r="C1807" s="101"/>
      <c r="D1807" s="102"/>
      <c r="E1807" s="103"/>
      <c r="F1807" s="95"/>
      <c r="G1807" s="104"/>
      <c r="H1807" s="105"/>
      <c r="I1807" s="97"/>
      <c r="J1807" s="601"/>
      <c r="K1807" s="102"/>
      <c r="L1807" s="102"/>
      <c r="M1807" s="103"/>
      <c r="N1807" s="95"/>
      <c r="O1807" s="99"/>
    </row>
    <row r="1808" spans="1:21" s="131" customFormat="1" ht="14.25" customHeight="1">
      <c r="A1808" s="351"/>
      <c r="B1808" s="100"/>
      <c r="C1808" s="101"/>
      <c r="D1808" s="102"/>
      <c r="E1808" s="103"/>
      <c r="F1808" s="95"/>
      <c r="G1808" s="104"/>
      <c r="H1808" s="105"/>
      <c r="I1808" s="97"/>
      <c r="J1808" s="601"/>
      <c r="K1808" s="102"/>
      <c r="L1808" s="102"/>
      <c r="M1808" s="103"/>
      <c r="N1808" s="95"/>
      <c r="O1808" s="99"/>
    </row>
    <row r="1809" spans="1:15" s="131" customFormat="1" ht="14.25" customHeight="1">
      <c r="A1809" s="351"/>
      <c r="B1809" s="100"/>
      <c r="C1809" s="101"/>
      <c r="D1809" s="102"/>
      <c r="E1809" s="103"/>
      <c r="F1809" s="95"/>
      <c r="G1809" s="107"/>
      <c r="H1809" s="108"/>
      <c r="I1809" s="97"/>
      <c r="J1809" s="601"/>
      <c r="K1809" s="102"/>
      <c r="L1809" s="102"/>
      <c r="M1809" s="103"/>
      <c r="N1809" s="95"/>
      <c r="O1809" s="99"/>
    </row>
    <row r="1810" spans="1:15" s="131" customFormat="1" ht="14.25" customHeight="1">
      <c r="A1810" s="351"/>
      <c r="B1810" s="100"/>
      <c r="C1810" s="101"/>
      <c r="D1810" s="102"/>
      <c r="E1810" s="103"/>
      <c r="F1810" s="95"/>
      <c r="G1810" s="107"/>
      <c r="H1810" s="108"/>
      <c r="I1810" s="97"/>
      <c r="J1810" s="601"/>
      <c r="K1810" s="102"/>
      <c r="L1810" s="102"/>
      <c r="M1810" s="103"/>
      <c r="N1810" s="95"/>
      <c r="O1810" s="99"/>
    </row>
    <row r="1811" spans="1:15" s="131" customFormat="1" ht="14.25" customHeight="1">
      <c r="A1811" s="351"/>
      <c r="B1811" s="83" t="s">
        <v>66</v>
      </c>
      <c r="C1811" s="84"/>
      <c r="D1811" s="84"/>
      <c r="E1811" s="85"/>
      <c r="F1811" s="86"/>
      <c r="G1811" s="87"/>
      <c r="H1811" s="111"/>
      <c r="I1811" s="97"/>
      <c r="J1811" s="601"/>
      <c r="K1811" s="102"/>
      <c r="L1811" s="102"/>
      <c r="M1811" s="103"/>
      <c r="N1811" s="95"/>
      <c r="O1811" s="99"/>
    </row>
    <row r="1812" spans="1:15" s="131" customFormat="1" ht="14.25" customHeight="1">
      <c r="A1812" s="351"/>
      <c r="B1812" s="100"/>
      <c r="C1812" s="101"/>
      <c r="D1812" s="102"/>
      <c r="E1812" s="103"/>
      <c r="F1812" s="95"/>
      <c r="G1812" s="96"/>
      <c r="H1812" s="111"/>
      <c r="I1812" s="97"/>
      <c r="J1812" s="601"/>
      <c r="K1812" s="102"/>
      <c r="L1812" s="102"/>
      <c r="M1812" s="103"/>
      <c r="N1812" s="95"/>
      <c r="O1812" s="99"/>
    </row>
    <row r="1813" spans="1:15" s="131" customFormat="1" ht="14.25" customHeight="1">
      <c r="A1813" s="351"/>
      <c r="B1813" s="100"/>
      <c r="C1813" s="101"/>
      <c r="D1813" s="102"/>
      <c r="E1813" s="103"/>
      <c r="F1813" s="95"/>
      <c r="G1813" s="104">
        <f>ROUNDDOWN(SUM(F1812:F1816)/1000,0)</f>
        <v>0</v>
      </c>
      <c r="H1813" s="105"/>
      <c r="I1813" s="113"/>
      <c r="J1813" s="114"/>
      <c r="K1813" s="109"/>
      <c r="L1813" s="109"/>
      <c r="M1813" s="110"/>
      <c r="N1813" s="95"/>
      <c r="O1813" s="112"/>
    </row>
    <row r="1814" spans="1:15" s="131" customFormat="1" ht="14.25" customHeight="1">
      <c r="A1814" s="351"/>
      <c r="B1814" s="100"/>
      <c r="C1814" s="101"/>
      <c r="D1814" s="102"/>
      <c r="E1814" s="103"/>
      <c r="F1814" s="95"/>
      <c r="G1814" s="104"/>
      <c r="H1814" s="105"/>
      <c r="I1814" s="83" t="s">
        <v>561</v>
      </c>
      <c r="J1814" s="84"/>
      <c r="K1814" s="84"/>
      <c r="L1814" s="84"/>
      <c r="M1814" s="85"/>
      <c r="N1814" s="86"/>
      <c r="O1814" s="119"/>
    </row>
    <row r="1815" spans="1:15" s="131" customFormat="1" ht="14.25" customHeight="1">
      <c r="A1815" s="351"/>
      <c r="B1815" s="100"/>
      <c r="C1815" s="101"/>
      <c r="D1815" s="102"/>
      <c r="E1815" s="103"/>
      <c r="F1815" s="95"/>
      <c r="G1815" s="104"/>
      <c r="H1815" s="111"/>
      <c r="I1815" s="97"/>
      <c r="J1815" s="601"/>
      <c r="K1815" s="102"/>
      <c r="L1815" s="102"/>
      <c r="M1815" s="103"/>
      <c r="N1815" s="95"/>
      <c r="O1815" s="99"/>
    </row>
    <row r="1816" spans="1:15" s="131" customFormat="1" ht="14.25" customHeight="1">
      <c r="A1816" s="351"/>
      <c r="B1816" s="100"/>
      <c r="C1816" s="101"/>
      <c r="D1816" s="102"/>
      <c r="E1816" s="103"/>
      <c r="F1816" s="95"/>
      <c r="G1816" s="104"/>
      <c r="H1816" s="105"/>
      <c r="I1816" s="97"/>
      <c r="J1816" s="601"/>
      <c r="K1816" s="102"/>
      <c r="L1816" s="102"/>
      <c r="M1816" s="103"/>
      <c r="N1816" s="95"/>
      <c r="O1816" s="106">
        <f>ROUNDDOWN(SUM(N1815:N1822)/1000,0)</f>
        <v>0</v>
      </c>
    </row>
    <row r="1817" spans="1:15" s="131" customFormat="1" ht="14.25" customHeight="1">
      <c r="A1817" s="351"/>
      <c r="B1817" s="83" t="s">
        <v>557</v>
      </c>
      <c r="C1817" s="84"/>
      <c r="D1817" s="84"/>
      <c r="E1817" s="85"/>
      <c r="F1817" s="86"/>
      <c r="G1817" s="87"/>
      <c r="H1817" s="105"/>
      <c r="I1817" s="97"/>
      <c r="J1817" s="601"/>
      <c r="K1817" s="102"/>
      <c r="L1817" s="102"/>
      <c r="M1817" s="103"/>
      <c r="N1817" s="95"/>
      <c r="O1817" s="99"/>
    </row>
    <row r="1818" spans="1:15" s="131" customFormat="1" ht="14.25" customHeight="1">
      <c r="A1818" s="351"/>
      <c r="B1818" s="100"/>
      <c r="C1818" s="101"/>
      <c r="D1818" s="102"/>
      <c r="E1818" s="103"/>
      <c r="F1818" s="95"/>
      <c r="G1818" s="96"/>
      <c r="H1818" s="111"/>
      <c r="I1818" s="97"/>
      <c r="J1818" s="601"/>
      <c r="K1818" s="102"/>
      <c r="L1818" s="102"/>
      <c r="M1818" s="103"/>
      <c r="N1818" s="95"/>
      <c r="O1818" s="99"/>
    </row>
    <row r="1819" spans="1:15" s="131" customFormat="1" ht="14.25" customHeight="1">
      <c r="A1819" s="351"/>
      <c r="B1819" s="100"/>
      <c r="C1819" s="101"/>
      <c r="D1819" s="102"/>
      <c r="E1819" s="103"/>
      <c r="F1819" s="95"/>
      <c r="G1819" s="104">
        <f>ROUNDDOWN(SUM(F1818:F1820)/1000,0)</f>
        <v>0</v>
      </c>
      <c r="H1819" s="111"/>
      <c r="I1819" s="97"/>
      <c r="J1819" s="601"/>
      <c r="K1819" s="102"/>
      <c r="L1819" s="102"/>
      <c r="M1819" s="103"/>
      <c r="N1819" s="95"/>
      <c r="O1819" s="99"/>
    </row>
    <row r="1820" spans="1:15" s="131" customFormat="1" ht="14.25" customHeight="1">
      <c r="A1820" s="351"/>
      <c r="B1820" s="100"/>
      <c r="C1820" s="101"/>
      <c r="D1820" s="102"/>
      <c r="E1820" s="103"/>
      <c r="F1820" s="95"/>
      <c r="G1820" s="104"/>
      <c r="H1820" s="105"/>
      <c r="I1820" s="97"/>
      <c r="J1820" s="601"/>
      <c r="K1820" s="102"/>
      <c r="L1820" s="102"/>
      <c r="M1820" s="103"/>
      <c r="N1820" s="95"/>
      <c r="O1820" s="99"/>
    </row>
    <row r="1821" spans="1:15" s="131" customFormat="1" ht="14.25" customHeight="1">
      <c r="A1821" s="351"/>
      <c r="B1821" s="83" t="s">
        <v>558</v>
      </c>
      <c r="C1821" s="84"/>
      <c r="D1821" s="84"/>
      <c r="E1821" s="85"/>
      <c r="F1821" s="86"/>
      <c r="G1821" s="87"/>
      <c r="H1821" s="105"/>
      <c r="I1821" s="97"/>
      <c r="J1821" s="601"/>
      <c r="K1821" s="102"/>
      <c r="L1821" s="102"/>
      <c r="M1821" s="103"/>
      <c r="N1821" s="95"/>
      <c r="O1821" s="99"/>
    </row>
    <row r="1822" spans="1:15" s="131" customFormat="1" ht="14.25" customHeight="1">
      <c r="A1822" s="351"/>
      <c r="B1822" s="100"/>
      <c r="C1822" s="101"/>
      <c r="D1822" s="102"/>
      <c r="E1822" s="103"/>
      <c r="F1822" s="95"/>
      <c r="G1822" s="96"/>
      <c r="H1822" s="111"/>
      <c r="I1822" s="97"/>
      <c r="J1822" s="601"/>
      <c r="K1822" s="102"/>
      <c r="L1822" s="102"/>
      <c r="M1822" s="103"/>
      <c r="N1822" s="95"/>
      <c r="O1822" s="112"/>
    </row>
    <row r="1823" spans="1:15" s="131" customFormat="1" ht="14.25" customHeight="1">
      <c r="A1823" s="351"/>
      <c r="B1823" s="100"/>
      <c r="C1823" s="101"/>
      <c r="D1823" s="102"/>
      <c r="E1823" s="103"/>
      <c r="F1823" s="95"/>
      <c r="G1823" s="104">
        <f>ROUNDDOWN(SUM(F1822:F1826)/1000,0)</f>
        <v>0</v>
      </c>
      <c r="H1823" s="111"/>
      <c r="I1823" s="204" t="s">
        <v>562</v>
      </c>
      <c r="J1823" s="180"/>
      <c r="K1823" s="116"/>
      <c r="L1823" s="116"/>
      <c r="M1823" s="117"/>
      <c r="N1823" s="118"/>
      <c r="O1823" s="119"/>
    </row>
    <row r="1824" spans="1:15" s="131" customFormat="1" ht="14.25" customHeight="1">
      <c r="A1824" s="351"/>
      <c r="B1824" s="100"/>
      <c r="C1824" s="101"/>
      <c r="D1824" s="102"/>
      <c r="E1824" s="103"/>
      <c r="F1824" s="95"/>
      <c r="G1824" s="104"/>
      <c r="H1824" s="111"/>
      <c r="I1824" s="97"/>
      <c r="J1824" s="601"/>
      <c r="K1824" s="102"/>
      <c r="L1824" s="102"/>
      <c r="M1824" s="103"/>
      <c r="N1824" s="95"/>
      <c r="O1824" s="99"/>
    </row>
    <row r="1825" spans="1:15" s="131" customFormat="1" ht="14.25" customHeight="1">
      <c r="A1825" s="351"/>
      <c r="B1825" s="100"/>
      <c r="C1825" s="101"/>
      <c r="D1825" s="102"/>
      <c r="E1825" s="103"/>
      <c r="F1825" s="95"/>
      <c r="G1825" s="104"/>
      <c r="H1825" s="105"/>
      <c r="I1825" s="97"/>
      <c r="J1825" s="601"/>
      <c r="K1825" s="102"/>
      <c r="L1825" s="102"/>
      <c r="M1825" s="103"/>
      <c r="N1825" s="95"/>
      <c r="O1825" s="106">
        <f>ROUNDDOWN(SUM(N1824:N1829)/1000,0)</f>
        <v>0</v>
      </c>
    </row>
    <row r="1826" spans="1:15" s="131" customFormat="1" ht="14.25" customHeight="1">
      <c r="A1826" s="351"/>
      <c r="B1826" s="100"/>
      <c r="C1826" s="101"/>
      <c r="D1826" s="102"/>
      <c r="E1826" s="103"/>
      <c r="F1826" s="95"/>
      <c r="G1826" s="104"/>
      <c r="H1826" s="105"/>
      <c r="I1826" s="97"/>
      <c r="J1826" s="601"/>
      <c r="K1826" s="102"/>
      <c r="L1826" s="102"/>
      <c r="M1826" s="103"/>
      <c r="N1826" s="95"/>
      <c r="O1826" s="99"/>
    </row>
    <row r="1827" spans="1:15" s="131" customFormat="1" ht="14.25" customHeight="1">
      <c r="A1827" s="351"/>
      <c r="B1827" s="83" t="s">
        <v>559</v>
      </c>
      <c r="C1827" s="84"/>
      <c r="D1827" s="84"/>
      <c r="E1827" s="85"/>
      <c r="F1827" s="86"/>
      <c r="G1827" s="87"/>
      <c r="H1827" s="105"/>
      <c r="I1827" s="97"/>
      <c r="J1827" s="601"/>
      <c r="K1827" s="102"/>
      <c r="L1827" s="102"/>
      <c r="M1827" s="103"/>
      <c r="N1827" s="95"/>
      <c r="O1827" s="99"/>
    </row>
    <row r="1828" spans="1:15" s="131" customFormat="1" ht="14.25" customHeight="1">
      <c r="A1828" s="351"/>
      <c r="B1828" s="100"/>
      <c r="C1828" s="101"/>
      <c r="D1828" s="102"/>
      <c r="E1828" s="103"/>
      <c r="F1828" s="95"/>
      <c r="G1828" s="96"/>
      <c r="H1828" s="105"/>
      <c r="I1828" s="97"/>
      <c r="J1828" s="601"/>
      <c r="K1828" s="102"/>
      <c r="L1828" s="102"/>
      <c r="M1828" s="103"/>
      <c r="N1828" s="95"/>
      <c r="O1828" s="99"/>
    </row>
    <row r="1829" spans="1:15" s="131" customFormat="1" ht="14.25" customHeight="1">
      <c r="A1829" s="351"/>
      <c r="B1829" s="100"/>
      <c r="C1829" s="101"/>
      <c r="D1829" s="102"/>
      <c r="E1829" s="103"/>
      <c r="F1829" s="95"/>
      <c r="G1829" s="96">
        <f>ROUNDDOWN(SUM(F1828:F1836)/1000,0)</f>
        <v>0</v>
      </c>
      <c r="H1829" s="105"/>
      <c r="I1829" s="97"/>
      <c r="J1829" s="601"/>
      <c r="K1829" s="102"/>
      <c r="L1829" s="102"/>
      <c r="M1829" s="103"/>
      <c r="N1829" s="95"/>
      <c r="O1829" s="99"/>
    </row>
    <row r="1830" spans="1:15" s="131" customFormat="1" ht="14.25" customHeight="1">
      <c r="A1830" s="351"/>
      <c r="B1830" s="100"/>
      <c r="C1830" s="101"/>
      <c r="D1830" s="102"/>
      <c r="E1830" s="103"/>
      <c r="F1830" s="95"/>
      <c r="G1830" s="96"/>
      <c r="H1830" s="111"/>
      <c r="I1830" s="205" t="s">
        <v>563</v>
      </c>
      <c r="J1830" s="181"/>
      <c r="K1830" s="182"/>
      <c r="L1830" s="182"/>
      <c r="M1830" s="183"/>
      <c r="N1830" s="185"/>
      <c r="O1830" s="184"/>
    </row>
    <row r="1831" spans="1:15" s="131" customFormat="1" ht="14.25" customHeight="1">
      <c r="A1831" s="351"/>
      <c r="B1831" s="100"/>
      <c r="C1831" s="101"/>
      <c r="D1831" s="102"/>
      <c r="E1831" s="103"/>
      <c r="F1831" s="95"/>
      <c r="G1831" s="96"/>
      <c r="H1831" s="111"/>
      <c r="I1831" s="97"/>
      <c r="J1831" s="601"/>
      <c r="K1831" s="102"/>
      <c r="L1831" s="102"/>
      <c r="M1831" s="103"/>
      <c r="N1831" s="95"/>
      <c r="O1831" s="186"/>
    </row>
    <row r="1832" spans="1:15" s="131" customFormat="1" ht="14.25" customHeight="1">
      <c r="A1832" s="351"/>
      <c r="B1832" s="100"/>
      <c r="C1832" s="101"/>
      <c r="D1832" s="102"/>
      <c r="E1832" s="103"/>
      <c r="F1832" s="95"/>
      <c r="G1832" s="96"/>
      <c r="H1832" s="111"/>
      <c r="I1832" s="97"/>
      <c r="J1832" s="601"/>
      <c r="K1832" s="102"/>
      <c r="L1832" s="102"/>
      <c r="M1832" s="103"/>
      <c r="N1832" s="95"/>
      <c r="O1832" s="106">
        <f>ROUNDDOWN(SUM(N1831:N1836)/1000,0)</f>
        <v>0</v>
      </c>
    </row>
    <row r="1833" spans="1:15" s="131" customFormat="1" ht="14.25" customHeight="1">
      <c r="A1833" s="351"/>
      <c r="B1833" s="100"/>
      <c r="C1833" s="101"/>
      <c r="D1833" s="102"/>
      <c r="E1833" s="103"/>
      <c r="F1833" s="95"/>
      <c r="G1833" s="96"/>
      <c r="H1833" s="111"/>
      <c r="I1833" s="97"/>
      <c r="J1833" s="601"/>
      <c r="K1833" s="102"/>
      <c r="L1833" s="102"/>
      <c r="M1833" s="103"/>
      <c r="N1833" s="95"/>
      <c r="O1833" s="99"/>
    </row>
    <row r="1834" spans="1:15" s="131" customFormat="1" ht="14.25" customHeight="1">
      <c r="A1834" s="351"/>
      <c r="B1834" s="100"/>
      <c r="C1834" s="101"/>
      <c r="D1834" s="102"/>
      <c r="E1834" s="103"/>
      <c r="F1834" s="95"/>
      <c r="G1834" s="96"/>
      <c r="H1834" s="111"/>
      <c r="I1834" s="97"/>
      <c r="J1834" s="601"/>
      <c r="K1834" s="102"/>
      <c r="L1834" s="102"/>
      <c r="M1834" s="103"/>
      <c r="N1834" s="95"/>
      <c r="O1834" s="99"/>
    </row>
    <row r="1835" spans="1:15" s="131" customFormat="1" ht="14.25" customHeight="1">
      <c r="A1835" s="351"/>
      <c r="B1835" s="100"/>
      <c r="C1835" s="101"/>
      <c r="D1835" s="102"/>
      <c r="E1835" s="103"/>
      <c r="F1835" s="95"/>
      <c r="G1835" s="96"/>
      <c r="H1835" s="105"/>
      <c r="I1835" s="97"/>
      <c r="J1835" s="601"/>
      <c r="K1835" s="102"/>
      <c r="L1835" s="102"/>
      <c r="M1835" s="103"/>
      <c r="N1835" s="95"/>
      <c r="O1835" s="99"/>
    </row>
    <row r="1836" spans="1:15" s="131" customFormat="1" ht="14.25" customHeight="1">
      <c r="A1836" s="351"/>
      <c r="B1836" s="100"/>
      <c r="C1836" s="101"/>
      <c r="D1836" s="102"/>
      <c r="E1836" s="103"/>
      <c r="F1836" s="95"/>
      <c r="G1836" s="104"/>
      <c r="H1836" s="111"/>
      <c r="I1836" s="97"/>
      <c r="J1836" s="601"/>
      <c r="K1836" s="102"/>
      <c r="L1836" s="102"/>
      <c r="M1836" s="103"/>
      <c r="N1836" s="95"/>
      <c r="O1836" s="112"/>
    </row>
    <row r="1837" spans="1:15" s="131" customFormat="1" ht="14.25" customHeight="1">
      <c r="A1837" s="351"/>
      <c r="B1837" s="83" t="s">
        <v>67</v>
      </c>
      <c r="C1837" s="84"/>
      <c r="D1837" s="84"/>
      <c r="E1837" s="85"/>
      <c r="F1837" s="86"/>
      <c r="G1837" s="87"/>
      <c r="H1837" s="111"/>
      <c r="I1837" s="204" t="s">
        <v>564</v>
      </c>
      <c r="J1837" s="115"/>
      <c r="K1837" s="116"/>
      <c r="L1837" s="116"/>
      <c r="M1837" s="117"/>
      <c r="N1837" s="120"/>
      <c r="O1837" s="121"/>
    </row>
    <row r="1838" spans="1:15" s="131" customFormat="1" ht="14.25" customHeight="1">
      <c r="A1838" s="351"/>
      <c r="B1838" s="100"/>
      <c r="C1838" s="101"/>
      <c r="D1838" s="102"/>
      <c r="E1838" s="103"/>
      <c r="F1838" s="95"/>
      <c r="G1838" s="96"/>
      <c r="H1838" s="111"/>
      <c r="I1838" s="97"/>
      <c r="J1838" s="601"/>
      <c r="K1838" s="102"/>
      <c r="L1838" s="102"/>
      <c r="M1838" s="103"/>
      <c r="N1838" s="95"/>
      <c r="O1838" s="99"/>
    </row>
    <row r="1839" spans="1:15" s="131" customFormat="1" ht="14.25" customHeight="1">
      <c r="A1839" s="351"/>
      <c r="B1839" s="100"/>
      <c r="C1839" s="101"/>
      <c r="D1839" s="102"/>
      <c r="E1839" s="103"/>
      <c r="F1839" s="95"/>
      <c r="G1839" s="104">
        <f>ROUNDDOWN(SUM(F1838:F1840)/1000,0)</f>
        <v>0</v>
      </c>
      <c r="H1839" s="105"/>
      <c r="I1839" s="97"/>
      <c r="J1839" s="601"/>
      <c r="K1839" s="102"/>
      <c r="L1839" s="102"/>
      <c r="M1839" s="103"/>
      <c r="N1839" s="95"/>
      <c r="O1839" s="106">
        <f>ROUNDDOWN(SUM(N1838:N1847)/1000,0)</f>
        <v>0</v>
      </c>
    </row>
    <row r="1840" spans="1:15" s="131" customFormat="1" ht="14.1" customHeight="1">
      <c r="A1840" s="351"/>
      <c r="B1840" s="100"/>
      <c r="C1840" s="101"/>
      <c r="D1840" s="102"/>
      <c r="E1840" s="103"/>
      <c r="F1840" s="95"/>
      <c r="G1840" s="104"/>
      <c r="H1840" s="111"/>
      <c r="I1840" s="97"/>
      <c r="J1840" s="601"/>
      <c r="K1840" s="102"/>
      <c r="L1840" s="102"/>
      <c r="M1840" s="103"/>
      <c r="N1840" s="95"/>
      <c r="O1840" s="99"/>
    </row>
    <row r="1841" spans="1:15" s="131" customFormat="1" ht="14.25" customHeight="1" thickBot="1">
      <c r="A1841" s="351"/>
      <c r="B1841" s="122" t="s">
        <v>68</v>
      </c>
      <c r="C1841" s="123"/>
      <c r="D1841" s="123"/>
      <c r="E1841" s="124"/>
      <c r="F1841" s="125"/>
      <c r="G1841" s="126">
        <f>G1842-G1806-G1813-G1819-G1823-G1829-G1839</f>
        <v>0</v>
      </c>
      <c r="H1841" s="105"/>
      <c r="I1841" s="97"/>
      <c r="J1841" s="601"/>
      <c r="K1841" s="102"/>
      <c r="L1841" s="102"/>
      <c r="M1841" s="103"/>
      <c r="N1841" s="95"/>
      <c r="O1841" s="99"/>
    </row>
    <row r="1842" spans="1:15" s="131" customFormat="1" ht="20.100000000000001" customHeight="1" thickTop="1">
      <c r="A1842" s="351"/>
      <c r="B1842" s="1015" t="s">
        <v>69</v>
      </c>
      <c r="C1842" s="1016"/>
      <c r="D1842" s="1016"/>
      <c r="E1842" s="1016"/>
      <c r="F1842" s="1017"/>
      <c r="G1842" s="127">
        <f>O1850</f>
        <v>0</v>
      </c>
      <c r="H1842" s="105"/>
      <c r="I1842" s="97"/>
      <c r="J1842" s="601"/>
      <c r="K1842" s="102"/>
      <c r="L1842" s="102"/>
      <c r="M1842" s="103"/>
      <c r="N1842" s="95"/>
      <c r="O1842" s="99"/>
    </row>
    <row r="1843" spans="1:15" s="131" customFormat="1" ht="14.25" customHeight="1">
      <c r="A1843" s="351"/>
      <c r="B1843" s="128" t="s">
        <v>70</v>
      </c>
      <c r="C1843" s="129"/>
      <c r="D1843" s="129"/>
      <c r="E1843" s="129"/>
      <c r="F1843" s="129"/>
      <c r="G1843" s="130"/>
      <c r="H1843" s="130"/>
      <c r="I1843" s="97"/>
      <c r="J1843" s="601"/>
      <c r="K1843" s="102"/>
      <c r="L1843" s="102"/>
      <c r="M1843" s="103"/>
      <c r="N1843" s="95"/>
      <c r="O1843" s="99"/>
    </row>
    <row r="1844" spans="1:15" s="131" customFormat="1" ht="14.25" customHeight="1">
      <c r="A1844" s="351"/>
      <c r="B1844" s="131" t="s">
        <v>71</v>
      </c>
      <c r="C1844" s="129"/>
      <c r="D1844" s="129"/>
      <c r="E1844" s="129"/>
      <c r="F1844" s="129"/>
      <c r="G1844" s="132" t="s">
        <v>72</v>
      </c>
      <c r="H1844" s="133"/>
      <c r="I1844" s="97"/>
      <c r="J1844" s="601"/>
      <c r="K1844" s="102"/>
      <c r="L1844" s="102"/>
      <c r="M1844" s="103"/>
      <c r="N1844" s="95"/>
      <c r="O1844" s="99"/>
    </row>
    <row r="1845" spans="1:15" s="131" customFormat="1" ht="14.25" customHeight="1">
      <c r="A1845" s="351"/>
      <c r="B1845" s="919" t="s">
        <v>73</v>
      </c>
      <c r="C1845" s="1018"/>
      <c r="D1845" s="1018"/>
      <c r="E1845" s="1018"/>
      <c r="F1845" s="1019"/>
      <c r="G1845" s="134" t="s">
        <v>74</v>
      </c>
      <c r="H1845" s="133"/>
      <c r="I1845" s="97"/>
      <c r="J1845" s="601"/>
      <c r="K1845" s="102"/>
      <c r="L1845" s="102"/>
      <c r="M1845" s="103"/>
      <c r="N1845" s="95"/>
      <c r="O1845" s="99"/>
    </row>
    <row r="1846" spans="1:15" s="131" customFormat="1" ht="20.100000000000001" customHeight="1">
      <c r="A1846" s="351"/>
      <c r="B1846" s="1003" t="s">
        <v>567</v>
      </c>
      <c r="C1846" s="1018"/>
      <c r="D1846" s="1018"/>
      <c r="E1846" s="1018"/>
      <c r="F1846" s="1019"/>
      <c r="G1846" s="135"/>
      <c r="H1846" s="136"/>
      <c r="I1846" s="97"/>
      <c r="J1846" s="601"/>
      <c r="K1846" s="102"/>
      <c r="L1846" s="102"/>
      <c r="M1846" s="103"/>
      <c r="N1846" s="95"/>
      <c r="O1846" s="99"/>
    </row>
    <row r="1847" spans="1:15" s="131" customFormat="1" ht="21.95" customHeight="1" thickBot="1">
      <c r="A1847" s="351"/>
      <c r="B1847" s="1003" t="s">
        <v>568</v>
      </c>
      <c r="C1847" s="1004"/>
      <c r="D1847" s="1004"/>
      <c r="E1847" s="1004"/>
      <c r="F1847" s="1005"/>
      <c r="G1847" s="135"/>
      <c r="H1847" s="111"/>
      <c r="I1847" s="97"/>
      <c r="J1847" s="601"/>
      <c r="K1847" s="102"/>
      <c r="L1847" s="102"/>
      <c r="M1847" s="103"/>
      <c r="N1847" s="95"/>
      <c r="O1847" s="137"/>
    </row>
    <row r="1848" spans="1:15" s="131" customFormat="1" ht="35.450000000000003" customHeight="1" thickTop="1">
      <c r="A1848" s="351"/>
      <c r="B1848" s="1003" t="s">
        <v>132</v>
      </c>
      <c r="C1848" s="1004"/>
      <c r="D1848" s="1004"/>
      <c r="E1848" s="1004"/>
      <c r="F1848" s="1005"/>
      <c r="G1848" s="135"/>
      <c r="H1848" s="111"/>
      <c r="I1848" s="1006" t="s">
        <v>565</v>
      </c>
      <c r="J1848" s="1007"/>
      <c r="K1848" s="1007"/>
      <c r="L1848" s="1007"/>
      <c r="M1848" s="1007"/>
      <c r="N1848" s="1008"/>
      <c r="O1848" s="138">
        <f>SUM(O1806,O1816,O1825,O1832,O1839,)</f>
        <v>0</v>
      </c>
    </row>
    <row r="1849" spans="1:15" s="131" customFormat="1" ht="35.450000000000003" customHeight="1">
      <c r="A1849" s="351"/>
      <c r="B1849" s="1003" t="s">
        <v>138</v>
      </c>
      <c r="C1849" s="1004"/>
      <c r="D1849" s="1004"/>
      <c r="E1849" s="1004"/>
      <c r="F1849" s="1005"/>
      <c r="G1849" s="187"/>
      <c r="H1849" s="130"/>
      <c r="I1849" s="1009" t="s">
        <v>340</v>
      </c>
      <c r="J1849" s="1010"/>
      <c r="K1849" s="1010"/>
      <c r="L1849" s="1010"/>
      <c r="M1849" s="1010"/>
      <c r="N1849" s="1011"/>
      <c r="O1849" s="146">
        <f>IF(共通入力シート!$B$18="課税事業者",ROUNDDOWN((O1848-G1851)*10/110,0),0)</f>
        <v>0</v>
      </c>
    </row>
    <row r="1850" spans="1:15" s="131" customFormat="1" ht="26.1" customHeight="1" thickBot="1">
      <c r="A1850" s="351"/>
      <c r="B1850" s="1012" t="s">
        <v>569</v>
      </c>
      <c r="C1850" s="1013"/>
      <c r="D1850" s="1013"/>
      <c r="E1850" s="1013"/>
      <c r="F1850" s="1014"/>
      <c r="G1850" s="139"/>
      <c r="H1850" s="130"/>
      <c r="I1850" s="995" t="s">
        <v>341</v>
      </c>
      <c r="J1850" s="996"/>
      <c r="K1850" s="996"/>
      <c r="L1850" s="996"/>
      <c r="M1850" s="996"/>
      <c r="N1850" s="997"/>
      <c r="O1850" s="141">
        <f>O1848-O1849</f>
        <v>0</v>
      </c>
    </row>
    <row r="1851" spans="1:15" s="131" customFormat="1" ht="25.35" customHeight="1" thickTop="1">
      <c r="A1851" s="351"/>
      <c r="B1851" s="992" t="s">
        <v>75</v>
      </c>
      <c r="C1851" s="993"/>
      <c r="D1851" s="993"/>
      <c r="E1851" s="993"/>
      <c r="F1851" s="994"/>
      <c r="G1851" s="140">
        <f>SUM(G1846:G1850)</f>
        <v>0</v>
      </c>
      <c r="H1851" s="364"/>
      <c r="I1851" s="995" t="s">
        <v>342</v>
      </c>
      <c r="J1851" s="996"/>
      <c r="K1851" s="996"/>
      <c r="L1851" s="996"/>
      <c r="M1851" s="996"/>
      <c r="N1851" s="997"/>
      <c r="O1851" s="144"/>
    </row>
    <row r="1852" spans="1:15" s="131" customFormat="1" ht="26.25" customHeight="1">
      <c r="A1852" s="351"/>
      <c r="B1852" s="131" t="s">
        <v>76</v>
      </c>
      <c r="C1852" s="365"/>
      <c r="D1852" s="365"/>
      <c r="E1852" s="365"/>
      <c r="F1852" s="365"/>
      <c r="G1852" s="143"/>
      <c r="H1852" s="364"/>
      <c r="O1852" s="145"/>
    </row>
    <row r="1853" spans="1:15" s="131" customFormat="1" ht="10.5" customHeight="1" thickBot="1">
      <c r="A1853" s="351"/>
      <c r="C1853" s="365"/>
      <c r="D1853" s="365"/>
      <c r="E1853" s="365"/>
      <c r="F1853" s="365"/>
      <c r="G1853" s="143"/>
      <c r="H1853" s="364"/>
      <c r="I1853" s="366"/>
    </row>
    <row r="1854" spans="1:15" s="131" customFormat="1" ht="25.35" customHeight="1" thickBot="1">
      <c r="A1854" s="351"/>
      <c r="B1854" s="998" t="s">
        <v>77</v>
      </c>
      <c r="C1854" s="980"/>
      <c r="D1854" s="999" t="str">
        <f>IF(共通入力シート!$B$2="","",共通入力シート!$B$2)</f>
        <v/>
      </c>
      <c r="E1854" s="999"/>
      <c r="F1854" s="999"/>
      <c r="G1854" s="1000"/>
      <c r="H1854" s="1001" t="str">
        <f>IF(共通入力シート!$B$18="※選択してください。","★「共通入力シート」の消費税等仕入控除税額の取扱を選択してください。","")</f>
        <v/>
      </c>
      <c r="I1854" s="1002"/>
      <c r="J1854" s="1002"/>
      <c r="K1854" s="1002"/>
      <c r="L1854" s="1002"/>
      <c r="M1854" s="1002"/>
      <c r="N1854" s="1002"/>
      <c r="O1854" s="1002"/>
    </row>
    <row r="1855" spans="1:15" s="131" customFormat="1" ht="46.5" customHeight="1" thickBot="1">
      <c r="A1855" s="351"/>
      <c r="B1855" s="987" t="s">
        <v>343</v>
      </c>
      <c r="C1855" s="988"/>
      <c r="D1855" s="989" t="str">
        <f>IF(O1850=0,"",MAX(0,MIN(INT(O1850/2),G1841)))</f>
        <v/>
      </c>
      <c r="E1855" s="989"/>
      <c r="F1855" s="989"/>
      <c r="G1855" s="367" t="s">
        <v>29</v>
      </c>
      <c r="H1855" s="990" t="s">
        <v>78</v>
      </c>
      <c r="I1855" s="991"/>
      <c r="J1855" s="991"/>
      <c r="K1855" s="991"/>
      <c r="L1855" s="991"/>
      <c r="M1855" s="991"/>
      <c r="N1855" s="991"/>
      <c r="O1855" s="991"/>
    </row>
    <row r="1856" spans="1:15" ht="4.5" customHeight="1"/>
    <row r="1857" spans="2:21" ht="15.6" customHeight="1">
      <c r="B1857" s="131" t="s">
        <v>425</v>
      </c>
      <c r="C1857" s="218"/>
      <c r="D1857" s="218"/>
      <c r="E1857" s="218"/>
      <c r="F1857" s="218"/>
      <c r="G1857" s="218"/>
      <c r="H1857" s="218"/>
      <c r="I1857" s="218"/>
      <c r="J1857" s="218"/>
      <c r="K1857" s="218"/>
      <c r="L1857" s="218"/>
      <c r="M1857" s="218"/>
      <c r="N1857" s="218"/>
      <c r="O1857" s="218"/>
      <c r="R1857" s="329"/>
      <c r="S1857" s="329"/>
      <c r="T1857" s="329"/>
      <c r="U1857" s="329"/>
    </row>
    <row r="1858" spans="2:21" ht="15.6" customHeight="1">
      <c r="B1858" s="218" t="s">
        <v>509</v>
      </c>
      <c r="C1858" s="218"/>
      <c r="D1858" s="218"/>
      <c r="E1858" s="218"/>
      <c r="F1858" s="218"/>
      <c r="G1858" s="218"/>
      <c r="H1858" s="218"/>
      <c r="I1858" s="218"/>
      <c r="J1858" s="218"/>
      <c r="K1858" s="218"/>
      <c r="L1858" s="218"/>
      <c r="M1858" s="218"/>
      <c r="N1858" s="218"/>
      <c r="O1858" s="218"/>
      <c r="R1858" s="329"/>
      <c r="S1858" s="329"/>
      <c r="T1858" s="329"/>
      <c r="U1858" s="329"/>
    </row>
    <row r="1859" spans="2:21" ht="18" customHeight="1" thickBot="1">
      <c r="B1859" s="1120" t="s">
        <v>508</v>
      </c>
      <c r="C1859" s="1120"/>
      <c r="D1859" s="1120"/>
      <c r="E1859" s="1120"/>
      <c r="F1859" s="1120"/>
      <c r="G1859" s="1120"/>
      <c r="H1859" s="1120"/>
      <c r="I1859" s="1120"/>
      <c r="J1859" s="1120"/>
      <c r="K1859" s="1120"/>
      <c r="L1859" s="1120"/>
      <c r="M1859" s="1120"/>
      <c r="N1859" s="1120"/>
      <c r="O1859" s="1120"/>
      <c r="R1859" s="329"/>
      <c r="S1859" s="329"/>
      <c r="T1859" s="329"/>
      <c r="U1859" s="329"/>
    </row>
    <row r="1860" spans="2:21" ht="15" customHeight="1">
      <c r="B1860" s="1121" t="s">
        <v>43</v>
      </c>
      <c r="C1860" s="1122"/>
      <c r="D1860" s="1125" t="s">
        <v>634</v>
      </c>
      <c r="E1860" s="1126"/>
      <c r="F1860" s="1129" t="s">
        <v>657</v>
      </c>
      <c r="G1860" s="1130"/>
      <c r="H1860" s="1131"/>
      <c r="I1860" s="1131"/>
      <c r="J1860" s="1131"/>
      <c r="K1860" s="1131"/>
      <c r="L1860" s="1131"/>
      <c r="M1860" s="1131"/>
      <c r="N1860" s="1131"/>
      <c r="O1860" s="1132"/>
      <c r="Q1860" s="618" t="s">
        <v>667</v>
      </c>
      <c r="R1860" s="329"/>
      <c r="S1860" s="329"/>
      <c r="T1860" s="329"/>
      <c r="U1860" s="329"/>
    </row>
    <row r="1861" spans="2:21" ht="15" customHeight="1" thickBot="1">
      <c r="B1861" s="1123"/>
      <c r="C1861" s="1124"/>
      <c r="D1861" s="1127"/>
      <c r="E1861" s="1128"/>
      <c r="F1861" s="1133"/>
      <c r="G1861" s="1134"/>
      <c r="H1861" s="1135"/>
      <c r="I1861" s="1135"/>
      <c r="J1861" s="1135"/>
      <c r="K1861" s="1135"/>
      <c r="L1861" s="1135"/>
      <c r="M1861" s="1135"/>
      <c r="N1861" s="1135"/>
      <c r="O1861" s="1136"/>
      <c r="Q1861" s="617" t="s">
        <v>668</v>
      </c>
      <c r="R1861" s="329"/>
      <c r="S1861" s="329"/>
      <c r="T1861" s="329"/>
      <c r="U1861" s="329"/>
    </row>
    <row r="1862" spans="2:21" ht="16.5" customHeight="1">
      <c r="B1862" s="330" t="s">
        <v>142</v>
      </c>
      <c r="C1862" s="331"/>
      <c r="D1862" s="331"/>
      <c r="E1862" s="332"/>
      <c r="F1862" s="331"/>
      <c r="G1862" s="331"/>
      <c r="H1862" s="333"/>
      <c r="I1862" s="333"/>
      <c r="J1862" s="333"/>
      <c r="K1862" s="333"/>
      <c r="L1862" s="333"/>
      <c r="M1862" s="333"/>
      <c r="N1862" s="333"/>
      <c r="O1862" s="334"/>
      <c r="R1862" s="329"/>
      <c r="S1862" s="329"/>
      <c r="T1862" s="329"/>
      <c r="U1862" s="329"/>
    </row>
    <row r="1863" spans="2:21" ht="18.75" customHeight="1">
      <c r="B1863" s="1109"/>
      <c r="C1863" s="1110"/>
      <c r="D1863" s="1110"/>
      <c r="E1863" s="1110"/>
      <c r="F1863" s="1110"/>
      <c r="G1863" s="1110"/>
      <c r="H1863" s="1110"/>
      <c r="I1863" s="1110"/>
      <c r="J1863" s="1110"/>
      <c r="K1863" s="1110"/>
      <c r="L1863" s="1213" t="s">
        <v>48</v>
      </c>
      <c r="M1863" s="1215"/>
      <c r="N1863" s="1215"/>
      <c r="O1863" s="1216"/>
      <c r="Q1863" s="569" t="str">
        <f>IF(M1863="", "←選択してください。", "")</f>
        <v>←選択してください。</v>
      </c>
      <c r="R1863" s="329"/>
      <c r="S1863" s="329"/>
      <c r="T1863" s="329"/>
      <c r="U1863" s="329"/>
    </row>
    <row r="1864" spans="2:21" ht="17.25" customHeight="1">
      <c r="B1864" s="1111"/>
      <c r="C1864" s="1112"/>
      <c r="D1864" s="1112"/>
      <c r="E1864" s="1112"/>
      <c r="F1864" s="1112"/>
      <c r="G1864" s="1112"/>
      <c r="H1864" s="1112"/>
      <c r="I1864" s="1112"/>
      <c r="J1864" s="1112"/>
      <c r="K1864" s="1112"/>
      <c r="L1864" s="1214"/>
      <c r="M1864" s="1217"/>
      <c r="N1864" s="1217"/>
      <c r="O1864" s="1218"/>
      <c r="Q1864" s="336"/>
      <c r="R1864" s="329"/>
      <c r="S1864" s="329"/>
      <c r="T1864" s="329"/>
      <c r="U1864" s="329"/>
    </row>
    <row r="1865" spans="2:21" ht="4.5" customHeight="1">
      <c r="B1865" s="338"/>
      <c r="C1865" s="338"/>
      <c r="D1865" s="338"/>
      <c r="E1865" s="338"/>
      <c r="F1865" s="338"/>
      <c r="G1865" s="338"/>
      <c r="H1865" s="338"/>
      <c r="I1865" s="338"/>
      <c r="J1865" s="338"/>
      <c r="K1865" s="338"/>
      <c r="L1865" s="338"/>
      <c r="M1865" s="338"/>
      <c r="N1865" s="338"/>
      <c r="O1865" s="611"/>
      <c r="R1865" s="329"/>
      <c r="S1865" s="329"/>
      <c r="T1865" s="329"/>
      <c r="U1865" s="329"/>
    </row>
    <row r="1866" spans="2:21" ht="21.75" customHeight="1">
      <c r="B1866" s="340" t="s">
        <v>143</v>
      </c>
      <c r="C1866" s="341"/>
      <c r="D1866" s="341"/>
      <c r="E1866" s="341"/>
      <c r="F1866" s="1117" t="s">
        <v>50</v>
      </c>
      <c r="G1866" s="1118"/>
      <c r="H1866" s="342"/>
      <c r="I1866" s="919"/>
      <c r="J1866" s="920"/>
      <c r="K1866" s="920"/>
      <c r="L1866" s="1219"/>
      <c r="M1866" s="1219"/>
      <c r="N1866" s="1219"/>
      <c r="O1866" s="1220"/>
      <c r="Q1866" s="336" t="str">
        <f>IF(OR(F1860="人材養成事業",F1860= "普及啓発事業"), "←斜線部は記入する必要はありません。", "")</f>
        <v/>
      </c>
      <c r="R1866" s="329"/>
      <c r="S1866" s="329"/>
      <c r="T1866" s="329"/>
      <c r="U1866" s="329"/>
    </row>
    <row r="1867" spans="2:21" ht="9" customHeight="1">
      <c r="B1867" s="131"/>
      <c r="C1867" s="131"/>
      <c r="D1867" s="131"/>
      <c r="E1867" s="131"/>
      <c r="F1867" s="338"/>
      <c r="G1867" s="338"/>
      <c r="H1867" s="587"/>
      <c r="I1867" s="338"/>
      <c r="J1867" s="338"/>
      <c r="K1867" s="338"/>
      <c r="L1867" s="588"/>
      <c r="M1867" s="338"/>
      <c r="N1867" s="338"/>
      <c r="O1867" s="589"/>
      <c r="Q1867" s="336"/>
      <c r="R1867" s="329"/>
      <c r="S1867" s="329"/>
      <c r="T1867" s="329"/>
      <c r="U1867" s="329"/>
    </row>
    <row r="1868" spans="2:21" hidden="1">
      <c r="B1868" s="131"/>
      <c r="C1868" s="131"/>
      <c r="D1868" s="131"/>
      <c r="E1868" s="131"/>
      <c r="F1868" s="338"/>
      <c r="G1868" s="338"/>
      <c r="H1868" s="587"/>
      <c r="I1868" s="338"/>
      <c r="J1868" s="338"/>
      <c r="K1868" s="338"/>
      <c r="L1868" s="588"/>
      <c r="M1868" s="338"/>
      <c r="N1868" s="338"/>
      <c r="O1868" s="589"/>
      <c r="Q1868" s="336"/>
      <c r="R1868" s="329"/>
      <c r="S1868" s="329"/>
      <c r="T1868" s="329"/>
      <c r="U1868" s="329"/>
    </row>
    <row r="1869" spans="2:21" hidden="1">
      <c r="B1869" s="131"/>
      <c r="C1869" s="131"/>
      <c r="D1869" s="338"/>
      <c r="E1869" s="338"/>
      <c r="F1869" s="338"/>
      <c r="G1869" s="338"/>
      <c r="H1869" s="338"/>
      <c r="I1869" s="338"/>
      <c r="J1869" s="338"/>
      <c r="K1869" s="338"/>
      <c r="L1869" s="338"/>
      <c r="M1869" s="338"/>
      <c r="N1869" s="338"/>
      <c r="O1869" s="338"/>
      <c r="Q1869" s="336"/>
      <c r="R1869" s="329"/>
      <c r="S1869" s="329"/>
      <c r="T1869" s="329"/>
      <c r="U1869" s="329"/>
    </row>
    <row r="1870" spans="2:21" s="102" customFormat="1" ht="18" customHeight="1">
      <c r="B1870" s="1020" t="s">
        <v>344</v>
      </c>
      <c r="C1870" s="1066"/>
      <c r="D1870" s="925" t="s">
        <v>413</v>
      </c>
      <c r="E1870" s="926"/>
      <c r="F1870" s="926"/>
      <c r="G1870" s="926"/>
      <c r="H1870" s="926"/>
      <c r="I1870" s="926"/>
      <c r="J1870" s="926"/>
      <c r="K1870" s="926"/>
      <c r="L1870" s="926"/>
      <c r="M1870" s="926"/>
      <c r="N1870" s="926"/>
      <c r="O1870" s="927"/>
      <c r="Q1870" s="345"/>
    </row>
    <row r="1871" spans="2:21" s="102" customFormat="1" ht="19.350000000000001" customHeight="1">
      <c r="B1871" s="1067"/>
      <c r="C1871" s="1068"/>
      <c r="D1871" s="1071"/>
      <c r="E1871" s="1072"/>
      <c r="F1871" s="1072"/>
      <c r="G1871" s="1072"/>
      <c r="H1871" s="1072"/>
      <c r="I1871" s="1072"/>
      <c r="J1871" s="1072"/>
      <c r="K1871" s="1072"/>
      <c r="L1871" s="1072"/>
      <c r="M1871" s="1072"/>
      <c r="N1871" s="1072"/>
      <c r="O1871" s="1073"/>
    </row>
    <row r="1872" spans="2:21" s="102" customFormat="1" ht="19.350000000000001" customHeight="1">
      <c r="B1872" s="1067"/>
      <c r="C1872" s="1068"/>
      <c r="D1872" s="1071"/>
      <c r="E1872" s="1072"/>
      <c r="F1872" s="1072"/>
      <c r="G1872" s="1072"/>
      <c r="H1872" s="1072"/>
      <c r="I1872" s="1072"/>
      <c r="J1872" s="1072"/>
      <c r="K1872" s="1072"/>
      <c r="L1872" s="1072"/>
      <c r="M1872" s="1072"/>
      <c r="N1872" s="1072"/>
      <c r="O1872" s="1073"/>
    </row>
    <row r="1873" spans="2:15" s="102" customFormat="1" ht="19.350000000000001" customHeight="1">
      <c r="B1873" s="1067"/>
      <c r="C1873" s="1068"/>
      <c r="D1873" s="1071"/>
      <c r="E1873" s="1072"/>
      <c r="F1873" s="1072"/>
      <c r="G1873" s="1072"/>
      <c r="H1873" s="1072"/>
      <c r="I1873" s="1072"/>
      <c r="J1873" s="1072"/>
      <c r="K1873" s="1072"/>
      <c r="L1873" s="1072"/>
      <c r="M1873" s="1072"/>
      <c r="N1873" s="1072"/>
      <c r="O1873" s="1073"/>
    </row>
    <row r="1874" spans="2:15" s="102" customFormat="1" ht="19.350000000000001" customHeight="1">
      <c r="B1874" s="1067"/>
      <c r="C1874" s="1068"/>
      <c r="D1874" s="1071"/>
      <c r="E1874" s="1072"/>
      <c r="F1874" s="1072"/>
      <c r="G1874" s="1072"/>
      <c r="H1874" s="1072"/>
      <c r="I1874" s="1072"/>
      <c r="J1874" s="1072"/>
      <c r="K1874" s="1072"/>
      <c r="L1874" s="1072"/>
      <c r="M1874" s="1072"/>
      <c r="N1874" s="1072"/>
      <c r="O1874" s="1073"/>
    </row>
    <row r="1875" spans="2:15" s="102" customFormat="1" ht="19.350000000000001" customHeight="1">
      <c r="B1875" s="1067"/>
      <c r="C1875" s="1068"/>
      <c r="D1875" s="1071"/>
      <c r="E1875" s="1072"/>
      <c r="F1875" s="1072"/>
      <c r="G1875" s="1072"/>
      <c r="H1875" s="1072"/>
      <c r="I1875" s="1072"/>
      <c r="J1875" s="1072"/>
      <c r="K1875" s="1072"/>
      <c r="L1875" s="1072"/>
      <c r="M1875" s="1072"/>
      <c r="N1875" s="1072"/>
      <c r="O1875" s="1073"/>
    </row>
    <row r="1876" spans="2:15" s="102" customFormat="1" ht="19.350000000000001" customHeight="1">
      <c r="B1876" s="1067"/>
      <c r="C1876" s="1068"/>
      <c r="D1876" s="1071"/>
      <c r="E1876" s="1072"/>
      <c r="F1876" s="1072"/>
      <c r="G1876" s="1072"/>
      <c r="H1876" s="1072"/>
      <c r="I1876" s="1072"/>
      <c r="J1876" s="1072"/>
      <c r="K1876" s="1072"/>
      <c r="L1876" s="1072"/>
      <c r="M1876" s="1072"/>
      <c r="N1876" s="1072"/>
      <c r="O1876" s="1073"/>
    </row>
    <row r="1877" spans="2:15" s="102" customFormat="1" ht="19.350000000000001" customHeight="1">
      <c r="B1877" s="1067"/>
      <c r="C1877" s="1068"/>
      <c r="D1877" s="1071"/>
      <c r="E1877" s="1072"/>
      <c r="F1877" s="1072"/>
      <c r="G1877" s="1072"/>
      <c r="H1877" s="1072"/>
      <c r="I1877" s="1072"/>
      <c r="J1877" s="1072"/>
      <c r="K1877" s="1072"/>
      <c r="L1877" s="1072"/>
      <c r="M1877" s="1072"/>
      <c r="N1877" s="1072"/>
      <c r="O1877" s="1073"/>
    </row>
    <row r="1878" spans="2:15" s="102" customFormat="1" ht="19.350000000000001" customHeight="1">
      <c r="B1878" s="1067"/>
      <c r="C1878" s="1068"/>
      <c r="D1878" s="1071"/>
      <c r="E1878" s="1072"/>
      <c r="F1878" s="1072"/>
      <c r="G1878" s="1072"/>
      <c r="H1878" s="1072"/>
      <c r="I1878" s="1072"/>
      <c r="J1878" s="1072"/>
      <c r="K1878" s="1072"/>
      <c r="L1878" s="1072"/>
      <c r="M1878" s="1072"/>
      <c r="N1878" s="1072"/>
      <c r="O1878" s="1073"/>
    </row>
    <row r="1879" spans="2:15" s="102" customFormat="1" ht="19.350000000000001" customHeight="1">
      <c r="B1879" s="1067"/>
      <c r="C1879" s="1068"/>
      <c r="D1879" s="1071"/>
      <c r="E1879" s="1072"/>
      <c r="F1879" s="1072"/>
      <c r="G1879" s="1072"/>
      <c r="H1879" s="1072"/>
      <c r="I1879" s="1072"/>
      <c r="J1879" s="1072"/>
      <c r="K1879" s="1072"/>
      <c r="L1879" s="1072"/>
      <c r="M1879" s="1072"/>
      <c r="N1879" s="1072"/>
      <c r="O1879" s="1073"/>
    </row>
    <row r="1880" spans="2:15" s="102" customFormat="1" ht="19.350000000000001" customHeight="1">
      <c r="B1880" s="1069"/>
      <c r="C1880" s="1070"/>
      <c r="D1880" s="1074"/>
      <c r="E1880" s="1075"/>
      <c r="F1880" s="1075"/>
      <c r="G1880" s="1075"/>
      <c r="H1880" s="1075"/>
      <c r="I1880" s="1075"/>
      <c r="J1880" s="1075"/>
      <c r="K1880" s="1075"/>
      <c r="L1880" s="1075"/>
      <c r="M1880" s="1075"/>
      <c r="N1880" s="1075"/>
      <c r="O1880" s="1076"/>
    </row>
    <row r="1881" spans="2:15" s="102" customFormat="1" ht="18" customHeight="1">
      <c r="B1881" s="1020" t="s">
        <v>148</v>
      </c>
      <c r="C1881" s="1021"/>
      <c r="D1881" s="1059" t="s">
        <v>427</v>
      </c>
      <c r="E1881" s="1026"/>
      <c r="F1881" s="1026"/>
      <c r="G1881" s="1026"/>
      <c r="H1881" s="1026"/>
      <c r="I1881" s="1026"/>
      <c r="J1881" s="1026"/>
      <c r="K1881" s="1026"/>
      <c r="L1881" s="1026"/>
      <c r="M1881" s="1026"/>
      <c r="N1881" s="1026"/>
      <c r="O1881" s="1027"/>
    </row>
    <row r="1882" spans="2:15" s="102" customFormat="1" ht="18" customHeight="1">
      <c r="B1882" s="1022"/>
      <c r="C1882" s="1023"/>
      <c r="D1882" s="1028"/>
      <c r="E1882" s="1077"/>
      <c r="F1882" s="1077"/>
      <c r="G1882" s="1077"/>
      <c r="H1882" s="1077"/>
      <c r="I1882" s="1077"/>
      <c r="J1882" s="1077"/>
      <c r="K1882" s="1077"/>
      <c r="L1882" s="1077"/>
      <c r="M1882" s="1077"/>
      <c r="N1882" s="1077"/>
      <c r="O1882" s="1078"/>
    </row>
    <row r="1883" spans="2:15" s="102" customFormat="1" ht="18" customHeight="1">
      <c r="B1883" s="1022"/>
      <c r="C1883" s="1023"/>
      <c r="D1883" s="1071"/>
      <c r="E1883" s="1072"/>
      <c r="F1883" s="1072"/>
      <c r="G1883" s="1072"/>
      <c r="H1883" s="1072"/>
      <c r="I1883" s="1072"/>
      <c r="J1883" s="1072"/>
      <c r="K1883" s="1072"/>
      <c r="L1883" s="1072"/>
      <c r="M1883" s="1072"/>
      <c r="N1883" s="1072"/>
      <c r="O1883" s="1073"/>
    </row>
    <row r="1884" spans="2:15" s="102" customFormat="1" ht="18" customHeight="1">
      <c r="B1884" s="1022"/>
      <c r="C1884" s="1023"/>
      <c r="D1884" s="1071"/>
      <c r="E1884" s="1072"/>
      <c r="F1884" s="1072"/>
      <c r="G1884" s="1072"/>
      <c r="H1884" s="1072"/>
      <c r="I1884" s="1072"/>
      <c r="J1884" s="1072"/>
      <c r="K1884" s="1072"/>
      <c r="L1884" s="1072"/>
      <c r="M1884" s="1072"/>
      <c r="N1884" s="1072"/>
      <c r="O1884" s="1073"/>
    </row>
    <row r="1885" spans="2:15" s="102" customFormat="1" ht="18" customHeight="1">
      <c r="B1885" s="1022"/>
      <c r="C1885" s="1023"/>
      <c r="D1885" s="1071"/>
      <c r="E1885" s="1072"/>
      <c r="F1885" s="1072"/>
      <c r="G1885" s="1072"/>
      <c r="H1885" s="1072"/>
      <c r="I1885" s="1072"/>
      <c r="J1885" s="1072"/>
      <c r="K1885" s="1072"/>
      <c r="L1885" s="1072"/>
      <c r="M1885" s="1072"/>
      <c r="N1885" s="1072"/>
      <c r="O1885" s="1073"/>
    </row>
    <row r="1886" spans="2:15" s="102" customFormat="1" ht="18" customHeight="1">
      <c r="B1886" s="1022"/>
      <c r="C1886" s="1023"/>
      <c r="D1886" s="1071"/>
      <c r="E1886" s="1072"/>
      <c r="F1886" s="1072"/>
      <c r="G1886" s="1072"/>
      <c r="H1886" s="1072"/>
      <c r="I1886" s="1072"/>
      <c r="J1886" s="1072"/>
      <c r="K1886" s="1072"/>
      <c r="L1886" s="1072"/>
      <c r="M1886" s="1072"/>
      <c r="N1886" s="1072"/>
      <c r="O1886" s="1073"/>
    </row>
    <row r="1887" spans="2:15" s="102" customFormat="1" ht="18" customHeight="1">
      <c r="B1887" s="1022"/>
      <c r="C1887" s="1023"/>
      <c r="D1887" s="1079"/>
      <c r="E1887" s="1080"/>
      <c r="F1887" s="1080"/>
      <c r="G1887" s="1080"/>
      <c r="H1887" s="1080"/>
      <c r="I1887" s="1080"/>
      <c r="J1887" s="1080"/>
      <c r="K1887" s="1080"/>
      <c r="L1887" s="1080"/>
      <c r="M1887" s="1080"/>
      <c r="N1887" s="1080"/>
      <c r="O1887" s="1081"/>
    </row>
    <row r="1888" spans="2:15" s="102" customFormat="1" ht="18" customHeight="1">
      <c r="B1888" s="1022"/>
      <c r="C1888" s="1023"/>
      <c r="D1888" s="1082" t="s">
        <v>428</v>
      </c>
      <c r="E1888" s="1083"/>
      <c r="F1888" s="1083"/>
      <c r="G1888" s="1083"/>
      <c r="H1888" s="1083"/>
      <c r="I1888" s="1083"/>
      <c r="J1888" s="1083"/>
      <c r="K1888" s="1083"/>
      <c r="L1888" s="1083"/>
      <c r="M1888" s="1083"/>
      <c r="N1888" s="1083"/>
      <c r="O1888" s="1084"/>
    </row>
    <row r="1889" spans="2:15" s="102" customFormat="1" ht="18" customHeight="1">
      <c r="B1889" s="1022"/>
      <c r="C1889" s="1023"/>
      <c r="D1889" s="1028"/>
      <c r="E1889" s="1085"/>
      <c r="F1889" s="1085"/>
      <c r="G1889" s="1085"/>
      <c r="H1889" s="1085"/>
      <c r="I1889" s="1085"/>
      <c r="J1889" s="1085"/>
      <c r="K1889" s="1085"/>
      <c r="L1889" s="1085"/>
      <c r="M1889" s="1085"/>
      <c r="N1889" s="1085"/>
      <c r="O1889" s="1086"/>
    </row>
    <row r="1890" spans="2:15" s="102" customFormat="1" ht="18" customHeight="1">
      <c r="B1890" s="1022"/>
      <c r="C1890" s="1023"/>
      <c r="D1890" s="1087"/>
      <c r="E1890" s="1088"/>
      <c r="F1890" s="1088"/>
      <c r="G1890" s="1088"/>
      <c r="H1890" s="1088"/>
      <c r="I1890" s="1088"/>
      <c r="J1890" s="1088"/>
      <c r="K1890" s="1088"/>
      <c r="L1890" s="1088"/>
      <c r="M1890" s="1088"/>
      <c r="N1890" s="1088"/>
      <c r="O1890" s="1089"/>
    </row>
    <row r="1891" spans="2:15" s="102" customFormat="1" ht="18" customHeight="1">
      <c r="B1891" s="1022"/>
      <c r="C1891" s="1023"/>
      <c r="D1891" s="1087"/>
      <c r="E1891" s="1088"/>
      <c r="F1891" s="1088"/>
      <c r="G1891" s="1088"/>
      <c r="H1891" s="1088"/>
      <c r="I1891" s="1088"/>
      <c r="J1891" s="1088"/>
      <c r="K1891" s="1088"/>
      <c r="L1891" s="1088"/>
      <c r="M1891" s="1088"/>
      <c r="N1891" s="1088"/>
      <c r="O1891" s="1089"/>
    </row>
    <row r="1892" spans="2:15" s="102" customFormat="1" ht="18" customHeight="1">
      <c r="B1892" s="1022"/>
      <c r="C1892" s="1023"/>
      <c r="D1892" s="1087"/>
      <c r="E1892" s="1088"/>
      <c r="F1892" s="1088"/>
      <c r="G1892" s="1088"/>
      <c r="H1892" s="1088"/>
      <c r="I1892" s="1088"/>
      <c r="J1892" s="1088"/>
      <c r="K1892" s="1088"/>
      <c r="L1892" s="1088"/>
      <c r="M1892" s="1088"/>
      <c r="N1892" s="1088"/>
      <c r="O1892" s="1089"/>
    </row>
    <row r="1893" spans="2:15" s="102" customFormat="1" ht="18" customHeight="1">
      <c r="B1893" s="1022"/>
      <c r="C1893" s="1023"/>
      <c r="D1893" s="1087"/>
      <c r="E1893" s="1088"/>
      <c r="F1893" s="1088"/>
      <c r="G1893" s="1088"/>
      <c r="H1893" s="1088"/>
      <c r="I1893" s="1088"/>
      <c r="J1893" s="1088"/>
      <c r="K1893" s="1088"/>
      <c r="L1893" s="1088"/>
      <c r="M1893" s="1088"/>
      <c r="N1893" s="1088"/>
      <c r="O1893" s="1089"/>
    </row>
    <row r="1894" spans="2:15" s="102" customFormat="1" ht="18" customHeight="1">
      <c r="B1894" s="1022"/>
      <c r="C1894" s="1023"/>
      <c r="D1894" s="1087"/>
      <c r="E1894" s="1088"/>
      <c r="F1894" s="1088"/>
      <c r="G1894" s="1088"/>
      <c r="H1894" s="1088"/>
      <c r="I1894" s="1088"/>
      <c r="J1894" s="1088"/>
      <c r="K1894" s="1088"/>
      <c r="L1894" s="1088"/>
      <c r="M1894" s="1088"/>
      <c r="N1894" s="1088"/>
      <c r="O1894" s="1089"/>
    </row>
    <row r="1895" spans="2:15" s="102" customFormat="1" ht="18" customHeight="1">
      <c r="B1895" s="1024"/>
      <c r="C1895" s="1025"/>
      <c r="D1895" s="1090"/>
      <c r="E1895" s="1091"/>
      <c r="F1895" s="1091"/>
      <c r="G1895" s="1091"/>
      <c r="H1895" s="1091"/>
      <c r="I1895" s="1091"/>
      <c r="J1895" s="1091"/>
      <c r="K1895" s="1091"/>
      <c r="L1895" s="1091"/>
      <c r="M1895" s="1091"/>
      <c r="N1895" s="1091"/>
      <c r="O1895" s="1092"/>
    </row>
    <row r="1896" spans="2:15" s="102" customFormat="1" ht="18" customHeight="1">
      <c r="B1896" s="1020" t="s">
        <v>140</v>
      </c>
      <c r="C1896" s="1021"/>
      <c r="D1896" s="1026" t="s">
        <v>347</v>
      </c>
      <c r="E1896" s="1026"/>
      <c r="F1896" s="1026"/>
      <c r="G1896" s="1026"/>
      <c r="H1896" s="1026"/>
      <c r="I1896" s="1026"/>
      <c r="J1896" s="1026"/>
      <c r="K1896" s="1026"/>
      <c r="L1896" s="1026"/>
      <c r="M1896" s="1026"/>
      <c r="N1896" s="1026"/>
      <c r="O1896" s="1027"/>
    </row>
    <row r="1897" spans="2:15" s="102" customFormat="1" ht="18" customHeight="1">
      <c r="B1897" s="1022"/>
      <c r="C1897" s="1023"/>
      <c r="D1897" s="1028"/>
      <c r="E1897" s="1029"/>
      <c r="F1897" s="1029"/>
      <c r="G1897" s="1029"/>
      <c r="H1897" s="1029"/>
      <c r="I1897" s="1029"/>
      <c r="J1897" s="1029"/>
      <c r="K1897" s="1029"/>
      <c r="L1897" s="1029"/>
      <c r="M1897" s="1029"/>
      <c r="N1897" s="1029"/>
      <c r="O1897" s="1030"/>
    </row>
    <row r="1898" spans="2:15" s="102" customFormat="1" ht="18" customHeight="1">
      <c r="B1898" s="1022"/>
      <c r="C1898" s="1023"/>
      <c r="D1898" s="1031"/>
      <c r="E1898" s="1032"/>
      <c r="F1898" s="1032"/>
      <c r="G1898" s="1032"/>
      <c r="H1898" s="1032"/>
      <c r="I1898" s="1032"/>
      <c r="J1898" s="1032"/>
      <c r="K1898" s="1032"/>
      <c r="L1898" s="1032"/>
      <c r="M1898" s="1032"/>
      <c r="N1898" s="1032"/>
      <c r="O1898" s="1033"/>
    </row>
    <row r="1899" spans="2:15" s="102" customFormat="1" ht="18" customHeight="1">
      <c r="B1899" s="1022"/>
      <c r="C1899" s="1023"/>
      <c r="D1899" s="1034"/>
      <c r="E1899" s="1035"/>
      <c r="F1899" s="1035"/>
      <c r="G1899" s="1035"/>
      <c r="H1899" s="1035"/>
      <c r="I1899" s="1035"/>
      <c r="J1899" s="1035"/>
      <c r="K1899" s="1035"/>
      <c r="L1899" s="1035"/>
      <c r="M1899" s="1035"/>
      <c r="N1899" s="1035"/>
      <c r="O1899" s="1036"/>
    </row>
    <row r="1900" spans="2:15" s="102" customFormat="1" ht="17.100000000000001" customHeight="1">
      <c r="B1900" s="1022"/>
      <c r="C1900" s="1023"/>
      <c r="D1900" s="1026" t="s">
        <v>345</v>
      </c>
      <c r="E1900" s="1026"/>
      <c r="F1900" s="1026"/>
      <c r="G1900" s="1026"/>
      <c r="H1900" s="1026"/>
      <c r="I1900" s="1026"/>
      <c r="J1900" s="1026"/>
      <c r="K1900" s="1026"/>
      <c r="L1900" s="1026"/>
      <c r="M1900" s="1026"/>
      <c r="N1900" s="1026"/>
      <c r="O1900" s="1027"/>
    </row>
    <row r="1901" spans="2:15" s="102" customFormat="1" ht="17.100000000000001" customHeight="1">
      <c r="B1901" s="1022"/>
      <c r="C1901" s="1023"/>
      <c r="D1901" s="1037"/>
      <c r="E1901" s="1038"/>
      <c r="F1901" s="1038"/>
      <c r="G1901" s="1038"/>
      <c r="H1901" s="1038"/>
      <c r="I1901" s="1038"/>
      <c r="J1901" s="1038"/>
      <c r="K1901" s="1038"/>
      <c r="L1901" s="1038"/>
      <c r="M1901" s="1038"/>
      <c r="N1901" s="1038"/>
      <c r="O1901" s="1039"/>
    </row>
    <row r="1902" spans="2:15" s="102" customFormat="1" ht="17.100000000000001" customHeight="1">
      <c r="B1902" s="1022"/>
      <c r="C1902" s="1023"/>
      <c r="D1902" s="1040"/>
      <c r="E1902" s="1041"/>
      <c r="F1902" s="1041"/>
      <c r="G1902" s="1041"/>
      <c r="H1902" s="1041"/>
      <c r="I1902" s="1041"/>
      <c r="J1902" s="1041"/>
      <c r="K1902" s="1041"/>
      <c r="L1902" s="1041"/>
      <c r="M1902" s="1041"/>
      <c r="N1902" s="1041"/>
      <c r="O1902" s="1042"/>
    </row>
    <row r="1903" spans="2:15" s="102" customFormat="1" ht="17.100000000000001" customHeight="1">
      <c r="B1903" s="1022"/>
      <c r="C1903" s="1023"/>
      <c r="D1903" s="1043"/>
      <c r="E1903" s="1044"/>
      <c r="F1903" s="1044"/>
      <c r="G1903" s="1044"/>
      <c r="H1903" s="1044"/>
      <c r="I1903" s="1044"/>
      <c r="J1903" s="1044"/>
      <c r="K1903" s="1044"/>
      <c r="L1903" s="1044"/>
      <c r="M1903" s="1044"/>
      <c r="N1903" s="1044"/>
      <c r="O1903" s="1045"/>
    </row>
    <row r="1904" spans="2:15" s="102" customFormat="1" ht="17.100000000000001" customHeight="1">
      <c r="B1904" s="1022"/>
      <c r="C1904" s="1023"/>
      <c r="D1904" s="1026" t="s">
        <v>492</v>
      </c>
      <c r="E1904" s="1026"/>
      <c r="F1904" s="1026"/>
      <c r="G1904" s="1026"/>
      <c r="H1904" s="1026"/>
      <c r="I1904" s="1026"/>
      <c r="J1904" s="1026"/>
      <c r="K1904" s="1026"/>
      <c r="L1904" s="1026"/>
      <c r="M1904" s="1026"/>
      <c r="N1904" s="1026"/>
      <c r="O1904" s="1027"/>
    </row>
    <row r="1905" spans="1:21" s="102" customFormat="1" ht="17.100000000000001" customHeight="1">
      <c r="B1905" s="1022"/>
      <c r="C1905" s="1023"/>
      <c r="D1905" s="1046"/>
      <c r="E1905" s="1047"/>
      <c r="F1905" s="1047"/>
      <c r="G1905" s="1047"/>
      <c r="H1905" s="1047"/>
      <c r="I1905" s="1047"/>
      <c r="J1905" s="1047"/>
      <c r="K1905" s="1047"/>
      <c r="L1905" s="1047"/>
      <c r="M1905" s="1047"/>
      <c r="N1905" s="1047"/>
      <c r="O1905" s="1048"/>
    </row>
    <row r="1906" spans="1:21" s="102" customFormat="1" ht="17.100000000000001" customHeight="1">
      <c r="B1906" s="1022"/>
      <c r="C1906" s="1023"/>
      <c r="D1906" s="1049"/>
      <c r="E1906" s="797"/>
      <c r="F1906" s="797"/>
      <c r="G1906" s="797"/>
      <c r="H1906" s="797"/>
      <c r="I1906" s="797"/>
      <c r="J1906" s="797"/>
      <c r="K1906" s="797"/>
      <c r="L1906" s="797"/>
      <c r="M1906" s="797"/>
      <c r="N1906" s="797"/>
      <c r="O1906" s="1050"/>
    </row>
    <row r="1907" spans="1:21" s="102" customFormat="1" ht="17.100000000000001" customHeight="1">
      <c r="B1907" s="1022"/>
      <c r="C1907" s="1023"/>
      <c r="D1907" s="1051"/>
      <c r="E1907" s="1052"/>
      <c r="F1907" s="1052"/>
      <c r="G1907" s="1052"/>
      <c r="H1907" s="1052"/>
      <c r="I1907" s="1052"/>
      <c r="J1907" s="1052"/>
      <c r="K1907" s="1052"/>
      <c r="L1907" s="1052"/>
      <c r="M1907" s="1052"/>
      <c r="N1907" s="1052"/>
      <c r="O1907" s="1053"/>
    </row>
    <row r="1908" spans="1:21" s="102" customFormat="1" ht="17.100000000000001" customHeight="1">
      <c r="B1908" s="1022"/>
      <c r="C1908" s="1023"/>
      <c r="D1908" s="1026" t="s">
        <v>141</v>
      </c>
      <c r="E1908" s="1026"/>
      <c r="F1908" s="1026"/>
      <c r="G1908" s="1026"/>
      <c r="H1908" s="1026"/>
      <c r="I1908" s="1026"/>
      <c r="J1908" s="1026"/>
      <c r="K1908" s="1026"/>
      <c r="L1908" s="1026"/>
      <c r="M1908" s="1026"/>
      <c r="N1908" s="1026"/>
      <c r="O1908" s="1027"/>
    </row>
    <row r="1909" spans="1:21" s="102" customFormat="1" ht="17.100000000000001" customHeight="1">
      <c r="B1909" s="1022"/>
      <c r="C1909" s="1023"/>
      <c r="D1909" s="1028"/>
      <c r="E1909" s="1054"/>
      <c r="F1909" s="1054"/>
      <c r="G1909" s="1054"/>
      <c r="H1909" s="1054"/>
      <c r="I1909" s="1054"/>
      <c r="J1909" s="1054"/>
      <c r="K1909" s="1054"/>
      <c r="L1909" s="1054"/>
      <c r="M1909" s="1054"/>
      <c r="N1909" s="1054"/>
      <c r="O1909" s="1055"/>
    </row>
    <row r="1910" spans="1:21" ht="18" customHeight="1">
      <c r="B1910" s="1022"/>
      <c r="C1910" s="1023"/>
      <c r="D1910" s="1056"/>
      <c r="E1910" s="1057"/>
      <c r="F1910" s="1057"/>
      <c r="G1910" s="1057"/>
      <c r="H1910" s="1057"/>
      <c r="I1910" s="1057"/>
      <c r="J1910" s="1057"/>
      <c r="K1910" s="1057"/>
      <c r="L1910" s="1057"/>
      <c r="M1910" s="1057"/>
      <c r="N1910" s="1057"/>
      <c r="O1910" s="1058"/>
      <c r="R1910" s="329"/>
      <c r="S1910" s="329"/>
      <c r="T1910" s="329"/>
      <c r="U1910" s="329"/>
    </row>
    <row r="1911" spans="1:21" ht="18" customHeight="1">
      <c r="B1911" s="1022"/>
      <c r="C1911" s="1023"/>
      <c r="D1911" s="1059" t="s">
        <v>346</v>
      </c>
      <c r="E1911" s="1026"/>
      <c r="F1911" s="1026"/>
      <c r="G1911" s="1026"/>
      <c r="H1911" s="1026"/>
      <c r="I1911" s="1026"/>
      <c r="J1911" s="1026"/>
      <c r="K1911" s="1026"/>
      <c r="L1911" s="1026"/>
      <c r="M1911" s="1026"/>
      <c r="N1911" s="1026"/>
      <c r="O1911" s="1027"/>
      <c r="R1911" s="329"/>
      <c r="S1911" s="329"/>
      <c r="T1911" s="329"/>
      <c r="U1911" s="329"/>
    </row>
    <row r="1912" spans="1:21" ht="18" customHeight="1">
      <c r="B1912" s="1022"/>
      <c r="C1912" s="1023"/>
      <c r="D1912" s="1060"/>
      <c r="E1912" s="1061"/>
      <c r="F1912" s="1061"/>
      <c r="G1912" s="1061"/>
      <c r="H1912" s="1061"/>
      <c r="I1912" s="1061"/>
      <c r="J1912" s="1061"/>
      <c r="K1912" s="1061"/>
      <c r="L1912" s="1061"/>
      <c r="M1912" s="1061"/>
      <c r="N1912" s="1061"/>
      <c r="O1912" s="1062"/>
      <c r="R1912" s="329"/>
      <c r="S1912" s="329"/>
      <c r="T1912" s="329"/>
      <c r="U1912" s="329"/>
    </row>
    <row r="1913" spans="1:21" s="346" customFormat="1" ht="18" customHeight="1">
      <c r="B1913" s="1024"/>
      <c r="C1913" s="1025"/>
      <c r="D1913" s="1063"/>
      <c r="E1913" s="1064"/>
      <c r="F1913" s="1064"/>
      <c r="G1913" s="1064"/>
      <c r="H1913" s="1064"/>
      <c r="I1913" s="1064"/>
      <c r="J1913" s="1064"/>
      <c r="K1913" s="1064"/>
      <c r="L1913" s="1064"/>
      <c r="M1913" s="1064"/>
      <c r="N1913" s="1064"/>
      <c r="O1913" s="1065"/>
    </row>
    <row r="1914" spans="1:21" s="131" customFormat="1" ht="4.5" customHeight="1">
      <c r="B1914" s="347"/>
      <c r="C1914" s="347"/>
      <c r="D1914" s="348"/>
      <c r="E1914" s="348"/>
      <c r="F1914" s="348"/>
      <c r="G1914" s="348"/>
      <c r="H1914" s="348"/>
      <c r="I1914" s="348"/>
      <c r="J1914" s="348"/>
      <c r="K1914" s="348"/>
      <c r="L1914" s="348"/>
      <c r="M1914" s="348"/>
      <c r="N1914" s="348"/>
      <c r="O1914" s="348"/>
    </row>
    <row r="1915" spans="1:21" s="131" customFormat="1" ht="18.75" customHeight="1">
      <c r="B1915" s="527" t="s">
        <v>426</v>
      </c>
      <c r="C1915" s="347"/>
      <c r="D1915" s="348"/>
      <c r="E1915" s="348"/>
      <c r="F1915" s="348"/>
      <c r="G1915" s="348"/>
      <c r="H1915" s="348"/>
      <c r="I1915" s="348"/>
      <c r="J1915" s="348"/>
      <c r="K1915" s="348"/>
      <c r="L1915" s="348"/>
      <c r="M1915" s="348"/>
      <c r="N1915" s="348"/>
      <c r="O1915" s="348"/>
    </row>
    <row r="1916" spans="1:21" s="131" customFormat="1" ht="14.25" customHeight="1" thickBot="1">
      <c r="B1916" s="527" t="s">
        <v>424</v>
      </c>
      <c r="C1916" s="347"/>
      <c r="D1916" s="348"/>
      <c r="E1916" s="348"/>
      <c r="F1916" s="348"/>
      <c r="G1916" s="348"/>
      <c r="H1916" s="348"/>
      <c r="I1916" s="348"/>
      <c r="J1916" s="348"/>
      <c r="K1916" s="348"/>
      <c r="L1916" s="348"/>
      <c r="M1916" s="348"/>
      <c r="N1916" s="348"/>
      <c r="O1916" s="348"/>
    </row>
    <row r="1917" spans="1:21" s="131" customFormat="1" ht="18" customHeight="1" thickBot="1">
      <c r="B1917" s="998" t="s">
        <v>43</v>
      </c>
      <c r="C1917" s="979"/>
      <c r="D1917" s="980"/>
      <c r="E1917" s="349" t="s">
        <v>634</v>
      </c>
      <c r="F1917" s="350"/>
      <c r="G1917" s="350"/>
      <c r="H1917" s="350"/>
      <c r="I1917" s="350"/>
      <c r="J1917" s="350"/>
      <c r="K1917" s="350"/>
      <c r="L1917" s="232"/>
      <c r="M1917" s="232"/>
      <c r="N1917" s="232"/>
      <c r="O1917" s="232"/>
    </row>
    <row r="1918" spans="1:21" s="131" customFormat="1" ht="12">
      <c r="A1918" s="351"/>
      <c r="B1918" s="352" t="s">
        <v>59</v>
      </c>
      <c r="C1918" s="352"/>
      <c r="D1918" s="353"/>
      <c r="E1918" s="354"/>
      <c r="F1918" s="354"/>
      <c r="G1918" s="355" t="s">
        <v>60</v>
      </c>
      <c r="H1918" s="353"/>
      <c r="I1918" s="352" t="s">
        <v>61</v>
      </c>
      <c r="J1918" s="352"/>
      <c r="K1918" s="351"/>
      <c r="L1918" s="356"/>
      <c r="M1918" s="357"/>
      <c r="N1918" s="351"/>
      <c r="O1918" s="355" t="s">
        <v>60</v>
      </c>
    </row>
    <row r="1919" spans="1:21" s="131" customFormat="1" ht="12">
      <c r="A1919" s="358"/>
      <c r="B1919" s="359" t="s">
        <v>62</v>
      </c>
      <c r="C1919" s="360"/>
      <c r="D1919" s="360"/>
      <c r="E1919" s="361"/>
      <c r="F1919" s="361" t="s">
        <v>63</v>
      </c>
      <c r="G1919" s="362" t="s">
        <v>64</v>
      </c>
      <c r="H1919" s="363"/>
      <c r="I1919" s="359" t="s">
        <v>62</v>
      </c>
      <c r="J1919" s="360"/>
      <c r="K1919" s="360"/>
      <c r="L1919" s="360"/>
      <c r="M1919" s="361"/>
      <c r="N1919" s="361" t="s">
        <v>63</v>
      </c>
      <c r="O1919" s="362" t="s">
        <v>64</v>
      </c>
    </row>
    <row r="1920" spans="1:21" s="131" customFormat="1" ht="18" customHeight="1">
      <c r="A1920" s="351"/>
      <c r="B1920" s="83" t="s">
        <v>556</v>
      </c>
      <c r="C1920" s="84"/>
      <c r="D1920" s="84"/>
      <c r="E1920" s="85"/>
      <c r="F1920" s="86"/>
      <c r="G1920" s="87"/>
      <c r="H1920" s="88"/>
      <c r="I1920" s="83" t="s">
        <v>560</v>
      </c>
      <c r="J1920" s="84"/>
      <c r="K1920" s="84"/>
      <c r="L1920" s="84"/>
      <c r="M1920" s="85"/>
      <c r="N1920" s="89"/>
      <c r="O1920" s="90"/>
    </row>
    <row r="1921" spans="1:15" s="131" customFormat="1" ht="14.25" customHeight="1">
      <c r="A1921" s="351"/>
      <c r="B1921" s="100"/>
      <c r="C1921" s="101"/>
      <c r="D1921" s="102"/>
      <c r="E1921" s="103"/>
      <c r="F1921" s="95"/>
      <c r="G1921" s="96"/>
      <c r="H1921" s="88"/>
      <c r="I1921" s="600"/>
      <c r="J1921" s="98"/>
      <c r="K1921" s="93"/>
      <c r="L1921" s="93"/>
      <c r="M1921" s="94"/>
      <c r="N1921" s="95"/>
      <c r="O1921" s="99"/>
    </row>
    <row r="1922" spans="1:15" s="131" customFormat="1" ht="14.25" customHeight="1">
      <c r="A1922" s="351"/>
      <c r="B1922" s="100"/>
      <c r="C1922" s="101"/>
      <c r="D1922" s="102"/>
      <c r="E1922" s="103"/>
      <c r="F1922" s="95"/>
      <c r="G1922" s="104">
        <f>ROUNDDOWN(SUM(F1921:F1926)/1000,0)</f>
        <v>0</v>
      </c>
      <c r="H1922" s="105"/>
      <c r="I1922" s="97"/>
      <c r="J1922" s="601"/>
      <c r="K1922" s="102"/>
      <c r="L1922" s="102"/>
      <c r="M1922" s="103"/>
      <c r="N1922" s="95"/>
      <c r="O1922" s="106">
        <f>ROUNDDOWN(SUM(N1921:N1929)/1000,0)</f>
        <v>0</v>
      </c>
    </row>
    <row r="1923" spans="1:15" s="131" customFormat="1" ht="14.1" customHeight="1">
      <c r="A1923" s="351"/>
      <c r="B1923" s="100"/>
      <c r="C1923" s="101"/>
      <c r="D1923" s="102"/>
      <c r="E1923" s="103"/>
      <c r="F1923" s="95"/>
      <c r="G1923" s="104"/>
      <c r="H1923" s="105"/>
      <c r="I1923" s="97"/>
      <c r="J1923" s="601"/>
      <c r="K1923" s="102"/>
      <c r="L1923" s="102"/>
      <c r="M1923" s="103"/>
      <c r="N1923" s="95"/>
      <c r="O1923" s="99"/>
    </row>
    <row r="1924" spans="1:15" s="131" customFormat="1" ht="14.25" customHeight="1">
      <c r="A1924" s="351"/>
      <c r="B1924" s="100"/>
      <c r="C1924" s="101"/>
      <c r="D1924" s="102"/>
      <c r="E1924" s="103"/>
      <c r="F1924" s="95"/>
      <c r="G1924" s="104"/>
      <c r="H1924" s="105"/>
      <c r="I1924" s="97"/>
      <c r="J1924" s="601"/>
      <c r="K1924" s="102"/>
      <c r="L1924" s="102"/>
      <c r="M1924" s="103"/>
      <c r="N1924" s="95"/>
      <c r="O1924" s="99"/>
    </row>
    <row r="1925" spans="1:15" s="131" customFormat="1" ht="14.25" customHeight="1">
      <c r="A1925" s="351"/>
      <c r="B1925" s="100"/>
      <c r="C1925" s="101"/>
      <c r="D1925" s="102"/>
      <c r="E1925" s="103"/>
      <c r="F1925" s="95"/>
      <c r="G1925" s="107"/>
      <c r="H1925" s="108"/>
      <c r="I1925" s="97"/>
      <c r="J1925" s="601"/>
      <c r="K1925" s="102"/>
      <c r="L1925" s="102"/>
      <c r="M1925" s="103"/>
      <c r="N1925" s="95"/>
      <c r="O1925" s="99"/>
    </row>
    <row r="1926" spans="1:15" s="131" customFormat="1" ht="14.25" customHeight="1">
      <c r="A1926" s="351"/>
      <c r="B1926" s="100"/>
      <c r="C1926" s="101"/>
      <c r="D1926" s="102"/>
      <c r="E1926" s="103"/>
      <c r="F1926" s="95"/>
      <c r="G1926" s="107"/>
      <c r="H1926" s="108"/>
      <c r="I1926" s="97"/>
      <c r="J1926" s="601"/>
      <c r="K1926" s="102"/>
      <c r="L1926" s="102"/>
      <c r="M1926" s="103"/>
      <c r="N1926" s="95"/>
      <c r="O1926" s="99"/>
    </row>
    <row r="1927" spans="1:15" s="131" customFormat="1" ht="14.25" customHeight="1">
      <c r="A1927" s="351"/>
      <c r="B1927" s="83" t="s">
        <v>66</v>
      </c>
      <c r="C1927" s="84"/>
      <c r="D1927" s="84"/>
      <c r="E1927" s="85"/>
      <c r="F1927" s="86"/>
      <c r="G1927" s="87"/>
      <c r="H1927" s="111"/>
      <c r="I1927" s="97"/>
      <c r="J1927" s="601"/>
      <c r="K1927" s="102"/>
      <c r="L1927" s="102"/>
      <c r="M1927" s="103"/>
      <c r="N1927" s="95"/>
      <c r="O1927" s="99"/>
    </row>
    <row r="1928" spans="1:15" s="131" customFormat="1" ht="14.25" customHeight="1">
      <c r="A1928" s="351"/>
      <c r="B1928" s="100"/>
      <c r="C1928" s="101"/>
      <c r="D1928" s="102"/>
      <c r="E1928" s="103"/>
      <c r="F1928" s="95"/>
      <c r="G1928" s="96"/>
      <c r="H1928" s="111"/>
      <c r="I1928" s="97"/>
      <c r="J1928" s="601"/>
      <c r="K1928" s="102"/>
      <c r="L1928" s="102"/>
      <c r="M1928" s="103"/>
      <c r="N1928" s="95"/>
      <c r="O1928" s="99"/>
    </row>
    <row r="1929" spans="1:15" s="131" customFormat="1" ht="14.25" customHeight="1">
      <c r="A1929" s="351"/>
      <c r="B1929" s="100"/>
      <c r="C1929" s="101"/>
      <c r="D1929" s="102"/>
      <c r="E1929" s="103"/>
      <c r="F1929" s="95"/>
      <c r="G1929" s="104">
        <f>ROUNDDOWN(SUM(F1928:F1932)/1000,0)</f>
        <v>0</v>
      </c>
      <c r="H1929" s="105"/>
      <c r="I1929" s="113"/>
      <c r="J1929" s="114"/>
      <c r="K1929" s="109"/>
      <c r="L1929" s="109"/>
      <c r="M1929" s="110"/>
      <c r="N1929" s="95"/>
      <c r="O1929" s="112"/>
    </row>
    <row r="1930" spans="1:15" s="131" customFormat="1" ht="14.25" customHeight="1">
      <c r="A1930" s="351"/>
      <c r="B1930" s="100"/>
      <c r="C1930" s="101"/>
      <c r="D1930" s="102"/>
      <c r="E1930" s="103"/>
      <c r="F1930" s="95"/>
      <c r="G1930" s="104"/>
      <c r="H1930" s="105"/>
      <c r="I1930" s="83" t="s">
        <v>561</v>
      </c>
      <c r="J1930" s="84"/>
      <c r="K1930" s="84"/>
      <c r="L1930" s="84"/>
      <c r="M1930" s="85"/>
      <c r="N1930" s="86"/>
      <c r="O1930" s="119"/>
    </row>
    <row r="1931" spans="1:15" s="131" customFormat="1" ht="14.25" customHeight="1">
      <c r="A1931" s="351"/>
      <c r="B1931" s="100"/>
      <c r="C1931" s="101"/>
      <c r="D1931" s="102"/>
      <c r="E1931" s="103"/>
      <c r="F1931" s="95"/>
      <c r="G1931" s="104"/>
      <c r="H1931" s="111"/>
      <c r="I1931" s="97"/>
      <c r="J1931" s="601"/>
      <c r="K1931" s="102"/>
      <c r="L1931" s="102"/>
      <c r="M1931" s="103"/>
      <c r="N1931" s="95"/>
      <c r="O1931" s="99"/>
    </row>
    <row r="1932" spans="1:15" s="131" customFormat="1" ht="14.25" customHeight="1">
      <c r="A1932" s="351"/>
      <c r="B1932" s="100"/>
      <c r="C1932" s="101"/>
      <c r="D1932" s="102"/>
      <c r="E1932" s="103"/>
      <c r="F1932" s="95"/>
      <c r="G1932" s="104"/>
      <c r="H1932" s="105"/>
      <c r="I1932" s="97"/>
      <c r="J1932" s="601"/>
      <c r="K1932" s="102"/>
      <c r="L1932" s="102"/>
      <c r="M1932" s="103"/>
      <c r="N1932" s="95"/>
      <c r="O1932" s="106">
        <f>ROUNDDOWN(SUM(N1931:N1938)/1000,0)</f>
        <v>0</v>
      </c>
    </row>
    <row r="1933" spans="1:15" s="131" customFormat="1" ht="14.25" customHeight="1">
      <c r="A1933" s="351"/>
      <c r="B1933" s="83" t="s">
        <v>557</v>
      </c>
      <c r="C1933" s="84"/>
      <c r="D1933" s="84"/>
      <c r="E1933" s="85"/>
      <c r="F1933" s="86"/>
      <c r="G1933" s="87"/>
      <c r="H1933" s="105"/>
      <c r="I1933" s="97"/>
      <c r="J1933" s="601"/>
      <c r="K1933" s="102"/>
      <c r="L1933" s="102"/>
      <c r="M1933" s="103"/>
      <c r="N1933" s="95"/>
      <c r="O1933" s="99"/>
    </row>
    <row r="1934" spans="1:15" s="131" customFormat="1" ht="14.25" customHeight="1">
      <c r="A1934" s="351"/>
      <c r="B1934" s="100"/>
      <c r="C1934" s="101"/>
      <c r="D1934" s="102"/>
      <c r="E1934" s="103"/>
      <c r="F1934" s="95"/>
      <c r="G1934" s="96"/>
      <c r="H1934" s="111"/>
      <c r="I1934" s="97"/>
      <c r="J1934" s="601"/>
      <c r="K1934" s="102"/>
      <c r="L1934" s="102"/>
      <c r="M1934" s="103"/>
      <c r="N1934" s="95"/>
      <c r="O1934" s="99"/>
    </row>
    <row r="1935" spans="1:15" s="131" customFormat="1" ht="14.25" customHeight="1">
      <c r="A1935" s="351"/>
      <c r="B1935" s="100"/>
      <c r="C1935" s="101"/>
      <c r="D1935" s="102"/>
      <c r="E1935" s="103"/>
      <c r="F1935" s="95"/>
      <c r="G1935" s="104">
        <f>ROUNDDOWN(SUM(F1934:F1936)/1000,0)</f>
        <v>0</v>
      </c>
      <c r="H1935" s="111"/>
      <c r="I1935" s="97"/>
      <c r="J1935" s="601"/>
      <c r="K1935" s="102"/>
      <c r="L1935" s="102"/>
      <c r="M1935" s="103"/>
      <c r="N1935" s="95"/>
      <c r="O1935" s="99"/>
    </row>
    <row r="1936" spans="1:15" s="131" customFormat="1" ht="14.25" customHeight="1">
      <c r="A1936" s="351"/>
      <c r="B1936" s="100"/>
      <c r="C1936" s="101"/>
      <c r="D1936" s="102"/>
      <c r="E1936" s="103"/>
      <c r="F1936" s="95"/>
      <c r="G1936" s="104"/>
      <c r="H1936" s="105"/>
      <c r="I1936" s="97"/>
      <c r="J1936" s="601"/>
      <c r="K1936" s="102"/>
      <c r="L1936" s="102"/>
      <c r="M1936" s="103"/>
      <c r="N1936" s="95"/>
      <c r="O1936" s="99"/>
    </row>
    <row r="1937" spans="1:15" s="131" customFormat="1" ht="14.25" customHeight="1">
      <c r="A1937" s="351"/>
      <c r="B1937" s="83" t="s">
        <v>558</v>
      </c>
      <c r="C1937" s="84"/>
      <c r="D1937" s="84"/>
      <c r="E1937" s="85"/>
      <c r="F1937" s="86"/>
      <c r="G1937" s="87"/>
      <c r="H1937" s="105"/>
      <c r="I1937" s="97"/>
      <c r="J1937" s="601"/>
      <c r="K1937" s="102"/>
      <c r="L1937" s="102"/>
      <c r="M1937" s="103"/>
      <c r="N1937" s="95"/>
      <c r="O1937" s="99"/>
    </row>
    <row r="1938" spans="1:15" s="131" customFormat="1" ht="14.25" customHeight="1">
      <c r="A1938" s="351"/>
      <c r="B1938" s="100"/>
      <c r="C1938" s="101"/>
      <c r="D1938" s="102"/>
      <c r="E1938" s="103"/>
      <c r="F1938" s="95"/>
      <c r="G1938" s="96"/>
      <c r="H1938" s="111"/>
      <c r="I1938" s="97"/>
      <c r="J1938" s="601"/>
      <c r="K1938" s="102"/>
      <c r="L1938" s="102"/>
      <c r="M1938" s="103"/>
      <c r="N1938" s="95"/>
      <c r="O1938" s="112"/>
    </row>
    <row r="1939" spans="1:15" s="131" customFormat="1" ht="14.25" customHeight="1">
      <c r="A1939" s="351"/>
      <c r="B1939" s="100"/>
      <c r="C1939" s="101"/>
      <c r="D1939" s="102"/>
      <c r="E1939" s="103"/>
      <c r="F1939" s="95"/>
      <c r="G1939" s="104">
        <f>ROUNDDOWN(SUM(F1938:F1942)/1000,0)</f>
        <v>0</v>
      </c>
      <c r="H1939" s="111"/>
      <c r="I1939" s="204" t="s">
        <v>562</v>
      </c>
      <c r="J1939" s="180"/>
      <c r="K1939" s="116"/>
      <c r="L1939" s="116"/>
      <c r="M1939" s="117"/>
      <c r="N1939" s="118"/>
      <c r="O1939" s="119"/>
    </row>
    <row r="1940" spans="1:15" s="131" customFormat="1" ht="14.25" customHeight="1">
      <c r="A1940" s="351"/>
      <c r="B1940" s="100"/>
      <c r="C1940" s="101"/>
      <c r="D1940" s="102"/>
      <c r="E1940" s="103"/>
      <c r="F1940" s="95"/>
      <c r="G1940" s="104"/>
      <c r="H1940" s="111"/>
      <c r="I1940" s="97"/>
      <c r="J1940" s="601"/>
      <c r="K1940" s="102"/>
      <c r="L1940" s="102"/>
      <c r="M1940" s="103"/>
      <c r="N1940" s="95"/>
      <c r="O1940" s="99"/>
    </row>
    <row r="1941" spans="1:15" s="131" customFormat="1" ht="14.25" customHeight="1">
      <c r="A1941" s="351"/>
      <c r="B1941" s="100"/>
      <c r="C1941" s="101"/>
      <c r="D1941" s="102"/>
      <c r="E1941" s="103"/>
      <c r="F1941" s="95"/>
      <c r="G1941" s="104"/>
      <c r="H1941" s="105"/>
      <c r="I1941" s="97"/>
      <c r="J1941" s="601"/>
      <c r="K1941" s="102"/>
      <c r="L1941" s="102"/>
      <c r="M1941" s="103"/>
      <c r="N1941" s="95"/>
      <c r="O1941" s="106">
        <f>ROUNDDOWN(SUM(N1940:N1945)/1000,0)</f>
        <v>0</v>
      </c>
    </row>
    <row r="1942" spans="1:15" s="131" customFormat="1" ht="14.25" customHeight="1">
      <c r="A1942" s="351"/>
      <c r="B1942" s="100"/>
      <c r="C1942" s="101"/>
      <c r="D1942" s="102"/>
      <c r="E1942" s="103"/>
      <c r="F1942" s="95"/>
      <c r="G1942" s="104"/>
      <c r="H1942" s="105"/>
      <c r="I1942" s="97"/>
      <c r="J1942" s="601"/>
      <c r="K1942" s="102"/>
      <c r="L1942" s="102"/>
      <c r="M1942" s="103"/>
      <c r="N1942" s="95"/>
      <c r="O1942" s="99"/>
    </row>
    <row r="1943" spans="1:15" s="131" customFormat="1" ht="14.25" customHeight="1">
      <c r="A1943" s="351"/>
      <c r="B1943" s="83" t="s">
        <v>559</v>
      </c>
      <c r="C1943" s="84"/>
      <c r="D1943" s="84"/>
      <c r="E1943" s="85"/>
      <c r="F1943" s="86"/>
      <c r="G1943" s="87"/>
      <c r="H1943" s="105"/>
      <c r="I1943" s="97"/>
      <c r="J1943" s="601"/>
      <c r="K1943" s="102"/>
      <c r="L1943" s="102"/>
      <c r="M1943" s="103"/>
      <c r="N1943" s="95"/>
      <c r="O1943" s="99"/>
    </row>
    <row r="1944" spans="1:15" s="131" customFormat="1" ht="14.25" customHeight="1">
      <c r="A1944" s="351"/>
      <c r="B1944" s="100"/>
      <c r="C1944" s="101"/>
      <c r="D1944" s="102"/>
      <c r="E1944" s="103"/>
      <c r="F1944" s="95"/>
      <c r="G1944" s="96"/>
      <c r="H1944" s="105"/>
      <c r="I1944" s="97"/>
      <c r="J1944" s="601"/>
      <c r="K1944" s="102"/>
      <c r="L1944" s="102"/>
      <c r="M1944" s="103"/>
      <c r="N1944" s="95"/>
      <c r="O1944" s="99"/>
    </row>
    <row r="1945" spans="1:15" s="131" customFormat="1" ht="14.25" customHeight="1">
      <c r="A1945" s="351"/>
      <c r="B1945" s="100"/>
      <c r="C1945" s="101"/>
      <c r="D1945" s="102"/>
      <c r="E1945" s="103"/>
      <c r="F1945" s="95"/>
      <c r="G1945" s="96">
        <f>ROUNDDOWN(SUM(F1944:F1952)/1000,0)</f>
        <v>0</v>
      </c>
      <c r="H1945" s="105"/>
      <c r="I1945" s="97"/>
      <c r="J1945" s="601"/>
      <c r="K1945" s="102"/>
      <c r="L1945" s="102"/>
      <c r="M1945" s="103"/>
      <c r="N1945" s="95"/>
      <c r="O1945" s="99"/>
    </row>
    <row r="1946" spans="1:15" s="131" customFormat="1" ht="14.25" customHeight="1">
      <c r="A1946" s="351"/>
      <c r="B1946" s="100"/>
      <c r="C1946" s="101"/>
      <c r="D1946" s="102"/>
      <c r="E1946" s="103"/>
      <c r="F1946" s="95"/>
      <c r="G1946" s="96"/>
      <c r="H1946" s="111"/>
      <c r="I1946" s="205" t="s">
        <v>563</v>
      </c>
      <c r="J1946" s="181"/>
      <c r="K1946" s="182"/>
      <c r="L1946" s="182"/>
      <c r="M1946" s="183"/>
      <c r="N1946" s="185"/>
      <c r="O1946" s="184"/>
    </row>
    <row r="1947" spans="1:15" s="131" customFormat="1" ht="14.25" customHeight="1">
      <c r="A1947" s="351"/>
      <c r="B1947" s="100"/>
      <c r="C1947" s="101"/>
      <c r="D1947" s="102"/>
      <c r="E1947" s="103"/>
      <c r="F1947" s="95"/>
      <c r="G1947" s="96"/>
      <c r="H1947" s="111"/>
      <c r="I1947" s="97"/>
      <c r="J1947" s="601"/>
      <c r="K1947" s="102"/>
      <c r="L1947" s="102"/>
      <c r="M1947" s="103"/>
      <c r="N1947" s="95"/>
      <c r="O1947" s="186"/>
    </row>
    <row r="1948" spans="1:15" s="131" customFormat="1" ht="14.25" customHeight="1">
      <c r="A1948" s="351"/>
      <c r="B1948" s="100"/>
      <c r="C1948" s="101"/>
      <c r="D1948" s="102"/>
      <c r="E1948" s="103"/>
      <c r="F1948" s="95"/>
      <c r="G1948" s="96"/>
      <c r="H1948" s="111"/>
      <c r="I1948" s="97"/>
      <c r="J1948" s="601"/>
      <c r="K1948" s="102"/>
      <c r="L1948" s="102"/>
      <c r="M1948" s="103"/>
      <c r="N1948" s="95"/>
      <c r="O1948" s="106">
        <f>ROUNDDOWN(SUM(N1947:N1952)/1000,0)</f>
        <v>0</v>
      </c>
    </row>
    <row r="1949" spans="1:15" s="131" customFormat="1" ht="14.25" customHeight="1">
      <c r="A1949" s="351"/>
      <c r="B1949" s="100"/>
      <c r="C1949" s="101"/>
      <c r="D1949" s="102"/>
      <c r="E1949" s="103"/>
      <c r="F1949" s="95"/>
      <c r="G1949" s="96"/>
      <c r="H1949" s="111"/>
      <c r="I1949" s="97"/>
      <c r="J1949" s="601"/>
      <c r="K1949" s="102"/>
      <c r="L1949" s="102"/>
      <c r="M1949" s="103"/>
      <c r="N1949" s="95"/>
      <c r="O1949" s="99"/>
    </row>
    <row r="1950" spans="1:15" s="131" customFormat="1" ht="14.25" customHeight="1">
      <c r="A1950" s="351"/>
      <c r="B1950" s="100"/>
      <c r="C1950" s="101"/>
      <c r="D1950" s="102"/>
      <c r="E1950" s="103"/>
      <c r="F1950" s="95"/>
      <c r="G1950" s="96"/>
      <c r="H1950" s="111"/>
      <c r="I1950" s="97"/>
      <c r="J1950" s="601"/>
      <c r="K1950" s="102"/>
      <c r="L1950" s="102"/>
      <c r="M1950" s="103"/>
      <c r="N1950" s="95"/>
      <c r="O1950" s="99"/>
    </row>
    <row r="1951" spans="1:15" s="131" customFormat="1" ht="14.25" customHeight="1">
      <c r="A1951" s="351"/>
      <c r="B1951" s="100"/>
      <c r="C1951" s="101"/>
      <c r="D1951" s="102"/>
      <c r="E1951" s="103"/>
      <c r="F1951" s="95"/>
      <c r="G1951" s="96"/>
      <c r="H1951" s="105"/>
      <c r="I1951" s="97"/>
      <c r="J1951" s="601"/>
      <c r="K1951" s="102"/>
      <c r="L1951" s="102"/>
      <c r="M1951" s="103"/>
      <c r="N1951" s="95"/>
      <c r="O1951" s="99"/>
    </row>
    <row r="1952" spans="1:15" s="131" customFormat="1" ht="14.25" customHeight="1">
      <c r="A1952" s="351"/>
      <c r="B1952" s="100"/>
      <c r="C1952" s="101"/>
      <c r="D1952" s="102"/>
      <c r="E1952" s="103"/>
      <c r="F1952" s="95"/>
      <c r="G1952" s="104"/>
      <c r="H1952" s="111"/>
      <c r="I1952" s="97"/>
      <c r="J1952" s="601"/>
      <c r="K1952" s="102"/>
      <c r="L1952" s="102"/>
      <c r="M1952" s="103"/>
      <c r="N1952" s="95"/>
      <c r="O1952" s="112"/>
    </row>
    <row r="1953" spans="1:15" s="131" customFormat="1" ht="14.25" customHeight="1">
      <c r="A1953" s="351"/>
      <c r="B1953" s="83" t="s">
        <v>67</v>
      </c>
      <c r="C1953" s="84"/>
      <c r="D1953" s="84"/>
      <c r="E1953" s="85"/>
      <c r="F1953" s="86"/>
      <c r="G1953" s="87"/>
      <c r="H1953" s="111"/>
      <c r="I1953" s="204" t="s">
        <v>564</v>
      </c>
      <c r="J1953" s="115"/>
      <c r="K1953" s="116"/>
      <c r="L1953" s="116"/>
      <c r="M1953" s="117"/>
      <c r="N1953" s="120"/>
      <c r="O1953" s="121"/>
    </row>
    <row r="1954" spans="1:15" s="131" customFormat="1" ht="14.25" customHeight="1">
      <c r="A1954" s="351"/>
      <c r="B1954" s="100"/>
      <c r="C1954" s="101"/>
      <c r="D1954" s="102"/>
      <c r="E1954" s="103"/>
      <c r="F1954" s="95"/>
      <c r="G1954" s="96"/>
      <c r="H1954" s="111"/>
      <c r="I1954" s="97"/>
      <c r="J1954" s="601"/>
      <c r="K1954" s="102"/>
      <c r="L1954" s="102"/>
      <c r="M1954" s="103"/>
      <c r="N1954" s="95"/>
      <c r="O1954" s="99"/>
    </row>
    <row r="1955" spans="1:15" s="131" customFormat="1" ht="14.25" customHeight="1">
      <c r="A1955" s="351"/>
      <c r="B1955" s="100"/>
      <c r="C1955" s="101"/>
      <c r="D1955" s="102"/>
      <c r="E1955" s="103"/>
      <c r="F1955" s="95"/>
      <c r="G1955" s="104">
        <f>ROUNDDOWN(SUM(F1954:F1956)/1000,0)</f>
        <v>0</v>
      </c>
      <c r="H1955" s="105"/>
      <c r="I1955" s="97"/>
      <c r="J1955" s="601"/>
      <c r="K1955" s="102"/>
      <c r="L1955" s="102"/>
      <c r="M1955" s="103"/>
      <c r="N1955" s="95"/>
      <c r="O1955" s="106">
        <f>ROUNDDOWN(SUM(N1954:N1963)/1000,0)</f>
        <v>0</v>
      </c>
    </row>
    <row r="1956" spans="1:15" s="131" customFormat="1" ht="14.1" customHeight="1">
      <c r="A1956" s="351"/>
      <c r="B1956" s="100"/>
      <c r="C1956" s="101"/>
      <c r="D1956" s="102"/>
      <c r="E1956" s="103"/>
      <c r="F1956" s="95"/>
      <c r="G1956" s="104"/>
      <c r="H1956" s="111"/>
      <c r="I1956" s="97"/>
      <c r="J1956" s="601"/>
      <c r="K1956" s="102"/>
      <c r="L1956" s="102"/>
      <c r="M1956" s="103"/>
      <c r="N1956" s="95"/>
      <c r="O1956" s="99"/>
    </row>
    <row r="1957" spans="1:15" s="131" customFormat="1" ht="14.25" customHeight="1" thickBot="1">
      <c r="A1957" s="351"/>
      <c r="B1957" s="122" t="s">
        <v>68</v>
      </c>
      <c r="C1957" s="123"/>
      <c r="D1957" s="123"/>
      <c r="E1957" s="124"/>
      <c r="F1957" s="125"/>
      <c r="G1957" s="126">
        <f>G1958-G1922-G1929-G1935-G1939-G1945-G1955</f>
        <v>0</v>
      </c>
      <c r="H1957" s="105"/>
      <c r="I1957" s="97"/>
      <c r="J1957" s="601"/>
      <c r="K1957" s="102"/>
      <c r="L1957" s="102"/>
      <c r="M1957" s="103"/>
      <c r="N1957" s="95"/>
      <c r="O1957" s="99"/>
    </row>
    <row r="1958" spans="1:15" s="131" customFormat="1" ht="20.100000000000001" customHeight="1" thickTop="1">
      <c r="A1958" s="351"/>
      <c r="B1958" s="1015" t="s">
        <v>69</v>
      </c>
      <c r="C1958" s="1016"/>
      <c r="D1958" s="1016"/>
      <c r="E1958" s="1016"/>
      <c r="F1958" s="1017"/>
      <c r="G1958" s="127">
        <f>O1966</f>
        <v>0</v>
      </c>
      <c r="H1958" s="105"/>
      <c r="I1958" s="97"/>
      <c r="J1958" s="601"/>
      <c r="K1958" s="102"/>
      <c r="L1958" s="102"/>
      <c r="M1958" s="103"/>
      <c r="N1958" s="95"/>
      <c r="O1958" s="99"/>
    </row>
    <row r="1959" spans="1:15" s="131" customFormat="1" ht="14.25" customHeight="1">
      <c r="A1959" s="351"/>
      <c r="B1959" s="128" t="s">
        <v>70</v>
      </c>
      <c r="C1959" s="129"/>
      <c r="D1959" s="129"/>
      <c r="E1959" s="129"/>
      <c r="F1959" s="129"/>
      <c r="G1959" s="130"/>
      <c r="H1959" s="130"/>
      <c r="I1959" s="97"/>
      <c r="J1959" s="601"/>
      <c r="K1959" s="102"/>
      <c r="L1959" s="102"/>
      <c r="M1959" s="103"/>
      <c r="N1959" s="95"/>
      <c r="O1959" s="99"/>
    </row>
    <row r="1960" spans="1:15" s="131" customFormat="1" ht="14.25" customHeight="1">
      <c r="A1960" s="351"/>
      <c r="B1960" s="131" t="s">
        <v>71</v>
      </c>
      <c r="C1960" s="129"/>
      <c r="D1960" s="129"/>
      <c r="E1960" s="129"/>
      <c r="F1960" s="129"/>
      <c r="G1960" s="132" t="s">
        <v>72</v>
      </c>
      <c r="H1960" s="133"/>
      <c r="I1960" s="97"/>
      <c r="J1960" s="601"/>
      <c r="K1960" s="102"/>
      <c r="L1960" s="102"/>
      <c r="M1960" s="103"/>
      <c r="N1960" s="95"/>
      <c r="O1960" s="99"/>
    </row>
    <row r="1961" spans="1:15" s="131" customFormat="1" ht="14.25" customHeight="1">
      <c r="A1961" s="351"/>
      <c r="B1961" s="919" t="s">
        <v>73</v>
      </c>
      <c r="C1961" s="1018"/>
      <c r="D1961" s="1018"/>
      <c r="E1961" s="1018"/>
      <c r="F1961" s="1019"/>
      <c r="G1961" s="134" t="s">
        <v>74</v>
      </c>
      <c r="H1961" s="133"/>
      <c r="I1961" s="97"/>
      <c r="J1961" s="601"/>
      <c r="K1961" s="102"/>
      <c r="L1961" s="102"/>
      <c r="M1961" s="103"/>
      <c r="N1961" s="95"/>
      <c r="O1961" s="99"/>
    </row>
    <row r="1962" spans="1:15" s="131" customFormat="1" ht="20.100000000000001" customHeight="1">
      <c r="A1962" s="351"/>
      <c r="B1962" s="1003" t="s">
        <v>567</v>
      </c>
      <c r="C1962" s="1018"/>
      <c r="D1962" s="1018"/>
      <c r="E1962" s="1018"/>
      <c r="F1962" s="1019"/>
      <c r="G1962" s="135"/>
      <c r="H1962" s="136"/>
      <c r="I1962" s="97"/>
      <c r="J1962" s="601"/>
      <c r="K1962" s="102"/>
      <c r="L1962" s="102"/>
      <c r="M1962" s="103"/>
      <c r="N1962" s="95"/>
      <c r="O1962" s="99"/>
    </row>
    <row r="1963" spans="1:15" s="131" customFormat="1" ht="21.95" customHeight="1" thickBot="1">
      <c r="A1963" s="351"/>
      <c r="B1963" s="1003" t="s">
        <v>568</v>
      </c>
      <c r="C1963" s="1004"/>
      <c r="D1963" s="1004"/>
      <c r="E1963" s="1004"/>
      <c r="F1963" s="1005"/>
      <c r="G1963" s="135"/>
      <c r="H1963" s="111"/>
      <c r="I1963" s="97"/>
      <c r="J1963" s="601"/>
      <c r="K1963" s="102"/>
      <c r="L1963" s="102"/>
      <c r="M1963" s="103"/>
      <c r="N1963" s="95"/>
      <c r="O1963" s="137"/>
    </row>
    <row r="1964" spans="1:15" s="131" customFormat="1" ht="35.450000000000003" customHeight="1" thickTop="1">
      <c r="A1964" s="351"/>
      <c r="B1964" s="1003" t="s">
        <v>132</v>
      </c>
      <c r="C1964" s="1004"/>
      <c r="D1964" s="1004"/>
      <c r="E1964" s="1004"/>
      <c r="F1964" s="1005"/>
      <c r="G1964" s="135"/>
      <c r="H1964" s="111"/>
      <c r="I1964" s="1006" t="s">
        <v>565</v>
      </c>
      <c r="J1964" s="1007"/>
      <c r="K1964" s="1007"/>
      <c r="L1964" s="1007"/>
      <c r="M1964" s="1007"/>
      <c r="N1964" s="1008"/>
      <c r="O1964" s="138">
        <f>SUM(O1922,O1932,O1941,O1948,O1955,)</f>
        <v>0</v>
      </c>
    </row>
    <row r="1965" spans="1:15" s="131" customFormat="1" ht="35.450000000000003" customHeight="1">
      <c r="A1965" s="351"/>
      <c r="B1965" s="1003" t="s">
        <v>138</v>
      </c>
      <c r="C1965" s="1004"/>
      <c r="D1965" s="1004"/>
      <c r="E1965" s="1004"/>
      <c r="F1965" s="1005"/>
      <c r="G1965" s="187"/>
      <c r="H1965" s="130"/>
      <c r="I1965" s="1009" t="s">
        <v>340</v>
      </c>
      <c r="J1965" s="1010"/>
      <c r="K1965" s="1010"/>
      <c r="L1965" s="1010"/>
      <c r="M1965" s="1010"/>
      <c r="N1965" s="1011"/>
      <c r="O1965" s="146">
        <f>IF(共通入力シート!$B$18="課税事業者",ROUNDDOWN((O1964-G1967)*10/110,0),0)</f>
        <v>0</v>
      </c>
    </row>
    <row r="1966" spans="1:15" s="131" customFormat="1" ht="26.1" customHeight="1" thickBot="1">
      <c r="A1966" s="351"/>
      <c r="B1966" s="1012" t="s">
        <v>569</v>
      </c>
      <c r="C1966" s="1013"/>
      <c r="D1966" s="1013"/>
      <c r="E1966" s="1013"/>
      <c r="F1966" s="1014"/>
      <c r="G1966" s="139"/>
      <c r="H1966" s="130"/>
      <c r="I1966" s="995" t="s">
        <v>341</v>
      </c>
      <c r="J1966" s="996"/>
      <c r="K1966" s="996"/>
      <c r="L1966" s="996"/>
      <c r="M1966" s="996"/>
      <c r="N1966" s="997"/>
      <c r="O1966" s="141">
        <f>O1964-O1965</f>
        <v>0</v>
      </c>
    </row>
    <row r="1967" spans="1:15" s="131" customFormat="1" ht="25.35" customHeight="1" thickTop="1">
      <c r="A1967" s="351"/>
      <c r="B1967" s="992" t="s">
        <v>75</v>
      </c>
      <c r="C1967" s="993"/>
      <c r="D1967" s="993"/>
      <c r="E1967" s="993"/>
      <c r="F1967" s="994"/>
      <c r="G1967" s="140">
        <f>SUM(G1962:G1966)</f>
        <v>0</v>
      </c>
      <c r="H1967" s="364"/>
      <c r="I1967" s="995" t="s">
        <v>342</v>
      </c>
      <c r="J1967" s="996"/>
      <c r="K1967" s="996"/>
      <c r="L1967" s="996"/>
      <c r="M1967" s="996"/>
      <c r="N1967" s="997"/>
      <c r="O1967" s="144"/>
    </row>
    <row r="1968" spans="1:15" s="131" customFormat="1" ht="26.25" customHeight="1">
      <c r="A1968" s="351"/>
      <c r="B1968" s="131" t="s">
        <v>76</v>
      </c>
      <c r="C1968" s="365"/>
      <c r="D1968" s="365"/>
      <c r="E1968" s="365"/>
      <c r="F1968" s="365"/>
      <c r="G1968" s="143"/>
      <c r="H1968" s="364"/>
      <c r="O1968" s="145"/>
    </row>
    <row r="1969" spans="1:21" s="131" customFormat="1" ht="10.5" customHeight="1" thickBot="1">
      <c r="A1969" s="351"/>
      <c r="C1969" s="365"/>
      <c r="D1969" s="365"/>
      <c r="E1969" s="365"/>
      <c r="F1969" s="365"/>
      <c r="G1969" s="143"/>
      <c r="H1969" s="364"/>
      <c r="I1969" s="366"/>
    </row>
    <row r="1970" spans="1:21" s="131" customFormat="1" ht="25.35" customHeight="1" thickBot="1">
      <c r="A1970" s="351"/>
      <c r="B1970" s="998" t="s">
        <v>77</v>
      </c>
      <c r="C1970" s="980"/>
      <c r="D1970" s="999" t="str">
        <f>IF(共通入力シート!$B$2="","",共通入力シート!$B$2)</f>
        <v/>
      </c>
      <c r="E1970" s="999"/>
      <c r="F1970" s="999"/>
      <c r="G1970" s="1000"/>
      <c r="H1970" s="1001" t="str">
        <f>IF(共通入力シート!$B$18="※選択してください。","★「共通入力シート」の消費税等仕入控除税額の取扱を選択してください。","")</f>
        <v/>
      </c>
      <c r="I1970" s="1002"/>
      <c r="J1970" s="1002"/>
      <c r="K1970" s="1002"/>
      <c r="L1970" s="1002"/>
      <c r="M1970" s="1002"/>
      <c r="N1970" s="1002"/>
      <c r="O1970" s="1002"/>
    </row>
    <row r="1971" spans="1:21" s="131" customFormat="1" ht="46.5" customHeight="1" thickBot="1">
      <c r="A1971" s="351"/>
      <c r="B1971" s="987" t="s">
        <v>343</v>
      </c>
      <c r="C1971" s="988"/>
      <c r="D1971" s="989" t="str">
        <f>IF(O1966=0,"",MAX(0,MIN(INT(O1966/2),G1957)))</f>
        <v/>
      </c>
      <c r="E1971" s="989"/>
      <c r="F1971" s="989"/>
      <c r="G1971" s="367" t="s">
        <v>29</v>
      </c>
      <c r="H1971" s="990" t="s">
        <v>78</v>
      </c>
      <c r="I1971" s="991"/>
      <c r="J1971" s="991"/>
      <c r="K1971" s="991"/>
      <c r="L1971" s="991"/>
      <c r="M1971" s="991"/>
      <c r="N1971" s="991"/>
      <c r="O1971" s="991"/>
    </row>
    <row r="1972" spans="1:21" ht="4.5" customHeight="1"/>
    <row r="1973" spans="1:21" ht="15.6" customHeight="1">
      <c r="B1973" s="131" t="s">
        <v>425</v>
      </c>
      <c r="C1973" s="218"/>
      <c r="D1973" s="218"/>
      <c r="E1973" s="218"/>
      <c r="F1973" s="218"/>
      <c r="G1973" s="218"/>
      <c r="H1973" s="218"/>
      <c r="I1973" s="218"/>
      <c r="J1973" s="218"/>
      <c r="K1973" s="218"/>
      <c r="L1973" s="218"/>
      <c r="M1973" s="218"/>
      <c r="N1973" s="218"/>
      <c r="O1973" s="218"/>
      <c r="R1973" s="329"/>
      <c r="S1973" s="329"/>
      <c r="T1973" s="329"/>
      <c r="U1973" s="329"/>
    </row>
    <row r="1974" spans="1:21" ht="15.6" customHeight="1">
      <c r="B1974" s="218" t="s">
        <v>509</v>
      </c>
      <c r="C1974" s="218"/>
      <c r="D1974" s="218"/>
      <c r="E1974" s="218"/>
      <c r="F1974" s="218"/>
      <c r="G1974" s="218"/>
      <c r="H1974" s="218"/>
      <c r="I1974" s="218"/>
      <c r="J1974" s="218"/>
      <c r="K1974" s="218"/>
      <c r="L1974" s="218"/>
      <c r="M1974" s="218"/>
      <c r="N1974" s="218"/>
      <c r="O1974" s="218"/>
      <c r="R1974" s="329"/>
      <c r="S1974" s="329"/>
      <c r="T1974" s="329"/>
      <c r="U1974" s="329"/>
    </row>
    <row r="1975" spans="1:21" ht="18" customHeight="1" thickBot="1">
      <c r="B1975" s="1120" t="s">
        <v>508</v>
      </c>
      <c r="C1975" s="1120"/>
      <c r="D1975" s="1120"/>
      <c r="E1975" s="1120"/>
      <c r="F1975" s="1120"/>
      <c r="G1975" s="1120"/>
      <c r="H1975" s="1120"/>
      <c r="I1975" s="1120"/>
      <c r="J1975" s="1120"/>
      <c r="K1975" s="1120"/>
      <c r="L1975" s="1120"/>
      <c r="M1975" s="1120"/>
      <c r="N1975" s="1120"/>
      <c r="O1975" s="1120"/>
      <c r="R1975" s="329"/>
      <c r="S1975" s="329"/>
      <c r="T1975" s="329"/>
      <c r="U1975" s="329"/>
    </row>
    <row r="1976" spans="1:21" ht="15" customHeight="1">
      <c r="B1976" s="1121" t="s">
        <v>43</v>
      </c>
      <c r="C1976" s="1122"/>
      <c r="D1976" s="1125" t="s">
        <v>635</v>
      </c>
      <c r="E1976" s="1126"/>
      <c r="F1976" s="1129" t="s">
        <v>657</v>
      </c>
      <c r="G1976" s="1130"/>
      <c r="H1976" s="1131"/>
      <c r="I1976" s="1131"/>
      <c r="J1976" s="1131"/>
      <c r="K1976" s="1131"/>
      <c r="L1976" s="1131"/>
      <c r="M1976" s="1131"/>
      <c r="N1976" s="1131"/>
      <c r="O1976" s="1132"/>
      <c r="Q1976" s="618" t="s">
        <v>667</v>
      </c>
      <c r="R1976" s="329"/>
      <c r="S1976" s="329"/>
      <c r="T1976" s="329"/>
      <c r="U1976" s="329"/>
    </row>
    <row r="1977" spans="1:21" ht="15" customHeight="1" thickBot="1">
      <c r="B1977" s="1123"/>
      <c r="C1977" s="1124"/>
      <c r="D1977" s="1127"/>
      <c r="E1977" s="1128"/>
      <c r="F1977" s="1133"/>
      <c r="G1977" s="1134"/>
      <c r="H1977" s="1135"/>
      <c r="I1977" s="1135"/>
      <c r="J1977" s="1135"/>
      <c r="K1977" s="1135"/>
      <c r="L1977" s="1135"/>
      <c r="M1977" s="1135"/>
      <c r="N1977" s="1135"/>
      <c r="O1977" s="1136"/>
      <c r="Q1977" s="617" t="s">
        <v>668</v>
      </c>
      <c r="R1977" s="329"/>
      <c r="S1977" s="329"/>
      <c r="T1977" s="329"/>
      <c r="U1977" s="329"/>
    </row>
    <row r="1978" spans="1:21" ht="16.5" customHeight="1">
      <c r="B1978" s="330" t="s">
        <v>142</v>
      </c>
      <c r="C1978" s="331"/>
      <c r="D1978" s="331"/>
      <c r="E1978" s="332"/>
      <c r="F1978" s="331"/>
      <c r="G1978" s="331"/>
      <c r="H1978" s="333"/>
      <c r="I1978" s="333"/>
      <c r="J1978" s="333"/>
      <c r="K1978" s="333"/>
      <c r="L1978" s="333"/>
      <c r="M1978" s="333"/>
      <c r="N1978" s="333"/>
      <c r="O1978" s="334"/>
      <c r="R1978" s="329"/>
      <c r="S1978" s="329"/>
      <c r="T1978" s="329"/>
      <c r="U1978" s="329"/>
    </row>
    <row r="1979" spans="1:21" ht="18.75" customHeight="1">
      <c r="B1979" s="1109"/>
      <c r="C1979" s="1110"/>
      <c r="D1979" s="1110"/>
      <c r="E1979" s="1110"/>
      <c r="F1979" s="1110"/>
      <c r="G1979" s="1110"/>
      <c r="H1979" s="1110"/>
      <c r="I1979" s="1110"/>
      <c r="J1979" s="1110"/>
      <c r="K1979" s="1110"/>
      <c r="L1979" s="1213" t="s">
        <v>48</v>
      </c>
      <c r="M1979" s="1215"/>
      <c r="N1979" s="1215"/>
      <c r="O1979" s="1216"/>
      <c r="Q1979" s="569" t="str">
        <f>IF(M1979="", "←選択してください。", "")</f>
        <v>←選択してください。</v>
      </c>
      <c r="R1979" s="329"/>
      <c r="S1979" s="329"/>
      <c r="T1979" s="329"/>
      <c r="U1979" s="329"/>
    </row>
    <row r="1980" spans="1:21" ht="17.25" customHeight="1">
      <c r="B1980" s="1111"/>
      <c r="C1980" s="1112"/>
      <c r="D1980" s="1112"/>
      <c r="E1980" s="1112"/>
      <c r="F1980" s="1112"/>
      <c r="G1980" s="1112"/>
      <c r="H1980" s="1112"/>
      <c r="I1980" s="1112"/>
      <c r="J1980" s="1112"/>
      <c r="K1980" s="1112"/>
      <c r="L1980" s="1214"/>
      <c r="M1980" s="1217"/>
      <c r="N1980" s="1217"/>
      <c r="O1980" s="1218"/>
      <c r="Q1980" s="336"/>
      <c r="R1980" s="329"/>
      <c r="S1980" s="329"/>
      <c r="T1980" s="329"/>
      <c r="U1980" s="329"/>
    </row>
    <row r="1981" spans="1:21" ht="4.5" customHeight="1">
      <c r="B1981" s="338"/>
      <c r="C1981" s="338"/>
      <c r="D1981" s="338"/>
      <c r="E1981" s="338"/>
      <c r="F1981" s="338"/>
      <c r="G1981" s="338"/>
      <c r="H1981" s="338"/>
      <c r="I1981" s="338"/>
      <c r="J1981" s="338"/>
      <c r="K1981" s="338"/>
      <c r="L1981" s="338"/>
      <c r="M1981" s="338"/>
      <c r="N1981" s="338"/>
      <c r="O1981" s="611"/>
      <c r="R1981" s="329"/>
      <c r="S1981" s="329"/>
      <c r="T1981" s="329"/>
      <c r="U1981" s="329"/>
    </row>
    <row r="1982" spans="1:21" ht="21.75" customHeight="1">
      <c r="B1982" s="340" t="s">
        <v>143</v>
      </c>
      <c r="C1982" s="341"/>
      <c r="D1982" s="341"/>
      <c r="E1982" s="341"/>
      <c r="F1982" s="1117" t="s">
        <v>50</v>
      </c>
      <c r="G1982" s="1118"/>
      <c r="H1982" s="342"/>
      <c r="I1982" s="919"/>
      <c r="J1982" s="920"/>
      <c r="K1982" s="920"/>
      <c r="L1982" s="1219"/>
      <c r="M1982" s="1219"/>
      <c r="N1982" s="1219"/>
      <c r="O1982" s="1220"/>
      <c r="Q1982" s="336" t="str">
        <f>IF(OR(F1976="人材養成事業",F1976= "普及啓発事業"), "←斜線部は記入する必要はありません。", "")</f>
        <v/>
      </c>
      <c r="R1982" s="329"/>
      <c r="S1982" s="329"/>
      <c r="T1982" s="329"/>
      <c r="U1982" s="329"/>
    </row>
    <row r="1983" spans="1:21" ht="9" customHeight="1">
      <c r="B1983" s="131"/>
      <c r="C1983" s="131"/>
      <c r="D1983" s="131"/>
      <c r="E1983" s="131"/>
      <c r="F1983" s="338"/>
      <c r="G1983" s="338"/>
      <c r="H1983" s="587"/>
      <c r="I1983" s="338"/>
      <c r="J1983" s="338"/>
      <c r="K1983" s="338"/>
      <c r="L1983" s="588"/>
      <c r="M1983" s="338"/>
      <c r="N1983" s="338"/>
      <c r="O1983" s="589"/>
      <c r="Q1983" s="336"/>
      <c r="R1983" s="329"/>
      <c r="S1983" s="329"/>
      <c r="T1983" s="329"/>
      <c r="U1983" s="329"/>
    </row>
    <row r="1984" spans="1:21" hidden="1">
      <c r="B1984" s="131"/>
      <c r="C1984" s="131"/>
      <c r="D1984" s="131"/>
      <c r="E1984" s="131"/>
      <c r="F1984" s="338"/>
      <c r="G1984" s="338"/>
      <c r="H1984" s="587"/>
      <c r="I1984" s="338"/>
      <c r="J1984" s="338"/>
      <c r="K1984" s="338"/>
      <c r="L1984" s="588"/>
      <c r="M1984" s="338"/>
      <c r="N1984" s="338"/>
      <c r="O1984" s="589"/>
      <c r="Q1984" s="336"/>
      <c r="R1984" s="329"/>
      <c r="S1984" s="329"/>
      <c r="T1984" s="329"/>
      <c r="U1984" s="329"/>
    </row>
    <row r="1985" spans="2:21" hidden="1">
      <c r="B1985" s="131"/>
      <c r="C1985" s="131"/>
      <c r="D1985" s="338"/>
      <c r="E1985" s="338"/>
      <c r="F1985" s="338"/>
      <c r="G1985" s="338"/>
      <c r="H1985" s="338"/>
      <c r="I1985" s="338"/>
      <c r="J1985" s="338"/>
      <c r="K1985" s="338"/>
      <c r="L1985" s="338"/>
      <c r="M1985" s="338"/>
      <c r="N1985" s="338"/>
      <c r="O1985" s="338"/>
      <c r="Q1985" s="336"/>
      <c r="R1985" s="329"/>
      <c r="S1985" s="329"/>
      <c r="T1985" s="329"/>
      <c r="U1985" s="329"/>
    </row>
    <row r="1986" spans="2:21" s="102" customFormat="1" ht="18" customHeight="1">
      <c r="B1986" s="1020" t="s">
        <v>344</v>
      </c>
      <c r="C1986" s="1066"/>
      <c r="D1986" s="925" t="s">
        <v>413</v>
      </c>
      <c r="E1986" s="926"/>
      <c r="F1986" s="926"/>
      <c r="G1986" s="926"/>
      <c r="H1986" s="926"/>
      <c r="I1986" s="926"/>
      <c r="J1986" s="926"/>
      <c r="K1986" s="926"/>
      <c r="L1986" s="926"/>
      <c r="M1986" s="926"/>
      <c r="N1986" s="926"/>
      <c r="O1986" s="927"/>
      <c r="Q1986" s="345"/>
    </row>
    <row r="1987" spans="2:21" s="102" customFormat="1" ht="19.350000000000001" customHeight="1">
      <c r="B1987" s="1067"/>
      <c r="C1987" s="1068"/>
      <c r="D1987" s="1071"/>
      <c r="E1987" s="1072"/>
      <c r="F1987" s="1072"/>
      <c r="G1987" s="1072"/>
      <c r="H1987" s="1072"/>
      <c r="I1987" s="1072"/>
      <c r="J1987" s="1072"/>
      <c r="K1987" s="1072"/>
      <c r="L1987" s="1072"/>
      <c r="M1987" s="1072"/>
      <c r="N1987" s="1072"/>
      <c r="O1987" s="1073"/>
    </row>
    <row r="1988" spans="2:21" s="102" customFormat="1" ht="19.350000000000001" customHeight="1">
      <c r="B1988" s="1067"/>
      <c r="C1988" s="1068"/>
      <c r="D1988" s="1071"/>
      <c r="E1988" s="1072"/>
      <c r="F1988" s="1072"/>
      <c r="G1988" s="1072"/>
      <c r="H1988" s="1072"/>
      <c r="I1988" s="1072"/>
      <c r="J1988" s="1072"/>
      <c r="K1988" s="1072"/>
      <c r="L1988" s="1072"/>
      <c r="M1988" s="1072"/>
      <c r="N1988" s="1072"/>
      <c r="O1988" s="1073"/>
    </row>
    <row r="1989" spans="2:21" s="102" customFormat="1" ht="19.350000000000001" customHeight="1">
      <c r="B1989" s="1067"/>
      <c r="C1989" s="1068"/>
      <c r="D1989" s="1071"/>
      <c r="E1989" s="1072"/>
      <c r="F1989" s="1072"/>
      <c r="G1989" s="1072"/>
      <c r="H1989" s="1072"/>
      <c r="I1989" s="1072"/>
      <c r="J1989" s="1072"/>
      <c r="K1989" s="1072"/>
      <c r="L1989" s="1072"/>
      <c r="M1989" s="1072"/>
      <c r="N1989" s="1072"/>
      <c r="O1989" s="1073"/>
    </row>
    <row r="1990" spans="2:21" s="102" customFormat="1" ht="19.350000000000001" customHeight="1">
      <c r="B1990" s="1067"/>
      <c r="C1990" s="1068"/>
      <c r="D1990" s="1071"/>
      <c r="E1990" s="1072"/>
      <c r="F1990" s="1072"/>
      <c r="G1990" s="1072"/>
      <c r="H1990" s="1072"/>
      <c r="I1990" s="1072"/>
      <c r="J1990" s="1072"/>
      <c r="K1990" s="1072"/>
      <c r="L1990" s="1072"/>
      <c r="M1990" s="1072"/>
      <c r="N1990" s="1072"/>
      <c r="O1990" s="1073"/>
    </row>
    <row r="1991" spans="2:21" s="102" customFormat="1" ht="19.350000000000001" customHeight="1">
      <c r="B1991" s="1067"/>
      <c r="C1991" s="1068"/>
      <c r="D1991" s="1071"/>
      <c r="E1991" s="1072"/>
      <c r="F1991" s="1072"/>
      <c r="G1991" s="1072"/>
      <c r="H1991" s="1072"/>
      <c r="I1991" s="1072"/>
      <c r="J1991" s="1072"/>
      <c r="K1991" s="1072"/>
      <c r="L1991" s="1072"/>
      <c r="M1991" s="1072"/>
      <c r="N1991" s="1072"/>
      <c r="O1991" s="1073"/>
    </row>
    <row r="1992" spans="2:21" s="102" customFormat="1" ht="19.350000000000001" customHeight="1">
      <c r="B1992" s="1067"/>
      <c r="C1992" s="1068"/>
      <c r="D1992" s="1071"/>
      <c r="E1992" s="1072"/>
      <c r="F1992" s="1072"/>
      <c r="G1992" s="1072"/>
      <c r="H1992" s="1072"/>
      <c r="I1992" s="1072"/>
      <c r="J1992" s="1072"/>
      <c r="K1992" s="1072"/>
      <c r="L1992" s="1072"/>
      <c r="M1992" s="1072"/>
      <c r="N1992" s="1072"/>
      <c r="O1992" s="1073"/>
    </row>
    <row r="1993" spans="2:21" s="102" customFormat="1" ht="19.350000000000001" customHeight="1">
      <c r="B1993" s="1067"/>
      <c r="C1993" s="1068"/>
      <c r="D1993" s="1071"/>
      <c r="E1993" s="1072"/>
      <c r="F1993" s="1072"/>
      <c r="G1993" s="1072"/>
      <c r="H1993" s="1072"/>
      <c r="I1993" s="1072"/>
      <c r="J1993" s="1072"/>
      <c r="K1993" s="1072"/>
      <c r="L1993" s="1072"/>
      <c r="M1993" s="1072"/>
      <c r="N1993" s="1072"/>
      <c r="O1993" s="1073"/>
    </row>
    <row r="1994" spans="2:21" s="102" customFormat="1" ht="19.350000000000001" customHeight="1">
      <c r="B1994" s="1067"/>
      <c r="C1994" s="1068"/>
      <c r="D1994" s="1071"/>
      <c r="E1994" s="1072"/>
      <c r="F1994" s="1072"/>
      <c r="G1994" s="1072"/>
      <c r="H1994" s="1072"/>
      <c r="I1994" s="1072"/>
      <c r="J1994" s="1072"/>
      <c r="K1994" s="1072"/>
      <c r="L1994" s="1072"/>
      <c r="M1994" s="1072"/>
      <c r="N1994" s="1072"/>
      <c r="O1994" s="1073"/>
    </row>
    <row r="1995" spans="2:21" s="102" customFormat="1" ht="19.350000000000001" customHeight="1">
      <c r="B1995" s="1067"/>
      <c r="C1995" s="1068"/>
      <c r="D1995" s="1071"/>
      <c r="E1995" s="1072"/>
      <c r="F1995" s="1072"/>
      <c r="G1995" s="1072"/>
      <c r="H1995" s="1072"/>
      <c r="I1995" s="1072"/>
      <c r="J1995" s="1072"/>
      <c r="K1995" s="1072"/>
      <c r="L1995" s="1072"/>
      <c r="M1995" s="1072"/>
      <c r="N1995" s="1072"/>
      <c r="O1995" s="1073"/>
    </row>
    <row r="1996" spans="2:21" s="102" customFormat="1" ht="19.350000000000001" customHeight="1">
      <c r="B1996" s="1069"/>
      <c r="C1996" s="1070"/>
      <c r="D1996" s="1074"/>
      <c r="E1996" s="1075"/>
      <c r="F1996" s="1075"/>
      <c r="G1996" s="1075"/>
      <c r="H1996" s="1075"/>
      <c r="I1996" s="1075"/>
      <c r="J1996" s="1075"/>
      <c r="K1996" s="1075"/>
      <c r="L1996" s="1075"/>
      <c r="M1996" s="1075"/>
      <c r="N1996" s="1075"/>
      <c r="O1996" s="1076"/>
    </row>
    <row r="1997" spans="2:21" s="102" customFormat="1" ht="18" customHeight="1">
      <c r="B1997" s="1020" t="s">
        <v>148</v>
      </c>
      <c r="C1997" s="1021"/>
      <c r="D1997" s="1059" t="s">
        <v>427</v>
      </c>
      <c r="E1997" s="1026"/>
      <c r="F1997" s="1026"/>
      <c r="G1997" s="1026"/>
      <c r="H1997" s="1026"/>
      <c r="I1997" s="1026"/>
      <c r="J1997" s="1026"/>
      <c r="K1997" s="1026"/>
      <c r="L1997" s="1026"/>
      <c r="M1997" s="1026"/>
      <c r="N1997" s="1026"/>
      <c r="O1997" s="1027"/>
    </row>
    <row r="1998" spans="2:21" s="102" customFormat="1" ht="18" customHeight="1">
      <c r="B1998" s="1022"/>
      <c r="C1998" s="1023"/>
      <c r="D1998" s="1028"/>
      <c r="E1998" s="1077"/>
      <c r="F1998" s="1077"/>
      <c r="G1998" s="1077"/>
      <c r="H1998" s="1077"/>
      <c r="I1998" s="1077"/>
      <c r="J1998" s="1077"/>
      <c r="K1998" s="1077"/>
      <c r="L1998" s="1077"/>
      <c r="M1998" s="1077"/>
      <c r="N1998" s="1077"/>
      <c r="O1998" s="1078"/>
    </row>
    <row r="1999" spans="2:21" s="102" customFormat="1" ht="18" customHeight="1">
      <c r="B1999" s="1022"/>
      <c r="C1999" s="1023"/>
      <c r="D1999" s="1071"/>
      <c r="E1999" s="1072"/>
      <c r="F1999" s="1072"/>
      <c r="G1999" s="1072"/>
      <c r="H1999" s="1072"/>
      <c r="I1999" s="1072"/>
      <c r="J1999" s="1072"/>
      <c r="K1999" s="1072"/>
      <c r="L1999" s="1072"/>
      <c r="M1999" s="1072"/>
      <c r="N1999" s="1072"/>
      <c r="O1999" s="1073"/>
    </row>
    <row r="2000" spans="2:21" s="102" customFormat="1" ht="18" customHeight="1">
      <c r="B2000" s="1022"/>
      <c r="C2000" s="1023"/>
      <c r="D2000" s="1071"/>
      <c r="E2000" s="1072"/>
      <c r="F2000" s="1072"/>
      <c r="G2000" s="1072"/>
      <c r="H2000" s="1072"/>
      <c r="I2000" s="1072"/>
      <c r="J2000" s="1072"/>
      <c r="K2000" s="1072"/>
      <c r="L2000" s="1072"/>
      <c r="M2000" s="1072"/>
      <c r="N2000" s="1072"/>
      <c r="O2000" s="1073"/>
    </row>
    <row r="2001" spans="2:15" s="102" customFormat="1" ht="18" customHeight="1">
      <c r="B2001" s="1022"/>
      <c r="C2001" s="1023"/>
      <c r="D2001" s="1071"/>
      <c r="E2001" s="1072"/>
      <c r="F2001" s="1072"/>
      <c r="G2001" s="1072"/>
      <c r="H2001" s="1072"/>
      <c r="I2001" s="1072"/>
      <c r="J2001" s="1072"/>
      <c r="K2001" s="1072"/>
      <c r="L2001" s="1072"/>
      <c r="M2001" s="1072"/>
      <c r="N2001" s="1072"/>
      <c r="O2001" s="1073"/>
    </row>
    <row r="2002" spans="2:15" s="102" customFormat="1" ht="18" customHeight="1">
      <c r="B2002" s="1022"/>
      <c r="C2002" s="1023"/>
      <c r="D2002" s="1071"/>
      <c r="E2002" s="1072"/>
      <c r="F2002" s="1072"/>
      <c r="G2002" s="1072"/>
      <c r="H2002" s="1072"/>
      <c r="I2002" s="1072"/>
      <c r="J2002" s="1072"/>
      <c r="K2002" s="1072"/>
      <c r="L2002" s="1072"/>
      <c r="M2002" s="1072"/>
      <c r="N2002" s="1072"/>
      <c r="O2002" s="1073"/>
    </row>
    <row r="2003" spans="2:15" s="102" customFormat="1" ht="18" customHeight="1">
      <c r="B2003" s="1022"/>
      <c r="C2003" s="1023"/>
      <c r="D2003" s="1079"/>
      <c r="E2003" s="1080"/>
      <c r="F2003" s="1080"/>
      <c r="G2003" s="1080"/>
      <c r="H2003" s="1080"/>
      <c r="I2003" s="1080"/>
      <c r="J2003" s="1080"/>
      <c r="K2003" s="1080"/>
      <c r="L2003" s="1080"/>
      <c r="M2003" s="1080"/>
      <c r="N2003" s="1080"/>
      <c r="O2003" s="1081"/>
    </row>
    <row r="2004" spans="2:15" s="102" customFormat="1" ht="18" customHeight="1">
      <c r="B2004" s="1022"/>
      <c r="C2004" s="1023"/>
      <c r="D2004" s="1082" t="s">
        <v>428</v>
      </c>
      <c r="E2004" s="1083"/>
      <c r="F2004" s="1083"/>
      <c r="G2004" s="1083"/>
      <c r="H2004" s="1083"/>
      <c r="I2004" s="1083"/>
      <c r="J2004" s="1083"/>
      <c r="K2004" s="1083"/>
      <c r="L2004" s="1083"/>
      <c r="M2004" s="1083"/>
      <c r="N2004" s="1083"/>
      <c r="O2004" s="1084"/>
    </row>
    <row r="2005" spans="2:15" s="102" customFormat="1" ht="18" customHeight="1">
      <c r="B2005" s="1022"/>
      <c r="C2005" s="1023"/>
      <c r="D2005" s="1028"/>
      <c r="E2005" s="1085"/>
      <c r="F2005" s="1085"/>
      <c r="G2005" s="1085"/>
      <c r="H2005" s="1085"/>
      <c r="I2005" s="1085"/>
      <c r="J2005" s="1085"/>
      <c r="K2005" s="1085"/>
      <c r="L2005" s="1085"/>
      <c r="M2005" s="1085"/>
      <c r="N2005" s="1085"/>
      <c r="O2005" s="1086"/>
    </row>
    <row r="2006" spans="2:15" s="102" customFormat="1" ht="18" customHeight="1">
      <c r="B2006" s="1022"/>
      <c r="C2006" s="1023"/>
      <c r="D2006" s="1087"/>
      <c r="E2006" s="1088"/>
      <c r="F2006" s="1088"/>
      <c r="G2006" s="1088"/>
      <c r="H2006" s="1088"/>
      <c r="I2006" s="1088"/>
      <c r="J2006" s="1088"/>
      <c r="K2006" s="1088"/>
      <c r="L2006" s="1088"/>
      <c r="M2006" s="1088"/>
      <c r="N2006" s="1088"/>
      <c r="O2006" s="1089"/>
    </row>
    <row r="2007" spans="2:15" s="102" customFormat="1" ht="18" customHeight="1">
      <c r="B2007" s="1022"/>
      <c r="C2007" s="1023"/>
      <c r="D2007" s="1087"/>
      <c r="E2007" s="1088"/>
      <c r="F2007" s="1088"/>
      <c r="G2007" s="1088"/>
      <c r="H2007" s="1088"/>
      <c r="I2007" s="1088"/>
      <c r="J2007" s="1088"/>
      <c r="K2007" s="1088"/>
      <c r="L2007" s="1088"/>
      <c r="M2007" s="1088"/>
      <c r="N2007" s="1088"/>
      <c r="O2007" s="1089"/>
    </row>
    <row r="2008" spans="2:15" s="102" customFormat="1" ht="18" customHeight="1">
      <c r="B2008" s="1022"/>
      <c r="C2008" s="1023"/>
      <c r="D2008" s="1087"/>
      <c r="E2008" s="1088"/>
      <c r="F2008" s="1088"/>
      <c r="G2008" s="1088"/>
      <c r="H2008" s="1088"/>
      <c r="I2008" s="1088"/>
      <c r="J2008" s="1088"/>
      <c r="K2008" s="1088"/>
      <c r="L2008" s="1088"/>
      <c r="M2008" s="1088"/>
      <c r="N2008" s="1088"/>
      <c r="O2008" s="1089"/>
    </row>
    <row r="2009" spans="2:15" s="102" customFormat="1" ht="18" customHeight="1">
      <c r="B2009" s="1022"/>
      <c r="C2009" s="1023"/>
      <c r="D2009" s="1087"/>
      <c r="E2009" s="1088"/>
      <c r="F2009" s="1088"/>
      <c r="G2009" s="1088"/>
      <c r="H2009" s="1088"/>
      <c r="I2009" s="1088"/>
      <c r="J2009" s="1088"/>
      <c r="K2009" s="1088"/>
      <c r="L2009" s="1088"/>
      <c r="M2009" s="1088"/>
      <c r="N2009" s="1088"/>
      <c r="O2009" s="1089"/>
    </row>
    <row r="2010" spans="2:15" s="102" customFormat="1" ht="18" customHeight="1">
      <c r="B2010" s="1022"/>
      <c r="C2010" s="1023"/>
      <c r="D2010" s="1087"/>
      <c r="E2010" s="1088"/>
      <c r="F2010" s="1088"/>
      <c r="G2010" s="1088"/>
      <c r="H2010" s="1088"/>
      <c r="I2010" s="1088"/>
      <c r="J2010" s="1088"/>
      <c r="K2010" s="1088"/>
      <c r="L2010" s="1088"/>
      <c r="M2010" s="1088"/>
      <c r="N2010" s="1088"/>
      <c r="O2010" s="1089"/>
    </row>
    <row r="2011" spans="2:15" s="102" customFormat="1" ht="18" customHeight="1">
      <c r="B2011" s="1024"/>
      <c r="C2011" s="1025"/>
      <c r="D2011" s="1090"/>
      <c r="E2011" s="1091"/>
      <c r="F2011" s="1091"/>
      <c r="G2011" s="1091"/>
      <c r="H2011" s="1091"/>
      <c r="I2011" s="1091"/>
      <c r="J2011" s="1091"/>
      <c r="K2011" s="1091"/>
      <c r="L2011" s="1091"/>
      <c r="M2011" s="1091"/>
      <c r="N2011" s="1091"/>
      <c r="O2011" s="1092"/>
    </row>
    <row r="2012" spans="2:15" s="102" customFormat="1" ht="18" customHeight="1">
      <c r="B2012" s="1020" t="s">
        <v>140</v>
      </c>
      <c r="C2012" s="1021"/>
      <c r="D2012" s="1026" t="s">
        <v>347</v>
      </c>
      <c r="E2012" s="1026"/>
      <c r="F2012" s="1026"/>
      <c r="G2012" s="1026"/>
      <c r="H2012" s="1026"/>
      <c r="I2012" s="1026"/>
      <c r="J2012" s="1026"/>
      <c r="K2012" s="1026"/>
      <c r="L2012" s="1026"/>
      <c r="M2012" s="1026"/>
      <c r="N2012" s="1026"/>
      <c r="O2012" s="1027"/>
    </row>
    <row r="2013" spans="2:15" s="102" customFormat="1" ht="18" customHeight="1">
      <c r="B2013" s="1022"/>
      <c r="C2013" s="1023"/>
      <c r="D2013" s="1028"/>
      <c r="E2013" s="1029"/>
      <c r="F2013" s="1029"/>
      <c r="G2013" s="1029"/>
      <c r="H2013" s="1029"/>
      <c r="I2013" s="1029"/>
      <c r="J2013" s="1029"/>
      <c r="K2013" s="1029"/>
      <c r="L2013" s="1029"/>
      <c r="M2013" s="1029"/>
      <c r="N2013" s="1029"/>
      <c r="O2013" s="1030"/>
    </row>
    <row r="2014" spans="2:15" s="102" customFormat="1" ht="18" customHeight="1">
      <c r="B2014" s="1022"/>
      <c r="C2014" s="1023"/>
      <c r="D2014" s="1031"/>
      <c r="E2014" s="1032"/>
      <c r="F2014" s="1032"/>
      <c r="G2014" s="1032"/>
      <c r="H2014" s="1032"/>
      <c r="I2014" s="1032"/>
      <c r="J2014" s="1032"/>
      <c r="K2014" s="1032"/>
      <c r="L2014" s="1032"/>
      <c r="M2014" s="1032"/>
      <c r="N2014" s="1032"/>
      <c r="O2014" s="1033"/>
    </row>
    <row r="2015" spans="2:15" s="102" customFormat="1" ht="18" customHeight="1">
      <c r="B2015" s="1022"/>
      <c r="C2015" s="1023"/>
      <c r="D2015" s="1034"/>
      <c r="E2015" s="1035"/>
      <c r="F2015" s="1035"/>
      <c r="G2015" s="1035"/>
      <c r="H2015" s="1035"/>
      <c r="I2015" s="1035"/>
      <c r="J2015" s="1035"/>
      <c r="K2015" s="1035"/>
      <c r="L2015" s="1035"/>
      <c r="M2015" s="1035"/>
      <c r="N2015" s="1035"/>
      <c r="O2015" s="1036"/>
    </row>
    <row r="2016" spans="2:15" s="102" customFormat="1" ht="17.100000000000001" customHeight="1">
      <c r="B2016" s="1022"/>
      <c r="C2016" s="1023"/>
      <c r="D2016" s="1026" t="s">
        <v>345</v>
      </c>
      <c r="E2016" s="1026"/>
      <c r="F2016" s="1026"/>
      <c r="G2016" s="1026"/>
      <c r="H2016" s="1026"/>
      <c r="I2016" s="1026"/>
      <c r="J2016" s="1026"/>
      <c r="K2016" s="1026"/>
      <c r="L2016" s="1026"/>
      <c r="M2016" s="1026"/>
      <c r="N2016" s="1026"/>
      <c r="O2016" s="1027"/>
    </row>
    <row r="2017" spans="2:21" s="102" customFormat="1" ht="17.100000000000001" customHeight="1">
      <c r="B2017" s="1022"/>
      <c r="C2017" s="1023"/>
      <c r="D2017" s="1037"/>
      <c r="E2017" s="1038"/>
      <c r="F2017" s="1038"/>
      <c r="G2017" s="1038"/>
      <c r="H2017" s="1038"/>
      <c r="I2017" s="1038"/>
      <c r="J2017" s="1038"/>
      <c r="K2017" s="1038"/>
      <c r="L2017" s="1038"/>
      <c r="M2017" s="1038"/>
      <c r="N2017" s="1038"/>
      <c r="O2017" s="1039"/>
    </row>
    <row r="2018" spans="2:21" s="102" customFormat="1" ht="17.100000000000001" customHeight="1">
      <c r="B2018" s="1022"/>
      <c r="C2018" s="1023"/>
      <c r="D2018" s="1040"/>
      <c r="E2018" s="1041"/>
      <c r="F2018" s="1041"/>
      <c r="G2018" s="1041"/>
      <c r="H2018" s="1041"/>
      <c r="I2018" s="1041"/>
      <c r="J2018" s="1041"/>
      <c r="K2018" s="1041"/>
      <c r="L2018" s="1041"/>
      <c r="M2018" s="1041"/>
      <c r="N2018" s="1041"/>
      <c r="O2018" s="1042"/>
    </row>
    <row r="2019" spans="2:21" s="102" customFormat="1" ht="17.100000000000001" customHeight="1">
      <c r="B2019" s="1022"/>
      <c r="C2019" s="1023"/>
      <c r="D2019" s="1043"/>
      <c r="E2019" s="1044"/>
      <c r="F2019" s="1044"/>
      <c r="G2019" s="1044"/>
      <c r="H2019" s="1044"/>
      <c r="I2019" s="1044"/>
      <c r="J2019" s="1044"/>
      <c r="K2019" s="1044"/>
      <c r="L2019" s="1044"/>
      <c r="M2019" s="1044"/>
      <c r="N2019" s="1044"/>
      <c r="O2019" s="1045"/>
    </row>
    <row r="2020" spans="2:21" s="102" customFormat="1" ht="17.100000000000001" customHeight="1">
      <c r="B2020" s="1022"/>
      <c r="C2020" s="1023"/>
      <c r="D2020" s="1026" t="s">
        <v>492</v>
      </c>
      <c r="E2020" s="1026"/>
      <c r="F2020" s="1026"/>
      <c r="G2020" s="1026"/>
      <c r="H2020" s="1026"/>
      <c r="I2020" s="1026"/>
      <c r="J2020" s="1026"/>
      <c r="K2020" s="1026"/>
      <c r="L2020" s="1026"/>
      <c r="M2020" s="1026"/>
      <c r="N2020" s="1026"/>
      <c r="O2020" s="1027"/>
    </row>
    <row r="2021" spans="2:21" s="102" customFormat="1" ht="17.100000000000001" customHeight="1">
      <c r="B2021" s="1022"/>
      <c r="C2021" s="1023"/>
      <c r="D2021" s="1046"/>
      <c r="E2021" s="1047"/>
      <c r="F2021" s="1047"/>
      <c r="G2021" s="1047"/>
      <c r="H2021" s="1047"/>
      <c r="I2021" s="1047"/>
      <c r="J2021" s="1047"/>
      <c r="K2021" s="1047"/>
      <c r="L2021" s="1047"/>
      <c r="M2021" s="1047"/>
      <c r="N2021" s="1047"/>
      <c r="O2021" s="1048"/>
    </row>
    <row r="2022" spans="2:21" s="102" customFormat="1" ht="17.100000000000001" customHeight="1">
      <c r="B2022" s="1022"/>
      <c r="C2022" s="1023"/>
      <c r="D2022" s="1049"/>
      <c r="E2022" s="797"/>
      <c r="F2022" s="797"/>
      <c r="G2022" s="797"/>
      <c r="H2022" s="797"/>
      <c r="I2022" s="797"/>
      <c r="J2022" s="797"/>
      <c r="K2022" s="797"/>
      <c r="L2022" s="797"/>
      <c r="M2022" s="797"/>
      <c r="N2022" s="797"/>
      <c r="O2022" s="1050"/>
    </row>
    <row r="2023" spans="2:21" s="102" customFormat="1" ht="17.100000000000001" customHeight="1">
      <c r="B2023" s="1022"/>
      <c r="C2023" s="1023"/>
      <c r="D2023" s="1051"/>
      <c r="E2023" s="1052"/>
      <c r="F2023" s="1052"/>
      <c r="G2023" s="1052"/>
      <c r="H2023" s="1052"/>
      <c r="I2023" s="1052"/>
      <c r="J2023" s="1052"/>
      <c r="K2023" s="1052"/>
      <c r="L2023" s="1052"/>
      <c r="M2023" s="1052"/>
      <c r="N2023" s="1052"/>
      <c r="O2023" s="1053"/>
    </row>
    <row r="2024" spans="2:21" s="102" customFormat="1" ht="17.100000000000001" customHeight="1">
      <c r="B2024" s="1022"/>
      <c r="C2024" s="1023"/>
      <c r="D2024" s="1026" t="s">
        <v>141</v>
      </c>
      <c r="E2024" s="1026"/>
      <c r="F2024" s="1026"/>
      <c r="G2024" s="1026"/>
      <c r="H2024" s="1026"/>
      <c r="I2024" s="1026"/>
      <c r="J2024" s="1026"/>
      <c r="K2024" s="1026"/>
      <c r="L2024" s="1026"/>
      <c r="M2024" s="1026"/>
      <c r="N2024" s="1026"/>
      <c r="O2024" s="1027"/>
    </row>
    <row r="2025" spans="2:21" s="102" customFormat="1" ht="17.100000000000001" customHeight="1">
      <c r="B2025" s="1022"/>
      <c r="C2025" s="1023"/>
      <c r="D2025" s="1028"/>
      <c r="E2025" s="1054"/>
      <c r="F2025" s="1054"/>
      <c r="G2025" s="1054"/>
      <c r="H2025" s="1054"/>
      <c r="I2025" s="1054"/>
      <c r="J2025" s="1054"/>
      <c r="K2025" s="1054"/>
      <c r="L2025" s="1054"/>
      <c r="M2025" s="1054"/>
      <c r="N2025" s="1054"/>
      <c r="O2025" s="1055"/>
    </row>
    <row r="2026" spans="2:21" ht="18" customHeight="1">
      <c r="B2026" s="1022"/>
      <c r="C2026" s="1023"/>
      <c r="D2026" s="1056"/>
      <c r="E2026" s="1057"/>
      <c r="F2026" s="1057"/>
      <c r="G2026" s="1057"/>
      <c r="H2026" s="1057"/>
      <c r="I2026" s="1057"/>
      <c r="J2026" s="1057"/>
      <c r="K2026" s="1057"/>
      <c r="L2026" s="1057"/>
      <c r="M2026" s="1057"/>
      <c r="N2026" s="1057"/>
      <c r="O2026" s="1058"/>
      <c r="R2026" s="329"/>
      <c r="S2026" s="329"/>
      <c r="T2026" s="329"/>
      <c r="U2026" s="329"/>
    </row>
    <row r="2027" spans="2:21" ht="18" customHeight="1">
      <c r="B2027" s="1022"/>
      <c r="C2027" s="1023"/>
      <c r="D2027" s="1059" t="s">
        <v>346</v>
      </c>
      <c r="E2027" s="1026"/>
      <c r="F2027" s="1026"/>
      <c r="G2027" s="1026"/>
      <c r="H2027" s="1026"/>
      <c r="I2027" s="1026"/>
      <c r="J2027" s="1026"/>
      <c r="K2027" s="1026"/>
      <c r="L2027" s="1026"/>
      <c r="M2027" s="1026"/>
      <c r="N2027" s="1026"/>
      <c r="O2027" s="1027"/>
      <c r="R2027" s="329"/>
      <c r="S2027" s="329"/>
      <c r="T2027" s="329"/>
      <c r="U2027" s="329"/>
    </row>
    <row r="2028" spans="2:21" ht="18" customHeight="1">
      <c r="B2028" s="1022"/>
      <c r="C2028" s="1023"/>
      <c r="D2028" s="1060"/>
      <c r="E2028" s="1061"/>
      <c r="F2028" s="1061"/>
      <c r="G2028" s="1061"/>
      <c r="H2028" s="1061"/>
      <c r="I2028" s="1061"/>
      <c r="J2028" s="1061"/>
      <c r="K2028" s="1061"/>
      <c r="L2028" s="1061"/>
      <c r="M2028" s="1061"/>
      <c r="N2028" s="1061"/>
      <c r="O2028" s="1062"/>
      <c r="R2028" s="329"/>
      <c r="S2028" s="329"/>
      <c r="T2028" s="329"/>
      <c r="U2028" s="329"/>
    </row>
    <row r="2029" spans="2:21" s="346" customFormat="1" ht="18" customHeight="1">
      <c r="B2029" s="1024"/>
      <c r="C2029" s="1025"/>
      <c r="D2029" s="1063"/>
      <c r="E2029" s="1064"/>
      <c r="F2029" s="1064"/>
      <c r="G2029" s="1064"/>
      <c r="H2029" s="1064"/>
      <c r="I2029" s="1064"/>
      <c r="J2029" s="1064"/>
      <c r="K2029" s="1064"/>
      <c r="L2029" s="1064"/>
      <c r="M2029" s="1064"/>
      <c r="N2029" s="1064"/>
      <c r="O2029" s="1065"/>
    </row>
    <row r="2030" spans="2:21" s="131" customFormat="1" ht="4.5" customHeight="1">
      <c r="B2030" s="347"/>
      <c r="C2030" s="347"/>
      <c r="D2030" s="348"/>
      <c r="E2030" s="348"/>
      <c r="F2030" s="348"/>
      <c r="G2030" s="348"/>
      <c r="H2030" s="348"/>
      <c r="I2030" s="348"/>
      <c r="J2030" s="348"/>
      <c r="K2030" s="348"/>
      <c r="L2030" s="348"/>
      <c r="M2030" s="348"/>
      <c r="N2030" s="348"/>
      <c r="O2030" s="348"/>
    </row>
    <row r="2031" spans="2:21" s="131" customFormat="1" ht="18.75" customHeight="1">
      <c r="B2031" s="527" t="s">
        <v>426</v>
      </c>
      <c r="C2031" s="347"/>
      <c r="D2031" s="348"/>
      <c r="E2031" s="348"/>
      <c r="F2031" s="348"/>
      <c r="G2031" s="348"/>
      <c r="H2031" s="348"/>
      <c r="I2031" s="348"/>
      <c r="J2031" s="348"/>
      <c r="K2031" s="348"/>
      <c r="L2031" s="348"/>
      <c r="M2031" s="348"/>
      <c r="N2031" s="348"/>
      <c r="O2031" s="348"/>
    </row>
    <row r="2032" spans="2:21" s="131" customFormat="1" ht="14.25" customHeight="1" thickBot="1">
      <c r="B2032" s="527" t="s">
        <v>424</v>
      </c>
      <c r="C2032" s="347"/>
      <c r="D2032" s="348"/>
      <c r="E2032" s="348"/>
      <c r="F2032" s="348"/>
      <c r="G2032" s="348"/>
      <c r="H2032" s="348"/>
      <c r="I2032" s="348"/>
      <c r="J2032" s="348"/>
      <c r="K2032" s="348"/>
      <c r="L2032" s="348"/>
      <c r="M2032" s="348"/>
      <c r="N2032" s="348"/>
      <c r="O2032" s="348"/>
    </row>
    <row r="2033" spans="1:15" s="131" customFormat="1" ht="18" customHeight="1" thickBot="1">
      <c r="B2033" s="998" t="s">
        <v>43</v>
      </c>
      <c r="C2033" s="979"/>
      <c r="D2033" s="980"/>
      <c r="E2033" s="349" t="s">
        <v>635</v>
      </c>
      <c r="F2033" s="350"/>
      <c r="G2033" s="350"/>
      <c r="H2033" s="350"/>
      <c r="I2033" s="350"/>
      <c r="J2033" s="350"/>
      <c r="K2033" s="350"/>
      <c r="L2033" s="232"/>
      <c r="M2033" s="232"/>
      <c r="N2033" s="232"/>
      <c r="O2033" s="232"/>
    </row>
    <row r="2034" spans="1:15" s="131" customFormat="1" ht="12">
      <c r="A2034" s="351"/>
      <c r="B2034" s="352" t="s">
        <v>59</v>
      </c>
      <c r="C2034" s="352"/>
      <c r="D2034" s="353"/>
      <c r="E2034" s="354"/>
      <c r="F2034" s="354"/>
      <c r="G2034" s="355" t="s">
        <v>60</v>
      </c>
      <c r="H2034" s="353"/>
      <c r="I2034" s="352" t="s">
        <v>61</v>
      </c>
      <c r="J2034" s="352"/>
      <c r="K2034" s="351"/>
      <c r="L2034" s="356"/>
      <c r="M2034" s="357"/>
      <c r="N2034" s="351"/>
      <c r="O2034" s="355" t="s">
        <v>60</v>
      </c>
    </row>
    <row r="2035" spans="1:15" s="131" customFormat="1" ht="12">
      <c r="A2035" s="358"/>
      <c r="B2035" s="359" t="s">
        <v>62</v>
      </c>
      <c r="C2035" s="360"/>
      <c r="D2035" s="360"/>
      <c r="E2035" s="361"/>
      <c r="F2035" s="361" t="s">
        <v>63</v>
      </c>
      <c r="G2035" s="362" t="s">
        <v>64</v>
      </c>
      <c r="H2035" s="363"/>
      <c r="I2035" s="359" t="s">
        <v>62</v>
      </c>
      <c r="J2035" s="360"/>
      <c r="K2035" s="360"/>
      <c r="L2035" s="360"/>
      <c r="M2035" s="361"/>
      <c r="N2035" s="361" t="s">
        <v>63</v>
      </c>
      <c r="O2035" s="362" t="s">
        <v>64</v>
      </c>
    </row>
    <row r="2036" spans="1:15" s="131" customFormat="1" ht="18" customHeight="1">
      <c r="A2036" s="351"/>
      <c r="B2036" s="83" t="s">
        <v>556</v>
      </c>
      <c r="C2036" s="84"/>
      <c r="D2036" s="84"/>
      <c r="E2036" s="85"/>
      <c r="F2036" s="86"/>
      <c r="G2036" s="87"/>
      <c r="H2036" s="88"/>
      <c r="I2036" s="83" t="s">
        <v>560</v>
      </c>
      <c r="J2036" s="84"/>
      <c r="K2036" s="84"/>
      <c r="L2036" s="84"/>
      <c r="M2036" s="85"/>
      <c r="N2036" s="89"/>
      <c r="O2036" s="90"/>
    </row>
    <row r="2037" spans="1:15" s="131" customFormat="1" ht="14.25" customHeight="1">
      <c r="A2037" s="351"/>
      <c r="B2037" s="100"/>
      <c r="C2037" s="101"/>
      <c r="D2037" s="102"/>
      <c r="E2037" s="103"/>
      <c r="F2037" s="95"/>
      <c r="G2037" s="96"/>
      <c r="H2037" s="88"/>
      <c r="I2037" s="600"/>
      <c r="J2037" s="98"/>
      <c r="K2037" s="93"/>
      <c r="L2037" s="93"/>
      <c r="M2037" s="94"/>
      <c r="N2037" s="95"/>
      <c r="O2037" s="99"/>
    </row>
    <row r="2038" spans="1:15" s="131" customFormat="1" ht="14.25" customHeight="1">
      <c r="A2038" s="351"/>
      <c r="B2038" s="100"/>
      <c r="C2038" s="101"/>
      <c r="D2038" s="102"/>
      <c r="E2038" s="103"/>
      <c r="F2038" s="95"/>
      <c r="G2038" s="104">
        <f>ROUNDDOWN(SUM(F2037:F2042)/1000,0)</f>
        <v>0</v>
      </c>
      <c r="H2038" s="105"/>
      <c r="I2038" s="97"/>
      <c r="J2038" s="601"/>
      <c r="K2038" s="102"/>
      <c r="L2038" s="102"/>
      <c r="M2038" s="103"/>
      <c r="N2038" s="95"/>
      <c r="O2038" s="106">
        <f>ROUNDDOWN(SUM(N2037:N2045)/1000,0)</f>
        <v>0</v>
      </c>
    </row>
    <row r="2039" spans="1:15" s="131" customFormat="1" ht="14.1" customHeight="1">
      <c r="A2039" s="351"/>
      <c r="B2039" s="100"/>
      <c r="C2039" s="101"/>
      <c r="D2039" s="102"/>
      <c r="E2039" s="103"/>
      <c r="F2039" s="95"/>
      <c r="G2039" s="104"/>
      <c r="H2039" s="105"/>
      <c r="I2039" s="97"/>
      <c r="J2039" s="601"/>
      <c r="K2039" s="102"/>
      <c r="L2039" s="102"/>
      <c r="M2039" s="103"/>
      <c r="N2039" s="95"/>
      <c r="O2039" s="99"/>
    </row>
    <row r="2040" spans="1:15" s="131" customFormat="1" ht="14.25" customHeight="1">
      <c r="A2040" s="351"/>
      <c r="B2040" s="100"/>
      <c r="C2040" s="101"/>
      <c r="D2040" s="102"/>
      <c r="E2040" s="103"/>
      <c r="F2040" s="95"/>
      <c r="G2040" s="104"/>
      <c r="H2040" s="105"/>
      <c r="I2040" s="97"/>
      <c r="J2040" s="601"/>
      <c r="K2040" s="102"/>
      <c r="L2040" s="102"/>
      <c r="M2040" s="103"/>
      <c r="N2040" s="95"/>
      <c r="O2040" s="99"/>
    </row>
    <row r="2041" spans="1:15" s="131" customFormat="1" ht="14.25" customHeight="1">
      <c r="A2041" s="351"/>
      <c r="B2041" s="100"/>
      <c r="C2041" s="101"/>
      <c r="D2041" s="102"/>
      <c r="E2041" s="103"/>
      <c r="F2041" s="95"/>
      <c r="G2041" s="107"/>
      <c r="H2041" s="108"/>
      <c r="I2041" s="97"/>
      <c r="J2041" s="601"/>
      <c r="K2041" s="102"/>
      <c r="L2041" s="102"/>
      <c r="M2041" s="103"/>
      <c r="N2041" s="95"/>
      <c r="O2041" s="99"/>
    </row>
    <row r="2042" spans="1:15" s="131" customFormat="1" ht="14.25" customHeight="1">
      <c r="A2042" s="351"/>
      <c r="B2042" s="100"/>
      <c r="C2042" s="101"/>
      <c r="D2042" s="102"/>
      <c r="E2042" s="103"/>
      <c r="F2042" s="95"/>
      <c r="G2042" s="107"/>
      <c r="H2042" s="108"/>
      <c r="I2042" s="97"/>
      <c r="J2042" s="601"/>
      <c r="K2042" s="102"/>
      <c r="L2042" s="102"/>
      <c r="M2042" s="103"/>
      <c r="N2042" s="95"/>
      <c r="O2042" s="99"/>
    </row>
    <row r="2043" spans="1:15" s="131" customFormat="1" ht="14.25" customHeight="1">
      <c r="A2043" s="351"/>
      <c r="B2043" s="83" t="s">
        <v>66</v>
      </c>
      <c r="C2043" s="84"/>
      <c r="D2043" s="84"/>
      <c r="E2043" s="85"/>
      <c r="F2043" s="86"/>
      <c r="G2043" s="87"/>
      <c r="H2043" s="111"/>
      <c r="I2043" s="97"/>
      <c r="J2043" s="601"/>
      <c r="K2043" s="102"/>
      <c r="L2043" s="102"/>
      <c r="M2043" s="103"/>
      <c r="N2043" s="95"/>
      <c r="O2043" s="99"/>
    </row>
    <row r="2044" spans="1:15" s="131" customFormat="1" ht="14.25" customHeight="1">
      <c r="A2044" s="351"/>
      <c r="B2044" s="100"/>
      <c r="C2044" s="101"/>
      <c r="D2044" s="102"/>
      <c r="E2044" s="103"/>
      <c r="F2044" s="95"/>
      <c r="G2044" s="96"/>
      <c r="H2044" s="111"/>
      <c r="I2044" s="97"/>
      <c r="J2044" s="601"/>
      <c r="K2044" s="102"/>
      <c r="L2044" s="102"/>
      <c r="M2044" s="103"/>
      <c r="N2044" s="95"/>
      <c r="O2044" s="99"/>
    </row>
    <row r="2045" spans="1:15" s="131" customFormat="1" ht="14.25" customHeight="1">
      <c r="A2045" s="351"/>
      <c r="B2045" s="100"/>
      <c r="C2045" s="101"/>
      <c r="D2045" s="102"/>
      <c r="E2045" s="103"/>
      <c r="F2045" s="95"/>
      <c r="G2045" s="104">
        <f>ROUNDDOWN(SUM(F2044:F2048)/1000,0)</f>
        <v>0</v>
      </c>
      <c r="H2045" s="105"/>
      <c r="I2045" s="113"/>
      <c r="J2045" s="114"/>
      <c r="K2045" s="109"/>
      <c r="L2045" s="109"/>
      <c r="M2045" s="110"/>
      <c r="N2045" s="95"/>
      <c r="O2045" s="112"/>
    </row>
    <row r="2046" spans="1:15" s="131" customFormat="1" ht="14.25" customHeight="1">
      <c r="A2046" s="351"/>
      <c r="B2046" s="100"/>
      <c r="C2046" s="101"/>
      <c r="D2046" s="102"/>
      <c r="E2046" s="103"/>
      <c r="F2046" s="95"/>
      <c r="G2046" s="104"/>
      <c r="H2046" s="105"/>
      <c r="I2046" s="83" t="s">
        <v>561</v>
      </c>
      <c r="J2046" s="84"/>
      <c r="K2046" s="84"/>
      <c r="L2046" s="84"/>
      <c r="M2046" s="85"/>
      <c r="N2046" s="86"/>
      <c r="O2046" s="119"/>
    </row>
    <row r="2047" spans="1:15" s="131" customFormat="1" ht="14.25" customHeight="1">
      <c r="A2047" s="351"/>
      <c r="B2047" s="100"/>
      <c r="C2047" s="101"/>
      <c r="D2047" s="102"/>
      <c r="E2047" s="103"/>
      <c r="F2047" s="95"/>
      <c r="G2047" s="104"/>
      <c r="H2047" s="111"/>
      <c r="I2047" s="97"/>
      <c r="J2047" s="601"/>
      <c r="K2047" s="102"/>
      <c r="L2047" s="102"/>
      <c r="M2047" s="103"/>
      <c r="N2047" s="95"/>
      <c r="O2047" s="99"/>
    </row>
    <row r="2048" spans="1:15" s="131" customFormat="1" ht="14.25" customHeight="1">
      <c r="A2048" s="351"/>
      <c r="B2048" s="100"/>
      <c r="C2048" s="101"/>
      <c r="D2048" s="102"/>
      <c r="E2048" s="103"/>
      <c r="F2048" s="95"/>
      <c r="G2048" s="104"/>
      <c r="H2048" s="105"/>
      <c r="I2048" s="97"/>
      <c r="J2048" s="601"/>
      <c r="K2048" s="102"/>
      <c r="L2048" s="102"/>
      <c r="M2048" s="103"/>
      <c r="N2048" s="95"/>
      <c r="O2048" s="106">
        <f>ROUNDDOWN(SUM(N2047:N2054)/1000,0)</f>
        <v>0</v>
      </c>
    </row>
    <row r="2049" spans="1:15" s="131" customFormat="1" ht="14.25" customHeight="1">
      <c r="A2049" s="351"/>
      <c r="B2049" s="83" t="s">
        <v>557</v>
      </c>
      <c r="C2049" s="84"/>
      <c r="D2049" s="84"/>
      <c r="E2049" s="85"/>
      <c r="F2049" s="86"/>
      <c r="G2049" s="87"/>
      <c r="H2049" s="105"/>
      <c r="I2049" s="97"/>
      <c r="J2049" s="601"/>
      <c r="K2049" s="102"/>
      <c r="L2049" s="102"/>
      <c r="M2049" s="103"/>
      <c r="N2049" s="95"/>
      <c r="O2049" s="99"/>
    </row>
    <row r="2050" spans="1:15" s="131" customFormat="1" ht="14.25" customHeight="1">
      <c r="A2050" s="351"/>
      <c r="B2050" s="100"/>
      <c r="C2050" s="101"/>
      <c r="D2050" s="102"/>
      <c r="E2050" s="103"/>
      <c r="F2050" s="95"/>
      <c r="G2050" s="96"/>
      <c r="H2050" s="111"/>
      <c r="I2050" s="97"/>
      <c r="J2050" s="601"/>
      <c r="K2050" s="102"/>
      <c r="L2050" s="102"/>
      <c r="M2050" s="103"/>
      <c r="N2050" s="95"/>
      <c r="O2050" s="99"/>
    </row>
    <row r="2051" spans="1:15" s="131" customFormat="1" ht="14.25" customHeight="1">
      <c r="A2051" s="351"/>
      <c r="B2051" s="100"/>
      <c r="C2051" s="101"/>
      <c r="D2051" s="102"/>
      <c r="E2051" s="103"/>
      <c r="F2051" s="95"/>
      <c r="G2051" s="104">
        <f>ROUNDDOWN(SUM(F2050:F2052)/1000,0)</f>
        <v>0</v>
      </c>
      <c r="H2051" s="111"/>
      <c r="I2051" s="97"/>
      <c r="J2051" s="601"/>
      <c r="K2051" s="102"/>
      <c r="L2051" s="102"/>
      <c r="M2051" s="103"/>
      <c r="N2051" s="95"/>
      <c r="O2051" s="99"/>
    </row>
    <row r="2052" spans="1:15" s="131" customFormat="1" ht="14.25" customHeight="1">
      <c r="A2052" s="351"/>
      <c r="B2052" s="100"/>
      <c r="C2052" s="101"/>
      <c r="D2052" s="102"/>
      <c r="E2052" s="103"/>
      <c r="F2052" s="95"/>
      <c r="G2052" s="104"/>
      <c r="H2052" s="105"/>
      <c r="I2052" s="97"/>
      <c r="J2052" s="601"/>
      <c r="K2052" s="102"/>
      <c r="L2052" s="102"/>
      <c r="M2052" s="103"/>
      <c r="N2052" s="95"/>
      <c r="O2052" s="99"/>
    </row>
    <row r="2053" spans="1:15" s="131" customFormat="1" ht="14.25" customHeight="1">
      <c r="A2053" s="351"/>
      <c r="B2053" s="83" t="s">
        <v>558</v>
      </c>
      <c r="C2053" s="84"/>
      <c r="D2053" s="84"/>
      <c r="E2053" s="85"/>
      <c r="F2053" s="86"/>
      <c r="G2053" s="87"/>
      <c r="H2053" s="105"/>
      <c r="I2053" s="97"/>
      <c r="J2053" s="601"/>
      <c r="K2053" s="102"/>
      <c r="L2053" s="102"/>
      <c r="M2053" s="103"/>
      <c r="N2053" s="95"/>
      <c r="O2053" s="99"/>
    </row>
    <row r="2054" spans="1:15" s="131" customFormat="1" ht="14.25" customHeight="1">
      <c r="A2054" s="351"/>
      <c r="B2054" s="100"/>
      <c r="C2054" s="101"/>
      <c r="D2054" s="102"/>
      <c r="E2054" s="103"/>
      <c r="F2054" s="95"/>
      <c r="G2054" s="96"/>
      <c r="H2054" s="111"/>
      <c r="I2054" s="97"/>
      <c r="J2054" s="601"/>
      <c r="K2054" s="102"/>
      <c r="L2054" s="102"/>
      <c r="M2054" s="103"/>
      <c r="N2054" s="95"/>
      <c r="O2054" s="112"/>
    </row>
    <row r="2055" spans="1:15" s="131" customFormat="1" ht="14.25" customHeight="1">
      <c r="A2055" s="351"/>
      <c r="B2055" s="100"/>
      <c r="C2055" s="101"/>
      <c r="D2055" s="102"/>
      <c r="E2055" s="103"/>
      <c r="F2055" s="95"/>
      <c r="G2055" s="104">
        <f>ROUNDDOWN(SUM(F2054:F2058)/1000,0)</f>
        <v>0</v>
      </c>
      <c r="H2055" s="111"/>
      <c r="I2055" s="204" t="s">
        <v>562</v>
      </c>
      <c r="J2055" s="180"/>
      <c r="K2055" s="116"/>
      <c r="L2055" s="116"/>
      <c r="M2055" s="117"/>
      <c r="N2055" s="118"/>
      <c r="O2055" s="119"/>
    </row>
    <row r="2056" spans="1:15" s="131" customFormat="1" ht="14.25" customHeight="1">
      <c r="A2056" s="351"/>
      <c r="B2056" s="100"/>
      <c r="C2056" s="101"/>
      <c r="D2056" s="102"/>
      <c r="E2056" s="103"/>
      <c r="F2056" s="95"/>
      <c r="G2056" s="104"/>
      <c r="H2056" s="111"/>
      <c r="I2056" s="97"/>
      <c r="J2056" s="601"/>
      <c r="K2056" s="102"/>
      <c r="L2056" s="102"/>
      <c r="M2056" s="103"/>
      <c r="N2056" s="95"/>
      <c r="O2056" s="99"/>
    </row>
    <row r="2057" spans="1:15" s="131" customFormat="1" ht="14.25" customHeight="1">
      <c r="A2057" s="351"/>
      <c r="B2057" s="100"/>
      <c r="C2057" s="101"/>
      <c r="D2057" s="102"/>
      <c r="E2057" s="103"/>
      <c r="F2057" s="95"/>
      <c r="G2057" s="104"/>
      <c r="H2057" s="105"/>
      <c r="I2057" s="97"/>
      <c r="J2057" s="601"/>
      <c r="K2057" s="102"/>
      <c r="L2057" s="102"/>
      <c r="M2057" s="103"/>
      <c r="N2057" s="95"/>
      <c r="O2057" s="106">
        <f>ROUNDDOWN(SUM(N2056:N2061)/1000,0)</f>
        <v>0</v>
      </c>
    </row>
    <row r="2058" spans="1:15" s="131" customFormat="1" ht="14.25" customHeight="1">
      <c r="A2058" s="351"/>
      <c r="B2058" s="100"/>
      <c r="C2058" s="101"/>
      <c r="D2058" s="102"/>
      <c r="E2058" s="103"/>
      <c r="F2058" s="95"/>
      <c r="G2058" s="104"/>
      <c r="H2058" s="105"/>
      <c r="I2058" s="97"/>
      <c r="J2058" s="601"/>
      <c r="K2058" s="102"/>
      <c r="L2058" s="102"/>
      <c r="M2058" s="103"/>
      <c r="N2058" s="95"/>
      <c r="O2058" s="99"/>
    </row>
    <row r="2059" spans="1:15" s="131" customFormat="1" ht="14.25" customHeight="1">
      <c r="A2059" s="351"/>
      <c r="B2059" s="83" t="s">
        <v>559</v>
      </c>
      <c r="C2059" s="84"/>
      <c r="D2059" s="84"/>
      <c r="E2059" s="85"/>
      <c r="F2059" s="86"/>
      <c r="G2059" s="87"/>
      <c r="H2059" s="105"/>
      <c r="I2059" s="97"/>
      <c r="J2059" s="601"/>
      <c r="K2059" s="102"/>
      <c r="L2059" s="102"/>
      <c r="M2059" s="103"/>
      <c r="N2059" s="95"/>
      <c r="O2059" s="99"/>
    </row>
    <row r="2060" spans="1:15" s="131" customFormat="1" ht="14.25" customHeight="1">
      <c r="A2060" s="351"/>
      <c r="B2060" s="100"/>
      <c r="C2060" s="101"/>
      <c r="D2060" s="102"/>
      <c r="E2060" s="103"/>
      <c r="F2060" s="95"/>
      <c r="G2060" s="96"/>
      <c r="H2060" s="105"/>
      <c r="I2060" s="97"/>
      <c r="J2060" s="601"/>
      <c r="K2060" s="102"/>
      <c r="L2060" s="102"/>
      <c r="M2060" s="103"/>
      <c r="N2060" s="95"/>
      <c r="O2060" s="99"/>
    </row>
    <row r="2061" spans="1:15" s="131" customFormat="1" ht="14.25" customHeight="1">
      <c r="A2061" s="351"/>
      <c r="B2061" s="100"/>
      <c r="C2061" s="101"/>
      <c r="D2061" s="102"/>
      <c r="E2061" s="103"/>
      <c r="F2061" s="95"/>
      <c r="G2061" s="96">
        <f>ROUNDDOWN(SUM(F2060:F2068)/1000,0)</f>
        <v>0</v>
      </c>
      <c r="H2061" s="105"/>
      <c r="I2061" s="97"/>
      <c r="J2061" s="601"/>
      <c r="K2061" s="102"/>
      <c r="L2061" s="102"/>
      <c r="M2061" s="103"/>
      <c r="N2061" s="95"/>
      <c r="O2061" s="99"/>
    </row>
    <row r="2062" spans="1:15" s="131" customFormat="1" ht="14.25" customHeight="1">
      <c r="A2062" s="351"/>
      <c r="B2062" s="100"/>
      <c r="C2062" s="101"/>
      <c r="D2062" s="102"/>
      <c r="E2062" s="103"/>
      <c r="F2062" s="95"/>
      <c r="G2062" s="96"/>
      <c r="H2062" s="111"/>
      <c r="I2062" s="205" t="s">
        <v>563</v>
      </c>
      <c r="J2062" s="181"/>
      <c r="K2062" s="182"/>
      <c r="L2062" s="182"/>
      <c r="M2062" s="183"/>
      <c r="N2062" s="185"/>
      <c r="O2062" s="184"/>
    </row>
    <row r="2063" spans="1:15" s="131" customFormat="1" ht="14.25" customHeight="1">
      <c r="A2063" s="351"/>
      <c r="B2063" s="100"/>
      <c r="C2063" s="101"/>
      <c r="D2063" s="102"/>
      <c r="E2063" s="103"/>
      <c r="F2063" s="95"/>
      <c r="G2063" s="96"/>
      <c r="H2063" s="111"/>
      <c r="I2063" s="97"/>
      <c r="J2063" s="601"/>
      <c r="K2063" s="102"/>
      <c r="L2063" s="102"/>
      <c r="M2063" s="103"/>
      <c r="N2063" s="95"/>
      <c r="O2063" s="186"/>
    </row>
    <row r="2064" spans="1:15" s="131" customFormat="1" ht="14.25" customHeight="1">
      <c r="A2064" s="351"/>
      <c r="B2064" s="100"/>
      <c r="C2064" s="101"/>
      <c r="D2064" s="102"/>
      <c r="E2064" s="103"/>
      <c r="F2064" s="95"/>
      <c r="G2064" s="96"/>
      <c r="H2064" s="111"/>
      <c r="I2064" s="97"/>
      <c r="J2064" s="601"/>
      <c r="K2064" s="102"/>
      <c r="L2064" s="102"/>
      <c r="M2064" s="103"/>
      <c r="N2064" s="95"/>
      <c r="O2064" s="106">
        <f>ROUNDDOWN(SUM(N2063:N2068)/1000,0)</f>
        <v>0</v>
      </c>
    </row>
    <row r="2065" spans="1:15" s="131" customFormat="1" ht="14.25" customHeight="1">
      <c r="A2065" s="351"/>
      <c r="B2065" s="100"/>
      <c r="C2065" s="101"/>
      <c r="D2065" s="102"/>
      <c r="E2065" s="103"/>
      <c r="F2065" s="95"/>
      <c r="G2065" s="96"/>
      <c r="H2065" s="111"/>
      <c r="I2065" s="97"/>
      <c r="J2065" s="601"/>
      <c r="K2065" s="102"/>
      <c r="L2065" s="102"/>
      <c r="M2065" s="103"/>
      <c r="N2065" s="95"/>
      <c r="O2065" s="99"/>
    </row>
    <row r="2066" spans="1:15" s="131" customFormat="1" ht="14.25" customHeight="1">
      <c r="A2066" s="351"/>
      <c r="B2066" s="100"/>
      <c r="C2066" s="101"/>
      <c r="D2066" s="102"/>
      <c r="E2066" s="103"/>
      <c r="F2066" s="95"/>
      <c r="G2066" s="96"/>
      <c r="H2066" s="111"/>
      <c r="I2066" s="97"/>
      <c r="J2066" s="601"/>
      <c r="K2066" s="102"/>
      <c r="L2066" s="102"/>
      <c r="M2066" s="103"/>
      <c r="N2066" s="95"/>
      <c r="O2066" s="99"/>
    </row>
    <row r="2067" spans="1:15" s="131" customFormat="1" ht="14.25" customHeight="1">
      <c r="A2067" s="351"/>
      <c r="B2067" s="100"/>
      <c r="C2067" s="101"/>
      <c r="D2067" s="102"/>
      <c r="E2067" s="103"/>
      <c r="F2067" s="95"/>
      <c r="G2067" s="96"/>
      <c r="H2067" s="105"/>
      <c r="I2067" s="97"/>
      <c r="J2067" s="601"/>
      <c r="K2067" s="102"/>
      <c r="L2067" s="102"/>
      <c r="M2067" s="103"/>
      <c r="N2067" s="95"/>
      <c r="O2067" s="99"/>
    </row>
    <row r="2068" spans="1:15" s="131" customFormat="1" ht="14.25" customHeight="1">
      <c r="A2068" s="351"/>
      <c r="B2068" s="100"/>
      <c r="C2068" s="101"/>
      <c r="D2068" s="102"/>
      <c r="E2068" s="103"/>
      <c r="F2068" s="95"/>
      <c r="G2068" s="104"/>
      <c r="H2068" s="111"/>
      <c r="I2068" s="97"/>
      <c r="J2068" s="601"/>
      <c r="K2068" s="102"/>
      <c r="L2068" s="102"/>
      <c r="M2068" s="103"/>
      <c r="N2068" s="95"/>
      <c r="O2068" s="112"/>
    </row>
    <row r="2069" spans="1:15" s="131" customFormat="1" ht="14.25" customHeight="1">
      <c r="A2069" s="351"/>
      <c r="B2069" s="83" t="s">
        <v>67</v>
      </c>
      <c r="C2069" s="84"/>
      <c r="D2069" s="84"/>
      <c r="E2069" s="85"/>
      <c r="F2069" s="86"/>
      <c r="G2069" s="87"/>
      <c r="H2069" s="111"/>
      <c r="I2069" s="204" t="s">
        <v>564</v>
      </c>
      <c r="J2069" s="115"/>
      <c r="K2069" s="116"/>
      <c r="L2069" s="116"/>
      <c r="M2069" s="117"/>
      <c r="N2069" s="120"/>
      <c r="O2069" s="121"/>
    </row>
    <row r="2070" spans="1:15" s="131" customFormat="1" ht="14.25" customHeight="1">
      <c r="A2070" s="351"/>
      <c r="B2070" s="100"/>
      <c r="C2070" s="101"/>
      <c r="D2070" s="102"/>
      <c r="E2070" s="103"/>
      <c r="F2070" s="95"/>
      <c r="G2070" s="96"/>
      <c r="H2070" s="111"/>
      <c r="I2070" s="97"/>
      <c r="J2070" s="601"/>
      <c r="K2070" s="102"/>
      <c r="L2070" s="102"/>
      <c r="M2070" s="103"/>
      <c r="N2070" s="95"/>
      <c r="O2070" s="99"/>
    </row>
    <row r="2071" spans="1:15" s="131" customFormat="1" ht="14.25" customHeight="1">
      <c r="A2071" s="351"/>
      <c r="B2071" s="100"/>
      <c r="C2071" s="101"/>
      <c r="D2071" s="102"/>
      <c r="E2071" s="103"/>
      <c r="F2071" s="95"/>
      <c r="G2071" s="104">
        <f>ROUNDDOWN(SUM(F2070:F2072)/1000,0)</f>
        <v>0</v>
      </c>
      <c r="H2071" s="105"/>
      <c r="I2071" s="97"/>
      <c r="J2071" s="601"/>
      <c r="K2071" s="102"/>
      <c r="L2071" s="102"/>
      <c r="M2071" s="103"/>
      <c r="N2071" s="95"/>
      <c r="O2071" s="106">
        <f>ROUNDDOWN(SUM(N2070:N2079)/1000,0)</f>
        <v>0</v>
      </c>
    </row>
    <row r="2072" spans="1:15" s="131" customFormat="1" ht="14.1" customHeight="1">
      <c r="A2072" s="351"/>
      <c r="B2072" s="100"/>
      <c r="C2072" s="101"/>
      <c r="D2072" s="102"/>
      <c r="E2072" s="103"/>
      <c r="F2072" s="95"/>
      <c r="G2072" s="104"/>
      <c r="H2072" s="111"/>
      <c r="I2072" s="97"/>
      <c r="J2072" s="601"/>
      <c r="K2072" s="102"/>
      <c r="L2072" s="102"/>
      <c r="M2072" s="103"/>
      <c r="N2072" s="95"/>
      <c r="O2072" s="99"/>
    </row>
    <row r="2073" spans="1:15" s="131" customFormat="1" ht="14.25" customHeight="1" thickBot="1">
      <c r="A2073" s="351"/>
      <c r="B2073" s="122" t="s">
        <v>68</v>
      </c>
      <c r="C2073" s="123"/>
      <c r="D2073" s="123"/>
      <c r="E2073" s="124"/>
      <c r="F2073" s="125"/>
      <c r="G2073" s="126">
        <f>G2074-G2038-G2045-G2051-G2055-G2061-G2071</f>
        <v>0</v>
      </c>
      <c r="H2073" s="105"/>
      <c r="I2073" s="97"/>
      <c r="J2073" s="601"/>
      <c r="K2073" s="102"/>
      <c r="L2073" s="102"/>
      <c r="M2073" s="103"/>
      <c r="N2073" s="95"/>
      <c r="O2073" s="99"/>
    </row>
    <row r="2074" spans="1:15" s="131" customFormat="1" ht="20.100000000000001" customHeight="1" thickTop="1">
      <c r="A2074" s="351"/>
      <c r="B2074" s="1015" t="s">
        <v>69</v>
      </c>
      <c r="C2074" s="1016"/>
      <c r="D2074" s="1016"/>
      <c r="E2074" s="1016"/>
      <c r="F2074" s="1017"/>
      <c r="G2074" s="127">
        <f>O2082</f>
        <v>0</v>
      </c>
      <c r="H2074" s="105"/>
      <c r="I2074" s="97"/>
      <c r="J2074" s="601"/>
      <c r="K2074" s="102"/>
      <c r="L2074" s="102"/>
      <c r="M2074" s="103"/>
      <c r="N2074" s="95"/>
      <c r="O2074" s="99"/>
    </row>
    <row r="2075" spans="1:15" s="131" customFormat="1" ht="14.25" customHeight="1">
      <c r="A2075" s="351"/>
      <c r="B2075" s="128" t="s">
        <v>70</v>
      </c>
      <c r="C2075" s="129"/>
      <c r="D2075" s="129"/>
      <c r="E2075" s="129"/>
      <c r="F2075" s="129"/>
      <c r="G2075" s="130"/>
      <c r="H2075" s="130"/>
      <c r="I2075" s="97"/>
      <c r="J2075" s="601"/>
      <c r="K2075" s="102"/>
      <c r="L2075" s="102"/>
      <c r="M2075" s="103"/>
      <c r="N2075" s="95"/>
      <c r="O2075" s="99"/>
    </row>
    <row r="2076" spans="1:15" s="131" customFormat="1" ht="14.25" customHeight="1">
      <c r="A2076" s="351"/>
      <c r="B2076" s="131" t="s">
        <v>71</v>
      </c>
      <c r="C2076" s="129"/>
      <c r="D2076" s="129"/>
      <c r="E2076" s="129"/>
      <c r="F2076" s="129"/>
      <c r="G2076" s="132" t="s">
        <v>72</v>
      </c>
      <c r="H2076" s="133"/>
      <c r="I2076" s="97"/>
      <c r="J2076" s="601"/>
      <c r="K2076" s="102"/>
      <c r="L2076" s="102"/>
      <c r="M2076" s="103"/>
      <c r="N2076" s="95"/>
      <c r="O2076" s="99"/>
    </row>
    <row r="2077" spans="1:15" s="131" customFormat="1" ht="14.25" customHeight="1">
      <c r="A2077" s="351"/>
      <c r="B2077" s="919" t="s">
        <v>73</v>
      </c>
      <c r="C2077" s="1018"/>
      <c r="D2077" s="1018"/>
      <c r="E2077" s="1018"/>
      <c r="F2077" s="1019"/>
      <c r="G2077" s="134" t="s">
        <v>74</v>
      </c>
      <c r="H2077" s="133"/>
      <c r="I2077" s="97"/>
      <c r="J2077" s="601"/>
      <c r="K2077" s="102"/>
      <c r="L2077" s="102"/>
      <c r="M2077" s="103"/>
      <c r="N2077" s="95"/>
      <c r="O2077" s="99"/>
    </row>
    <row r="2078" spans="1:15" s="131" customFormat="1" ht="20.100000000000001" customHeight="1">
      <c r="A2078" s="351"/>
      <c r="B2078" s="1003" t="s">
        <v>567</v>
      </c>
      <c r="C2078" s="1018"/>
      <c r="D2078" s="1018"/>
      <c r="E2078" s="1018"/>
      <c r="F2078" s="1019"/>
      <c r="G2078" s="135"/>
      <c r="H2078" s="136"/>
      <c r="I2078" s="97"/>
      <c r="J2078" s="601"/>
      <c r="K2078" s="102"/>
      <c r="L2078" s="102"/>
      <c r="M2078" s="103"/>
      <c r="N2078" s="95"/>
      <c r="O2078" s="99"/>
    </row>
    <row r="2079" spans="1:15" s="131" customFormat="1" ht="21.95" customHeight="1" thickBot="1">
      <c r="A2079" s="351"/>
      <c r="B2079" s="1003" t="s">
        <v>568</v>
      </c>
      <c r="C2079" s="1004"/>
      <c r="D2079" s="1004"/>
      <c r="E2079" s="1004"/>
      <c r="F2079" s="1005"/>
      <c r="G2079" s="135"/>
      <c r="H2079" s="111"/>
      <c r="I2079" s="97"/>
      <c r="J2079" s="601"/>
      <c r="K2079" s="102"/>
      <c r="L2079" s="102"/>
      <c r="M2079" s="103"/>
      <c r="N2079" s="95"/>
      <c r="O2079" s="137"/>
    </row>
    <row r="2080" spans="1:15" s="131" customFormat="1" ht="35.450000000000003" customHeight="1" thickTop="1">
      <c r="A2080" s="351"/>
      <c r="B2080" s="1003" t="s">
        <v>132</v>
      </c>
      <c r="C2080" s="1004"/>
      <c r="D2080" s="1004"/>
      <c r="E2080" s="1004"/>
      <c r="F2080" s="1005"/>
      <c r="G2080" s="135"/>
      <c r="H2080" s="111"/>
      <c r="I2080" s="1006" t="s">
        <v>565</v>
      </c>
      <c r="J2080" s="1007"/>
      <c r="K2080" s="1007"/>
      <c r="L2080" s="1007"/>
      <c r="M2080" s="1007"/>
      <c r="N2080" s="1008"/>
      <c r="O2080" s="138">
        <f>SUM(O2038,O2048,O2057,O2064,O2071,)</f>
        <v>0</v>
      </c>
    </row>
    <row r="2081" spans="1:21" s="131" customFormat="1" ht="35.450000000000003" customHeight="1">
      <c r="A2081" s="351"/>
      <c r="B2081" s="1003" t="s">
        <v>138</v>
      </c>
      <c r="C2081" s="1004"/>
      <c r="D2081" s="1004"/>
      <c r="E2081" s="1004"/>
      <c r="F2081" s="1005"/>
      <c r="G2081" s="187"/>
      <c r="H2081" s="130"/>
      <c r="I2081" s="1009" t="s">
        <v>340</v>
      </c>
      <c r="J2081" s="1010"/>
      <c r="K2081" s="1010"/>
      <c r="L2081" s="1010"/>
      <c r="M2081" s="1010"/>
      <c r="N2081" s="1011"/>
      <c r="O2081" s="146">
        <f>IF(共通入力シート!$B$18="課税事業者",ROUNDDOWN((O2080-G2083)*10/110,0),0)</f>
        <v>0</v>
      </c>
    </row>
    <row r="2082" spans="1:21" s="131" customFormat="1" ht="26.1" customHeight="1" thickBot="1">
      <c r="A2082" s="351"/>
      <c r="B2082" s="1012" t="s">
        <v>569</v>
      </c>
      <c r="C2082" s="1013"/>
      <c r="D2082" s="1013"/>
      <c r="E2082" s="1013"/>
      <c r="F2082" s="1014"/>
      <c r="G2082" s="139"/>
      <c r="H2082" s="130"/>
      <c r="I2082" s="995" t="s">
        <v>341</v>
      </c>
      <c r="J2082" s="996"/>
      <c r="K2082" s="996"/>
      <c r="L2082" s="996"/>
      <c r="M2082" s="996"/>
      <c r="N2082" s="997"/>
      <c r="O2082" s="141">
        <f>O2080-O2081</f>
        <v>0</v>
      </c>
    </row>
    <row r="2083" spans="1:21" s="131" customFormat="1" ht="25.35" customHeight="1" thickTop="1">
      <c r="A2083" s="351"/>
      <c r="B2083" s="992" t="s">
        <v>75</v>
      </c>
      <c r="C2083" s="993"/>
      <c r="D2083" s="993"/>
      <c r="E2083" s="993"/>
      <c r="F2083" s="994"/>
      <c r="G2083" s="140">
        <f>SUM(G2078:G2082)</f>
        <v>0</v>
      </c>
      <c r="H2083" s="364"/>
      <c r="I2083" s="995" t="s">
        <v>342</v>
      </c>
      <c r="J2083" s="996"/>
      <c r="K2083" s="996"/>
      <c r="L2083" s="996"/>
      <c r="M2083" s="996"/>
      <c r="N2083" s="997"/>
      <c r="O2083" s="144"/>
    </row>
    <row r="2084" spans="1:21" s="131" customFormat="1" ht="26.25" customHeight="1">
      <c r="A2084" s="351"/>
      <c r="B2084" s="131" t="s">
        <v>76</v>
      </c>
      <c r="C2084" s="365"/>
      <c r="D2084" s="365"/>
      <c r="E2084" s="365"/>
      <c r="F2084" s="365"/>
      <c r="G2084" s="143"/>
      <c r="H2084" s="364"/>
      <c r="O2084" s="145"/>
    </row>
    <row r="2085" spans="1:21" s="131" customFormat="1" ht="10.5" customHeight="1" thickBot="1">
      <c r="A2085" s="351"/>
      <c r="C2085" s="365"/>
      <c r="D2085" s="365"/>
      <c r="E2085" s="365"/>
      <c r="F2085" s="365"/>
      <c r="G2085" s="143"/>
      <c r="H2085" s="364"/>
      <c r="I2085" s="366"/>
    </row>
    <row r="2086" spans="1:21" s="131" customFormat="1" ht="25.35" customHeight="1" thickBot="1">
      <c r="A2086" s="351"/>
      <c r="B2086" s="998" t="s">
        <v>77</v>
      </c>
      <c r="C2086" s="980"/>
      <c r="D2086" s="999" t="str">
        <f>IF(共通入力シート!$B$2="","",共通入力シート!$B$2)</f>
        <v/>
      </c>
      <c r="E2086" s="999"/>
      <c r="F2086" s="999"/>
      <c r="G2086" s="1000"/>
      <c r="H2086" s="1001" t="str">
        <f>IF(共通入力シート!$B$18="※選択してください。","★「共通入力シート」の消費税等仕入控除税額の取扱を選択してください。","")</f>
        <v/>
      </c>
      <c r="I2086" s="1002"/>
      <c r="J2086" s="1002"/>
      <c r="K2086" s="1002"/>
      <c r="L2086" s="1002"/>
      <c r="M2086" s="1002"/>
      <c r="N2086" s="1002"/>
      <c r="O2086" s="1002"/>
    </row>
    <row r="2087" spans="1:21" s="131" customFormat="1" ht="46.5" customHeight="1" thickBot="1">
      <c r="A2087" s="351"/>
      <c r="B2087" s="987" t="s">
        <v>343</v>
      </c>
      <c r="C2087" s="988"/>
      <c r="D2087" s="989" t="str">
        <f>IF(O2082=0,"",MAX(0,MIN(INT(O2082/2),G2073)))</f>
        <v/>
      </c>
      <c r="E2087" s="989"/>
      <c r="F2087" s="989"/>
      <c r="G2087" s="367" t="s">
        <v>29</v>
      </c>
      <c r="H2087" s="990" t="s">
        <v>78</v>
      </c>
      <c r="I2087" s="991"/>
      <c r="J2087" s="991"/>
      <c r="K2087" s="991"/>
      <c r="L2087" s="991"/>
      <c r="M2087" s="991"/>
      <c r="N2087" s="991"/>
      <c r="O2087" s="991"/>
    </row>
    <row r="2088" spans="1:21" ht="4.5" customHeight="1"/>
    <row r="2089" spans="1:21" ht="15.6" customHeight="1">
      <c r="B2089" s="131" t="s">
        <v>425</v>
      </c>
      <c r="C2089" s="218"/>
      <c r="D2089" s="218"/>
      <c r="E2089" s="218"/>
      <c r="F2089" s="218"/>
      <c r="G2089" s="218"/>
      <c r="H2089" s="218"/>
      <c r="I2089" s="218"/>
      <c r="J2089" s="218"/>
      <c r="K2089" s="218"/>
      <c r="L2089" s="218"/>
      <c r="M2089" s="218"/>
      <c r="N2089" s="218"/>
      <c r="O2089" s="218"/>
      <c r="R2089" s="329"/>
      <c r="S2089" s="329"/>
      <c r="T2089" s="329"/>
      <c r="U2089" s="329"/>
    </row>
    <row r="2090" spans="1:21" ht="15.6" customHeight="1">
      <c r="B2090" s="218" t="s">
        <v>509</v>
      </c>
      <c r="C2090" s="218"/>
      <c r="D2090" s="218"/>
      <c r="E2090" s="218"/>
      <c r="F2090" s="218"/>
      <c r="G2090" s="218"/>
      <c r="H2090" s="218"/>
      <c r="I2090" s="218"/>
      <c r="J2090" s="218"/>
      <c r="K2090" s="218"/>
      <c r="L2090" s="218"/>
      <c r="M2090" s="218"/>
      <c r="N2090" s="218"/>
      <c r="O2090" s="218"/>
      <c r="R2090" s="329"/>
      <c r="S2090" s="329"/>
      <c r="T2090" s="329"/>
      <c r="U2090" s="329"/>
    </row>
    <row r="2091" spans="1:21" ht="18" customHeight="1" thickBot="1">
      <c r="B2091" s="1120" t="s">
        <v>508</v>
      </c>
      <c r="C2091" s="1120"/>
      <c r="D2091" s="1120"/>
      <c r="E2091" s="1120"/>
      <c r="F2091" s="1120"/>
      <c r="G2091" s="1120"/>
      <c r="H2091" s="1120"/>
      <c r="I2091" s="1120"/>
      <c r="J2091" s="1120"/>
      <c r="K2091" s="1120"/>
      <c r="L2091" s="1120"/>
      <c r="M2091" s="1120"/>
      <c r="N2091" s="1120"/>
      <c r="O2091" s="1120"/>
      <c r="R2091" s="329"/>
      <c r="S2091" s="329"/>
      <c r="T2091" s="329"/>
      <c r="U2091" s="329"/>
    </row>
    <row r="2092" spans="1:21" ht="15" customHeight="1">
      <c r="B2092" s="1121" t="s">
        <v>43</v>
      </c>
      <c r="C2092" s="1122"/>
      <c r="D2092" s="1125" t="s">
        <v>636</v>
      </c>
      <c r="E2092" s="1126"/>
      <c r="F2092" s="1129" t="s">
        <v>657</v>
      </c>
      <c r="G2092" s="1130"/>
      <c r="H2092" s="1131"/>
      <c r="I2092" s="1131"/>
      <c r="J2092" s="1131"/>
      <c r="K2092" s="1131"/>
      <c r="L2092" s="1131"/>
      <c r="M2092" s="1131"/>
      <c r="N2092" s="1131"/>
      <c r="O2092" s="1132"/>
      <c r="Q2092" s="618" t="s">
        <v>667</v>
      </c>
      <c r="R2092" s="329"/>
      <c r="S2092" s="329"/>
      <c r="T2092" s="329"/>
      <c r="U2092" s="329"/>
    </row>
    <row r="2093" spans="1:21" ht="15" customHeight="1" thickBot="1">
      <c r="B2093" s="1123"/>
      <c r="C2093" s="1124"/>
      <c r="D2093" s="1127"/>
      <c r="E2093" s="1128"/>
      <c r="F2093" s="1133"/>
      <c r="G2093" s="1134"/>
      <c r="H2093" s="1135"/>
      <c r="I2093" s="1135"/>
      <c r="J2093" s="1135"/>
      <c r="K2093" s="1135"/>
      <c r="L2093" s="1135"/>
      <c r="M2093" s="1135"/>
      <c r="N2093" s="1135"/>
      <c r="O2093" s="1136"/>
      <c r="Q2093" s="617" t="s">
        <v>668</v>
      </c>
      <c r="R2093" s="329"/>
      <c r="S2093" s="329"/>
      <c r="T2093" s="329"/>
      <c r="U2093" s="329"/>
    </row>
    <row r="2094" spans="1:21" ht="16.5" customHeight="1">
      <c r="B2094" s="330" t="s">
        <v>142</v>
      </c>
      <c r="C2094" s="331"/>
      <c r="D2094" s="331"/>
      <c r="E2094" s="332"/>
      <c r="F2094" s="331"/>
      <c r="G2094" s="331"/>
      <c r="H2094" s="333"/>
      <c r="I2094" s="333"/>
      <c r="J2094" s="333"/>
      <c r="K2094" s="333"/>
      <c r="L2094" s="333"/>
      <c r="M2094" s="333"/>
      <c r="N2094" s="333"/>
      <c r="O2094" s="334"/>
      <c r="R2094" s="329"/>
      <c r="S2094" s="329"/>
      <c r="T2094" s="329"/>
      <c r="U2094" s="329"/>
    </row>
    <row r="2095" spans="1:21" ht="18.75" customHeight="1">
      <c r="B2095" s="1109"/>
      <c r="C2095" s="1110"/>
      <c r="D2095" s="1110"/>
      <c r="E2095" s="1110"/>
      <c r="F2095" s="1110"/>
      <c r="G2095" s="1110"/>
      <c r="H2095" s="1110"/>
      <c r="I2095" s="1110"/>
      <c r="J2095" s="1110"/>
      <c r="K2095" s="1110"/>
      <c r="L2095" s="1213" t="s">
        <v>48</v>
      </c>
      <c r="M2095" s="1215"/>
      <c r="N2095" s="1215"/>
      <c r="O2095" s="1216"/>
      <c r="Q2095" s="569" t="str">
        <f>IF(M2095="", "←選択してください。", "")</f>
        <v>←選択してください。</v>
      </c>
      <c r="R2095" s="329"/>
      <c r="S2095" s="329"/>
      <c r="T2095" s="329"/>
      <c r="U2095" s="329"/>
    </row>
    <row r="2096" spans="1:21" ht="17.25" customHeight="1">
      <c r="B2096" s="1111"/>
      <c r="C2096" s="1112"/>
      <c r="D2096" s="1112"/>
      <c r="E2096" s="1112"/>
      <c r="F2096" s="1112"/>
      <c r="G2096" s="1112"/>
      <c r="H2096" s="1112"/>
      <c r="I2096" s="1112"/>
      <c r="J2096" s="1112"/>
      <c r="K2096" s="1112"/>
      <c r="L2096" s="1214"/>
      <c r="M2096" s="1217"/>
      <c r="N2096" s="1217"/>
      <c r="O2096" s="1218"/>
      <c r="Q2096" s="336"/>
      <c r="R2096" s="329"/>
      <c r="S2096" s="329"/>
      <c r="T2096" s="329"/>
      <c r="U2096" s="329"/>
    </row>
    <row r="2097" spans="2:21" ht="4.5" customHeight="1">
      <c r="B2097" s="338"/>
      <c r="C2097" s="338"/>
      <c r="D2097" s="338"/>
      <c r="E2097" s="338"/>
      <c r="F2097" s="338"/>
      <c r="G2097" s="338"/>
      <c r="H2097" s="338"/>
      <c r="I2097" s="338"/>
      <c r="J2097" s="338"/>
      <c r="K2097" s="338"/>
      <c r="L2097" s="338"/>
      <c r="M2097" s="338"/>
      <c r="N2097" s="338"/>
      <c r="O2097" s="611"/>
      <c r="R2097" s="329"/>
      <c r="S2097" s="329"/>
      <c r="T2097" s="329"/>
      <c r="U2097" s="329"/>
    </row>
    <row r="2098" spans="2:21" ht="21.75" customHeight="1">
      <c r="B2098" s="340" t="s">
        <v>143</v>
      </c>
      <c r="C2098" s="341"/>
      <c r="D2098" s="341"/>
      <c r="E2098" s="341"/>
      <c r="F2098" s="1117" t="s">
        <v>50</v>
      </c>
      <c r="G2098" s="1118"/>
      <c r="H2098" s="342"/>
      <c r="I2098" s="919"/>
      <c r="J2098" s="920"/>
      <c r="K2098" s="920"/>
      <c r="L2098" s="1219"/>
      <c r="M2098" s="1219"/>
      <c r="N2098" s="1219"/>
      <c r="O2098" s="1220"/>
      <c r="Q2098" s="336" t="str">
        <f>IF(OR(F2092="人材養成事業",F2092= "普及啓発事業"), "←斜線部は記入する必要はありません。", "")</f>
        <v/>
      </c>
      <c r="R2098" s="329"/>
      <c r="S2098" s="329"/>
      <c r="T2098" s="329"/>
      <c r="U2098" s="329"/>
    </row>
    <row r="2099" spans="2:21" ht="9" customHeight="1">
      <c r="B2099" s="131"/>
      <c r="C2099" s="131"/>
      <c r="D2099" s="131"/>
      <c r="E2099" s="131"/>
      <c r="F2099" s="338"/>
      <c r="G2099" s="338"/>
      <c r="H2099" s="587"/>
      <c r="I2099" s="338"/>
      <c r="J2099" s="338"/>
      <c r="K2099" s="338"/>
      <c r="L2099" s="588"/>
      <c r="M2099" s="338"/>
      <c r="N2099" s="338"/>
      <c r="O2099" s="589"/>
      <c r="Q2099" s="336"/>
      <c r="R2099" s="329"/>
      <c r="S2099" s="329"/>
      <c r="T2099" s="329"/>
      <c r="U2099" s="329"/>
    </row>
    <row r="2100" spans="2:21" hidden="1">
      <c r="B2100" s="131"/>
      <c r="C2100" s="131"/>
      <c r="D2100" s="131"/>
      <c r="E2100" s="131"/>
      <c r="F2100" s="338"/>
      <c r="G2100" s="338"/>
      <c r="H2100" s="587"/>
      <c r="I2100" s="338"/>
      <c r="J2100" s="338"/>
      <c r="K2100" s="338"/>
      <c r="L2100" s="588"/>
      <c r="M2100" s="338"/>
      <c r="N2100" s="338"/>
      <c r="O2100" s="589"/>
      <c r="Q2100" s="336"/>
      <c r="R2100" s="329"/>
      <c r="S2100" s="329"/>
      <c r="T2100" s="329"/>
      <c r="U2100" s="329"/>
    </row>
    <row r="2101" spans="2:21" hidden="1">
      <c r="B2101" s="131"/>
      <c r="C2101" s="131"/>
      <c r="D2101" s="338"/>
      <c r="E2101" s="338"/>
      <c r="F2101" s="338"/>
      <c r="G2101" s="338"/>
      <c r="H2101" s="338"/>
      <c r="I2101" s="338"/>
      <c r="J2101" s="338"/>
      <c r="K2101" s="338"/>
      <c r="L2101" s="338"/>
      <c r="M2101" s="338"/>
      <c r="N2101" s="338"/>
      <c r="O2101" s="338"/>
      <c r="Q2101" s="336"/>
      <c r="R2101" s="329"/>
      <c r="S2101" s="329"/>
      <c r="T2101" s="329"/>
      <c r="U2101" s="329"/>
    </row>
    <row r="2102" spans="2:21" s="102" customFormat="1" ht="18" customHeight="1">
      <c r="B2102" s="1020" t="s">
        <v>344</v>
      </c>
      <c r="C2102" s="1066"/>
      <c r="D2102" s="925" t="s">
        <v>413</v>
      </c>
      <c r="E2102" s="926"/>
      <c r="F2102" s="926"/>
      <c r="G2102" s="926"/>
      <c r="H2102" s="926"/>
      <c r="I2102" s="926"/>
      <c r="J2102" s="926"/>
      <c r="K2102" s="926"/>
      <c r="L2102" s="926"/>
      <c r="M2102" s="926"/>
      <c r="N2102" s="926"/>
      <c r="O2102" s="927"/>
      <c r="Q2102" s="345"/>
    </row>
    <row r="2103" spans="2:21" s="102" customFormat="1" ht="19.350000000000001" customHeight="1">
      <c r="B2103" s="1067"/>
      <c r="C2103" s="1068"/>
      <c r="D2103" s="1071"/>
      <c r="E2103" s="1072"/>
      <c r="F2103" s="1072"/>
      <c r="G2103" s="1072"/>
      <c r="H2103" s="1072"/>
      <c r="I2103" s="1072"/>
      <c r="J2103" s="1072"/>
      <c r="K2103" s="1072"/>
      <c r="L2103" s="1072"/>
      <c r="M2103" s="1072"/>
      <c r="N2103" s="1072"/>
      <c r="O2103" s="1073"/>
    </row>
    <row r="2104" spans="2:21" s="102" customFormat="1" ht="19.350000000000001" customHeight="1">
      <c r="B2104" s="1067"/>
      <c r="C2104" s="1068"/>
      <c r="D2104" s="1071"/>
      <c r="E2104" s="1072"/>
      <c r="F2104" s="1072"/>
      <c r="G2104" s="1072"/>
      <c r="H2104" s="1072"/>
      <c r="I2104" s="1072"/>
      <c r="J2104" s="1072"/>
      <c r="K2104" s="1072"/>
      <c r="L2104" s="1072"/>
      <c r="M2104" s="1072"/>
      <c r="N2104" s="1072"/>
      <c r="O2104" s="1073"/>
    </row>
    <row r="2105" spans="2:21" s="102" customFormat="1" ht="19.350000000000001" customHeight="1">
      <c r="B2105" s="1067"/>
      <c r="C2105" s="1068"/>
      <c r="D2105" s="1071"/>
      <c r="E2105" s="1072"/>
      <c r="F2105" s="1072"/>
      <c r="G2105" s="1072"/>
      <c r="H2105" s="1072"/>
      <c r="I2105" s="1072"/>
      <c r="J2105" s="1072"/>
      <c r="K2105" s="1072"/>
      <c r="L2105" s="1072"/>
      <c r="M2105" s="1072"/>
      <c r="N2105" s="1072"/>
      <c r="O2105" s="1073"/>
    </row>
    <row r="2106" spans="2:21" s="102" customFormat="1" ht="19.350000000000001" customHeight="1">
      <c r="B2106" s="1067"/>
      <c r="C2106" s="1068"/>
      <c r="D2106" s="1071"/>
      <c r="E2106" s="1072"/>
      <c r="F2106" s="1072"/>
      <c r="G2106" s="1072"/>
      <c r="H2106" s="1072"/>
      <c r="I2106" s="1072"/>
      <c r="J2106" s="1072"/>
      <c r="K2106" s="1072"/>
      <c r="L2106" s="1072"/>
      <c r="M2106" s="1072"/>
      <c r="N2106" s="1072"/>
      <c r="O2106" s="1073"/>
    </row>
    <row r="2107" spans="2:21" s="102" customFormat="1" ht="19.350000000000001" customHeight="1">
      <c r="B2107" s="1067"/>
      <c r="C2107" s="1068"/>
      <c r="D2107" s="1071"/>
      <c r="E2107" s="1072"/>
      <c r="F2107" s="1072"/>
      <c r="G2107" s="1072"/>
      <c r="H2107" s="1072"/>
      <c r="I2107" s="1072"/>
      <c r="J2107" s="1072"/>
      <c r="K2107" s="1072"/>
      <c r="L2107" s="1072"/>
      <c r="M2107" s="1072"/>
      <c r="N2107" s="1072"/>
      <c r="O2107" s="1073"/>
    </row>
    <row r="2108" spans="2:21" s="102" customFormat="1" ht="19.350000000000001" customHeight="1">
      <c r="B2108" s="1067"/>
      <c r="C2108" s="1068"/>
      <c r="D2108" s="1071"/>
      <c r="E2108" s="1072"/>
      <c r="F2108" s="1072"/>
      <c r="G2108" s="1072"/>
      <c r="H2108" s="1072"/>
      <c r="I2108" s="1072"/>
      <c r="J2108" s="1072"/>
      <c r="K2108" s="1072"/>
      <c r="L2108" s="1072"/>
      <c r="M2108" s="1072"/>
      <c r="N2108" s="1072"/>
      <c r="O2108" s="1073"/>
    </row>
    <row r="2109" spans="2:21" s="102" customFormat="1" ht="19.350000000000001" customHeight="1">
      <c r="B2109" s="1067"/>
      <c r="C2109" s="1068"/>
      <c r="D2109" s="1071"/>
      <c r="E2109" s="1072"/>
      <c r="F2109" s="1072"/>
      <c r="G2109" s="1072"/>
      <c r="H2109" s="1072"/>
      <c r="I2109" s="1072"/>
      <c r="J2109" s="1072"/>
      <c r="K2109" s="1072"/>
      <c r="L2109" s="1072"/>
      <c r="M2109" s="1072"/>
      <c r="N2109" s="1072"/>
      <c r="O2109" s="1073"/>
    </row>
    <row r="2110" spans="2:21" s="102" customFormat="1" ht="19.350000000000001" customHeight="1">
      <c r="B2110" s="1067"/>
      <c r="C2110" s="1068"/>
      <c r="D2110" s="1071"/>
      <c r="E2110" s="1072"/>
      <c r="F2110" s="1072"/>
      <c r="G2110" s="1072"/>
      <c r="H2110" s="1072"/>
      <c r="I2110" s="1072"/>
      <c r="J2110" s="1072"/>
      <c r="K2110" s="1072"/>
      <c r="L2110" s="1072"/>
      <c r="M2110" s="1072"/>
      <c r="N2110" s="1072"/>
      <c r="O2110" s="1073"/>
    </row>
    <row r="2111" spans="2:21" s="102" customFormat="1" ht="19.350000000000001" customHeight="1">
      <c r="B2111" s="1067"/>
      <c r="C2111" s="1068"/>
      <c r="D2111" s="1071"/>
      <c r="E2111" s="1072"/>
      <c r="F2111" s="1072"/>
      <c r="G2111" s="1072"/>
      <c r="H2111" s="1072"/>
      <c r="I2111" s="1072"/>
      <c r="J2111" s="1072"/>
      <c r="K2111" s="1072"/>
      <c r="L2111" s="1072"/>
      <c r="M2111" s="1072"/>
      <c r="N2111" s="1072"/>
      <c r="O2111" s="1073"/>
    </row>
    <row r="2112" spans="2:21" s="102" customFormat="1" ht="19.350000000000001" customHeight="1">
      <c r="B2112" s="1069"/>
      <c r="C2112" s="1070"/>
      <c r="D2112" s="1074"/>
      <c r="E2112" s="1075"/>
      <c r="F2112" s="1075"/>
      <c r="G2112" s="1075"/>
      <c r="H2112" s="1075"/>
      <c r="I2112" s="1075"/>
      <c r="J2112" s="1075"/>
      <c r="K2112" s="1075"/>
      <c r="L2112" s="1075"/>
      <c r="M2112" s="1075"/>
      <c r="N2112" s="1075"/>
      <c r="O2112" s="1076"/>
    </row>
    <row r="2113" spans="2:15" s="102" customFormat="1" ht="18" customHeight="1">
      <c r="B2113" s="1020" t="s">
        <v>148</v>
      </c>
      <c r="C2113" s="1021"/>
      <c r="D2113" s="1059" t="s">
        <v>427</v>
      </c>
      <c r="E2113" s="1026"/>
      <c r="F2113" s="1026"/>
      <c r="G2113" s="1026"/>
      <c r="H2113" s="1026"/>
      <c r="I2113" s="1026"/>
      <c r="J2113" s="1026"/>
      <c r="K2113" s="1026"/>
      <c r="L2113" s="1026"/>
      <c r="M2113" s="1026"/>
      <c r="N2113" s="1026"/>
      <c r="O2113" s="1027"/>
    </row>
    <row r="2114" spans="2:15" s="102" customFormat="1" ht="18" customHeight="1">
      <c r="B2114" s="1022"/>
      <c r="C2114" s="1023"/>
      <c r="D2114" s="1028"/>
      <c r="E2114" s="1077"/>
      <c r="F2114" s="1077"/>
      <c r="G2114" s="1077"/>
      <c r="H2114" s="1077"/>
      <c r="I2114" s="1077"/>
      <c r="J2114" s="1077"/>
      <c r="K2114" s="1077"/>
      <c r="L2114" s="1077"/>
      <c r="M2114" s="1077"/>
      <c r="N2114" s="1077"/>
      <c r="O2114" s="1078"/>
    </row>
    <row r="2115" spans="2:15" s="102" customFormat="1" ht="18" customHeight="1">
      <c r="B2115" s="1022"/>
      <c r="C2115" s="1023"/>
      <c r="D2115" s="1071"/>
      <c r="E2115" s="1072"/>
      <c r="F2115" s="1072"/>
      <c r="G2115" s="1072"/>
      <c r="H2115" s="1072"/>
      <c r="I2115" s="1072"/>
      <c r="J2115" s="1072"/>
      <c r="K2115" s="1072"/>
      <c r="L2115" s="1072"/>
      <c r="M2115" s="1072"/>
      <c r="N2115" s="1072"/>
      <c r="O2115" s="1073"/>
    </row>
    <row r="2116" spans="2:15" s="102" customFormat="1" ht="18" customHeight="1">
      <c r="B2116" s="1022"/>
      <c r="C2116" s="1023"/>
      <c r="D2116" s="1071"/>
      <c r="E2116" s="1072"/>
      <c r="F2116" s="1072"/>
      <c r="G2116" s="1072"/>
      <c r="H2116" s="1072"/>
      <c r="I2116" s="1072"/>
      <c r="J2116" s="1072"/>
      <c r="K2116" s="1072"/>
      <c r="L2116" s="1072"/>
      <c r="M2116" s="1072"/>
      <c r="N2116" s="1072"/>
      <c r="O2116" s="1073"/>
    </row>
    <row r="2117" spans="2:15" s="102" customFormat="1" ht="18" customHeight="1">
      <c r="B2117" s="1022"/>
      <c r="C2117" s="1023"/>
      <c r="D2117" s="1071"/>
      <c r="E2117" s="1072"/>
      <c r="F2117" s="1072"/>
      <c r="G2117" s="1072"/>
      <c r="H2117" s="1072"/>
      <c r="I2117" s="1072"/>
      <c r="J2117" s="1072"/>
      <c r="K2117" s="1072"/>
      <c r="L2117" s="1072"/>
      <c r="M2117" s="1072"/>
      <c r="N2117" s="1072"/>
      <c r="O2117" s="1073"/>
    </row>
    <row r="2118" spans="2:15" s="102" customFormat="1" ht="18" customHeight="1">
      <c r="B2118" s="1022"/>
      <c r="C2118" s="1023"/>
      <c r="D2118" s="1071"/>
      <c r="E2118" s="1072"/>
      <c r="F2118" s="1072"/>
      <c r="G2118" s="1072"/>
      <c r="H2118" s="1072"/>
      <c r="I2118" s="1072"/>
      <c r="J2118" s="1072"/>
      <c r="K2118" s="1072"/>
      <c r="L2118" s="1072"/>
      <c r="M2118" s="1072"/>
      <c r="N2118" s="1072"/>
      <c r="O2118" s="1073"/>
    </row>
    <row r="2119" spans="2:15" s="102" customFormat="1" ht="18" customHeight="1">
      <c r="B2119" s="1022"/>
      <c r="C2119" s="1023"/>
      <c r="D2119" s="1079"/>
      <c r="E2119" s="1080"/>
      <c r="F2119" s="1080"/>
      <c r="G2119" s="1080"/>
      <c r="H2119" s="1080"/>
      <c r="I2119" s="1080"/>
      <c r="J2119" s="1080"/>
      <c r="K2119" s="1080"/>
      <c r="L2119" s="1080"/>
      <c r="M2119" s="1080"/>
      <c r="N2119" s="1080"/>
      <c r="O2119" s="1081"/>
    </row>
    <row r="2120" spans="2:15" s="102" customFormat="1" ht="18" customHeight="1">
      <c r="B2120" s="1022"/>
      <c r="C2120" s="1023"/>
      <c r="D2120" s="1082" t="s">
        <v>428</v>
      </c>
      <c r="E2120" s="1083"/>
      <c r="F2120" s="1083"/>
      <c r="G2120" s="1083"/>
      <c r="H2120" s="1083"/>
      <c r="I2120" s="1083"/>
      <c r="J2120" s="1083"/>
      <c r="K2120" s="1083"/>
      <c r="L2120" s="1083"/>
      <c r="M2120" s="1083"/>
      <c r="N2120" s="1083"/>
      <c r="O2120" s="1084"/>
    </row>
    <row r="2121" spans="2:15" s="102" customFormat="1" ht="18" customHeight="1">
      <c r="B2121" s="1022"/>
      <c r="C2121" s="1023"/>
      <c r="D2121" s="1028"/>
      <c r="E2121" s="1085"/>
      <c r="F2121" s="1085"/>
      <c r="G2121" s="1085"/>
      <c r="H2121" s="1085"/>
      <c r="I2121" s="1085"/>
      <c r="J2121" s="1085"/>
      <c r="K2121" s="1085"/>
      <c r="L2121" s="1085"/>
      <c r="M2121" s="1085"/>
      <c r="N2121" s="1085"/>
      <c r="O2121" s="1086"/>
    </row>
    <row r="2122" spans="2:15" s="102" customFormat="1" ht="18" customHeight="1">
      <c r="B2122" s="1022"/>
      <c r="C2122" s="1023"/>
      <c r="D2122" s="1087"/>
      <c r="E2122" s="1088"/>
      <c r="F2122" s="1088"/>
      <c r="G2122" s="1088"/>
      <c r="H2122" s="1088"/>
      <c r="I2122" s="1088"/>
      <c r="J2122" s="1088"/>
      <c r="K2122" s="1088"/>
      <c r="L2122" s="1088"/>
      <c r="M2122" s="1088"/>
      <c r="N2122" s="1088"/>
      <c r="O2122" s="1089"/>
    </row>
    <row r="2123" spans="2:15" s="102" customFormat="1" ht="18" customHeight="1">
      <c r="B2123" s="1022"/>
      <c r="C2123" s="1023"/>
      <c r="D2123" s="1087"/>
      <c r="E2123" s="1088"/>
      <c r="F2123" s="1088"/>
      <c r="G2123" s="1088"/>
      <c r="H2123" s="1088"/>
      <c r="I2123" s="1088"/>
      <c r="J2123" s="1088"/>
      <c r="K2123" s="1088"/>
      <c r="L2123" s="1088"/>
      <c r="M2123" s="1088"/>
      <c r="N2123" s="1088"/>
      <c r="O2123" s="1089"/>
    </row>
    <row r="2124" spans="2:15" s="102" customFormat="1" ht="18" customHeight="1">
      <c r="B2124" s="1022"/>
      <c r="C2124" s="1023"/>
      <c r="D2124" s="1087"/>
      <c r="E2124" s="1088"/>
      <c r="F2124" s="1088"/>
      <c r="G2124" s="1088"/>
      <c r="H2124" s="1088"/>
      <c r="I2124" s="1088"/>
      <c r="J2124" s="1088"/>
      <c r="K2124" s="1088"/>
      <c r="L2124" s="1088"/>
      <c r="M2124" s="1088"/>
      <c r="N2124" s="1088"/>
      <c r="O2124" s="1089"/>
    </row>
    <row r="2125" spans="2:15" s="102" customFormat="1" ht="18" customHeight="1">
      <c r="B2125" s="1022"/>
      <c r="C2125" s="1023"/>
      <c r="D2125" s="1087"/>
      <c r="E2125" s="1088"/>
      <c r="F2125" s="1088"/>
      <c r="G2125" s="1088"/>
      <c r="H2125" s="1088"/>
      <c r="I2125" s="1088"/>
      <c r="J2125" s="1088"/>
      <c r="K2125" s="1088"/>
      <c r="L2125" s="1088"/>
      <c r="M2125" s="1088"/>
      <c r="N2125" s="1088"/>
      <c r="O2125" s="1089"/>
    </row>
    <row r="2126" spans="2:15" s="102" customFormat="1" ht="18" customHeight="1">
      <c r="B2126" s="1022"/>
      <c r="C2126" s="1023"/>
      <c r="D2126" s="1087"/>
      <c r="E2126" s="1088"/>
      <c r="F2126" s="1088"/>
      <c r="G2126" s="1088"/>
      <c r="H2126" s="1088"/>
      <c r="I2126" s="1088"/>
      <c r="J2126" s="1088"/>
      <c r="K2126" s="1088"/>
      <c r="L2126" s="1088"/>
      <c r="M2126" s="1088"/>
      <c r="N2126" s="1088"/>
      <c r="O2126" s="1089"/>
    </row>
    <row r="2127" spans="2:15" s="102" customFormat="1" ht="18" customHeight="1">
      <c r="B2127" s="1024"/>
      <c r="C2127" s="1025"/>
      <c r="D2127" s="1090"/>
      <c r="E2127" s="1091"/>
      <c r="F2127" s="1091"/>
      <c r="G2127" s="1091"/>
      <c r="H2127" s="1091"/>
      <c r="I2127" s="1091"/>
      <c r="J2127" s="1091"/>
      <c r="K2127" s="1091"/>
      <c r="L2127" s="1091"/>
      <c r="M2127" s="1091"/>
      <c r="N2127" s="1091"/>
      <c r="O2127" s="1092"/>
    </row>
    <row r="2128" spans="2:15" s="102" customFormat="1" ht="18" customHeight="1">
      <c r="B2128" s="1020" t="s">
        <v>140</v>
      </c>
      <c r="C2128" s="1021"/>
      <c r="D2128" s="1026" t="s">
        <v>347</v>
      </c>
      <c r="E2128" s="1026"/>
      <c r="F2128" s="1026"/>
      <c r="G2128" s="1026"/>
      <c r="H2128" s="1026"/>
      <c r="I2128" s="1026"/>
      <c r="J2128" s="1026"/>
      <c r="K2128" s="1026"/>
      <c r="L2128" s="1026"/>
      <c r="M2128" s="1026"/>
      <c r="N2128" s="1026"/>
      <c r="O2128" s="1027"/>
    </row>
    <row r="2129" spans="2:21" s="102" customFormat="1" ht="18" customHeight="1">
      <c r="B2129" s="1022"/>
      <c r="C2129" s="1023"/>
      <c r="D2129" s="1028"/>
      <c r="E2129" s="1029"/>
      <c r="F2129" s="1029"/>
      <c r="G2129" s="1029"/>
      <c r="H2129" s="1029"/>
      <c r="I2129" s="1029"/>
      <c r="J2129" s="1029"/>
      <c r="K2129" s="1029"/>
      <c r="L2129" s="1029"/>
      <c r="M2129" s="1029"/>
      <c r="N2129" s="1029"/>
      <c r="O2129" s="1030"/>
    </row>
    <row r="2130" spans="2:21" s="102" customFormat="1" ht="18" customHeight="1">
      <c r="B2130" s="1022"/>
      <c r="C2130" s="1023"/>
      <c r="D2130" s="1031"/>
      <c r="E2130" s="1032"/>
      <c r="F2130" s="1032"/>
      <c r="G2130" s="1032"/>
      <c r="H2130" s="1032"/>
      <c r="I2130" s="1032"/>
      <c r="J2130" s="1032"/>
      <c r="K2130" s="1032"/>
      <c r="L2130" s="1032"/>
      <c r="M2130" s="1032"/>
      <c r="N2130" s="1032"/>
      <c r="O2130" s="1033"/>
    </row>
    <row r="2131" spans="2:21" s="102" customFormat="1" ht="18" customHeight="1">
      <c r="B2131" s="1022"/>
      <c r="C2131" s="1023"/>
      <c r="D2131" s="1034"/>
      <c r="E2131" s="1035"/>
      <c r="F2131" s="1035"/>
      <c r="G2131" s="1035"/>
      <c r="H2131" s="1035"/>
      <c r="I2131" s="1035"/>
      <c r="J2131" s="1035"/>
      <c r="K2131" s="1035"/>
      <c r="L2131" s="1035"/>
      <c r="M2131" s="1035"/>
      <c r="N2131" s="1035"/>
      <c r="O2131" s="1036"/>
    </row>
    <row r="2132" spans="2:21" s="102" customFormat="1" ht="17.100000000000001" customHeight="1">
      <c r="B2132" s="1022"/>
      <c r="C2132" s="1023"/>
      <c r="D2132" s="1026" t="s">
        <v>345</v>
      </c>
      <c r="E2132" s="1026"/>
      <c r="F2132" s="1026"/>
      <c r="G2132" s="1026"/>
      <c r="H2132" s="1026"/>
      <c r="I2132" s="1026"/>
      <c r="J2132" s="1026"/>
      <c r="K2132" s="1026"/>
      <c r="L2132" s="1026"/>
      <c r="M2132" s="1026"/>
      <c r="N2132" s="1026"/>
      <c r="O2132" s="1027"/>
    </row>
    <row r="2133" spans="2:21" s="102" customFormat="1" ht="17.100000000000001" customHeight="1">
      <c r="B2133" s="1022"/>
      <c r="C2133" s="1023"/>
      <c r="D2133" s="1037"/>
      <c r="E2133" s="1038"/>
      <c r="F2133" s="1038"/>
      <c r="G2133" s="1038"/>
      <c r="H2133" s="1038"/>
      <c r="I2133" s="1038"/>
      <c r="J2133" s="1038"/>
      <c r="K2133" s="1038"/>
      <c r="L2133" s="1038"/>
      <c r="M2133" s="1038"/>
      <c r="N2133" s="1038"/>
      <c r="O2133" s="1039"/>
    </row>
    <row r="2134" spans="2:21" s="102" customFormat="1" ht="17.100000000000001" customHeight="1">
      <c r="B2134" s="1022"/>
      <c r="C2134" s="1023"/>
      <c r="D2134" s="1040"/>
      <c r="E2134" s="1041"/>
      <c r="F2134" s="1041"/>
      <c r="G2134" s="1041"/>
      <c r="H2134" s="1041"/>
      <c r="I2134" s="1041"/>
      <c r="J2134" s="1041"/>
      <c r="K2134" s="1041"/>
      <c r="L2134" s="1041"/>
      <c r="M2134" s="1041"/>
      <c r="N2134" s="1041"/>
      <c r="O2134" s="1042"/>
    </row>
    <row r="2135" spans="2:21" s="102" customFormat="1" ht="17.100000000000001" customHeight="1">
      <c r="B2135" s="1022"/>
      <c r="C2135" s="1023"/>
      <c r="D2135" s="1043"/>
      <c r="E2135" s="1044"/>
      <c r="F2135" s="1044"/>
      <c r="G2135" s="1044"/>
      <c r="H2135" s="1044"/>
      <c r="I2135" s="1044"/>
      <c r="J2135" s="1044"/>
      <c r="K2135" s="1044"/>
      <c r="L2135" s="1044"/>
      <c r="M2135" s="1044"/>
      <c r="N2135" s="1044"/>
      <c r="O2135" s="1045"/>
    </row>
    <row r="2136" spans="2:21" s="102" customFormat="1" ht="17.100000000000001" customHeight="1">
      <c r="B2136" s="1022"/>
      <c r="C2136" s="1023"/>
      <c r="D2136" s="1026" t="s">
        <v>492</v>
      </c>
      <c r="E2136" s="1026"/>
      <c r="F2136" s="1026"/>
      <c r="G2136" s="1026"/>
      <c r="H2136" s="1026"/>
      <c r="I2136" s="1026"/>
      <c r="J2136" s="1026"/>
      <c r="K2136" s="1026"/>
      <c r="L2136" s="1026"/>
      <c r="M2136" s="1026"/>
      <c r="N2136" s="1026"/>
      <c r="O2136" s="1027"/>
    </row>
    <row r="2137" spans="2:21" s="102" customFormat="1" ht="17.100000000000001" customHeight="1">
      <c r="B2137" s="1022"/>
      <c r="C2137" s="1023"/>
      <c r="D2137" s="1046"/>
      <c r="E2137" s="1047"/>
      <c r="F2137" s="1047"/>
      <c r="G2137" s="1047"/>
      <c r="H2137" s="1047"/>
      <c r="I2137" s="1047"/>
      <c r="J2137" s="1047"/>
      <c r="K2137" s="1047"/>
      <c r="L2137" s="1047"/>
      <c r="M2137" s="1047"/>
      <c r="N2137" s="1047"/>
      <c r="O2137" s="1048"/>
    </row>
    <row r="2138" spans="2:21" s="102" customFormat="1" ht="17.100000000000001" customHeight="1">
      <c r="B2138" s="1022"/>
      <c r="C2138" s="1023"/>
      <c r="D2138" s="1049"/>
      <c r="E2138" s="797"/>
      <c r="F2138" s="797"/>
      <c r="G2138" s="797"/>
      <c r="H2138" s="797"/>
      <c r="I2138" s="797"/>
      <c r="J2138" s="797"/>
      <c r="K2138" s="797"/>
      <c r="L2138" s="797"/>
      <c r="M2138" s="797"/>
      <c r="N2138" s="797"/>
      <c r="O2138" s="1050"/>
    </row>
    <row r="2139" spans="2:21" s="102" customFormat="1" ht="17.100000000000001" customHeight="1">
      <c r="B2139" s="1022"/>
      <c r="C2139" s="1023"/>
      <c r="D2139" s="1051"/>
      <c r="E2139" s="1052"/>
      <c r="F2139" s="1052"/>
      <c r="G2139" s="1052"/>
      <c r="H2139" s="1052"/>
      <c r="I2139" s="1052"/>
      <c r="J2139" s="1052"/>
      <c r="K2139" s="1052"/>
      <c r="L2139" s="1052"/>
      <c r="M2139" s="1052"/>
      <c r="N2139" s="1052"/>
      <c r="O2139" s="1053"/>
    </row>
    <row r="2140" spans="2:21" s="102" customFormat="1" ht="17.100000000000001" customHeight="1">
      <c r="B2140" s="1022"/>
      <c r="C2140" s="1023"/>
      <c r="D2140" s="1026" t="s">
        <v>141</v>
      </c>
      <c r="E2140" s="1026"/>
      <c r="F2140" s="1026"/>
      <c r="G2140" s="1026"/>
      <c r="H2140" s="1026"/>
      <c r="I2140" s="1026"/>
      <c r="J2140" s="1026"/>
      <c r="K2140" s="1026"/>
      <c r="L2140" s="1026"/>
      <c r="M2140" s="1026"/>
      <c r="N2140" s="1026"/>
      <c r="O2140" s="1027"/>
    </row>
    <row r="2141" spans="2:21" s="102" customFormat="1" ht="17.100000000000001" customHeight="1">
      <c r="B2141" s="1022"/>
      <c r="C2141" s="1023"/>
      <c r="D2141" s="1028"/>
      <c r="E2141" s="1054"/>
      <c r="F2141" s="1054"/>
      <c r="G2141" s="1054"/>
      <c r="H2141" s="1054"/>
      <c r="I2141" s="1054"/>
      <c r="J2141" s="1054"/>
      <c r="K2141" s="1054"/>
      <c r="L2141" s="1054"/>
      <c r="M2141" s="1054"/>
      <c r="N2141" s="1054"/>
      <c r="O2141" s="1055"/>
    </row>
    <row r="2142" spans="2:21" ht="18" customHeight="1">
      <c r="B2142" s="1022"/>
      <c r="C2142" s="1023"/>
      <c r="D2142" s="1056"/>
      <c r="E2142" s="1057"/>
      <c r="F2142" s="1057"/>
      <c r="G2142" s="1057"/>
      <c r="H2142" s="1057"/>
      <c r="I2142" s="1057"/>
      <c r="J2142" s="1057"/>
      <c r="K2142" s="1057"/>
      <c r="L2142" s="1057"/>
      <c r="M2142" s="1057"/>
      <c r="N2142" s="1057"/>
      <c r="O2142" s="1058"/>
      <c r="R2142" s="329"/>
      <c r="S2142" s="329"/>
      <c r="T2142" s="329"/>
      <c r="U2142" s="329"/>
    </row>
    <row r="2143" spans="2:21" ht="18" customHeight="1">
      <c r="B2143" s="1022"/>
      <c r="C2143" s="1023"/>
      <c r="D2143" s="1059" t="s">
        <v>346</v>
      </c>
      <c r="E2143" s="1026"/>
      <c r="F2143" s="1026"/>
      <c r="G2143" s="1026"/>
      <c r="H2143" s="1026"/>
      <c r="I2143" s="1026"/>
      <c r="J2143" s="1026"/>
      <c r="K2143" s="1026"/>
      <c r="L2143" s="1026"/>
      <c r="M2143" s="1026"/>
      <c r="N2143" s="1026"/>
      <c r="O2143" s="1027"/>
      <c r="R2143" s="329"/>
      <c r="S2143" s="329"/>
      <c r="T2143" s="329"/>
      <c r="U2143" s="329"/>
    </row>
    <row r="2144" spans="2:21" ht="18" customHeight="1">
      <c r="B2144" s="1022"/>
      <c r="C2144" s="1023"/>
      <c r="D2144" s="1060"/>
      <c r="E2144" s="1061"/>
      <c r="F2144" s="1061"/>
      <c r="G2144" s="1061"/>
      <c r="H2144" s="1061"/>
      <c r="I2144" s="1061"/>
      <c r="J2144" s="1061"/>
      <c r="K2144" s="1061"/>
      <c r="L2144" s="1061"/>
      <c r="M2144" s="1061"/>
      <c r="N2144" s="1061"/>
      <c r="O2144" s="1062"/>
      <c r="R2144" s="329"/>
      <c r="S2144" s="329"/>
      <c r="T2144" s="329"/>
      <c r="U2144" s="329"/>
    </row>
    <row r="2145" spans="1:15" s="346" customFormat="1" ht="18" customHeight="1">
      <c r="B2145" s="1024"/>
      <c r="C2145" s="1025"/>
      <c r="D2145" s="1063"/>
      <c r="E2145" s="1064"/>
      <c r="F2145" s="1064"/>
      <c r="G2145" s="1064"/>
      <c r="H2145" s="1064"/>
      <c r="I2145" s="1064"/>
      <c r="J2145" s="1064"/>
      <c r="K2145" s="1064"/>
      <c r="L2145" s="1064"/>
      <c r="M2145" s="1064"/>
      <c r="N2145" s="1064"/>
      <c r="O2145" s="1065"/>
    </row>
    <row r="2146" spans="1:15" s="131" customFormat="1" ht="4.5" customHeight="1">
      <c r="B2146" s="347"/>
      <c r="C2146" s="347"/>
      <c r="D2146" s="348"/>
      <c r="E2146" s="348"/>
      <c r="F2146" s="348"/>
      <c r="G2146" s="348"/>
      <c r="H2146" s="348"/>
      <c r="I2146" s="348"/>
      <c r="J2146" s="348"/>
      <c r="K2146" s="348"/>
      <c r="L2146" s="348"/>
      <c r="M2146" s="348"/>
      <c r="N2146" s="348"/>
      <c r="O2146" s="348"/>
    </row>
    <row r="2147" spans="1:15" s="131" customFormat="1" ht="18.75" customHeight="1">
      <c r="B2147" s="527" t="s">
        <v>426</v>
      </c>
      <c r="C2147" s="347"/>
      <c r="D2147" s="348"/>
      <c r="E2147" s="348"/>
      <c r="F2147" s="348"/>
      <c r="G2147" s="348"/>
      <c r="H2147" s="348"/>
      <c r="I2147" s="348"/>
      <c r="J2147" s="348"/>
      <c r="K2147" s="348"/>
      <c r="L2147" s="348"/>
      <c r="M2147" s="348"/>
      <c r="N2147" s="348"/>
      <c r="O2147" s="348"/>
    </row>
    <row r="2148" spans="1:15" s="131" customFormat="1" ht="14.25" customHeight="1" thickBot="1">
      <c r="B2148" s="527" t="s">
        <v>424</v>
      </c>
      <c r="C2148" s="347"/>
      <c r="D2148" s="348"/>
      <c r="E2148" s="348"/>
      <c r="F2148" s="348"/>
      <c r="G2148" s="348"/>
      <c r="H2148" s="348"/>
      <c r="I2148" s="348"/>
      <c r="J2148" s="348"/>
      <c r="K2148" s="348"/>
      <c r="L2148" s="348"/>
      <c r="M2148" s="348"/>
      <c r="N2148" s="348"/>
      <c r="O2148" s="348"/>
    </row>
    <row r="2149" spans="1:15" s="131" customFormat="1" ht="18" customHeight="1" thickBot="1">
      <c r="B2149" s="998" t="s">
        <v>43</v>
      </c>
      <c r="C2149" s="979"/>
      <c r="D2149" s="980"/>
      <c r="E2149" s="349" t="s">
        <v>636</v>
      </c>
      <c r="F2149" s="350"/>
      <c r="G2149" s="350"/>
      <c r="H2149" s="350"/>
      <c r="I2149" s="350"/>
      <c r="J2149" s="350"/>
      <c r="K2149" s="350"/>
      <c r="L2149" s="232"/>
      <c r="M2149" s="232"/>
      <c r="N2149" s="232"/>
      <c r="O2149" s="232"/>
    </row>
    <row r="2150" spans="1:15" s="131" customFormat="1" ht="12">
      <c r="A2150" s="351"/>
      <c r="B2150" s="352" t="s">
        <v>59</v>
      </c>
      <c r="C2150" s="352"/>
      <c r="D2150" s="353"/>
      <c r="E2150" s="354"/>
      <c r="F2150" s="354"/>
      <c r="G2150" s="355" t="s">
        <v>60</v>
      </c>
      <c r="H2150" s="353"/>
      <c r="I2150" s="352" t="s">
        <v>61</v>
      </c>
      <c r="J2150" s="352"/>
      <c r="K2150" s="351"/>
      <c r="L2150" s="356"/>
      <c r="M2150" s="357"/>
      <c r="N2150" s="351"/>
      <c r="O2150" s="355" t="s">
        <v>60</v>
      </c>
    </row>
    <row r="2151" spans="1:15" s="131" customFormat="1" ht="12">
      <c r="A2151" s="358"/>
      <c r="B2151" s="359" t="s">
        <v>62</v>
      </c>
      <c r="C2151" s="360"/>
      <c r="D2151" s="360"/>
      <c r="E2151" s="361"/>
      <c r="F2151" s="361" t="s">
        <v>63</v>
      </c>
      <c r="G2151" s="362" t="s">
        <v>64</v>
      </c>
      <c r="H2151" s="363"/>
      <c r="I2151" s="359" t="s">
        <v>62</v>
      </c>
      <c r="J2151" s="360"/>
      <c r="K2151" s="360"/>
      <c r="L2151" s="360"/>
      <c r="M2151" s="361"/>
      <c r="N2151" s="361" t="s">
        <v>63</v>
      </c>
      <c r="O2151" s="362" t="s">
        <v>64</v>
      </c>
    </row>
    <row r="2152" spans="1:15" s="131" customFormat="1" ht="18" customHeight="1">
      <c r="A2152" s="351"/>
      <c r="B2152" s="83" t="s">
        <v>556</v>
      </c>
      <c r="C2152" s="84"/>
      <c r="D2152" s="84"/>
      <c r="E2152" s="85"/>
      <c r="F2152" s="86"/>
      <c r="G2152" s="87"/>
      <c r="H2152" s="88"/>
      <c r="I2152" s="83" t="s">
        <v>560</v>
      </c>
      <c r="J2152" s="84"/>
      <c r="K2152" s="84"/>
      <c r="L2152" s="84"/>
      <c r="M2152" s="85"/>
      <c r="N2152" s="89"/>
      <c r="O2152" s="90"/>
    </row>
    <row r="2153" spans="1:15" s="131" customFormat="1" ht="14.25" customHeight="1">
      <c r="A2153" s="351"/>
      <c r="B2153" s="100"/>
      <c r="C2153" s="101"/>
      <c r="D2153" s="102"/>
      <c r="E2153" s="103"/>
      <c r="F2153" s="95"/>
      <c r="G2153" s="96"/>
      <c r="H2153" s="88"/>
      <c r="I2153" s="600"/>
      <c r="J2153" s="98"/>
      <c r="K2153" s="93"/>
      <c r="L2153" s="93"/>
      <c r="M2153" s="94"/>
      <c r="N2153" s="95"/>
      <c r="O2153" s="99"/>
    </row>
    <row r="2154" spans="1:15" s="131" customFormat="1" ht="14.25" customHeight="1">
      <c r="A2154" s="351"/>
      <c r="B2154" s="100"/>
      <c r="C2154" s="101"/>
      <c r="D2154" s="102"/>
      <c r="E2154" s="103"/>
      <c r="F2154" s="95"/>
      <c r="G2154" s="104">
        <f>ROUNDDOWN(SUM(F2153:F2158)/1000,0)</f>
        <v>0</v>
      </c>
      <c r="H2154" s="105"/>
      <c r="I2154" s="97"/>
      <c r="J2154" s="601"/>
      <c r="K2154" s="102"/>
      <c r="L2154" s="102"/>
      <c r="M2154" s="103"/>
      <c r="N2154" s="95"/>
      <c r="O2154" s="106">
        <f>ROUNDDOWN(SUM(N2153:N2161)/1000,0)</f>
        <v>0</v>
      </c>
    </row>
    <row r="2155" spans="1:15" s="131" customFormat="1" ht="14.1" customHeight="1">
      <c r="A2155" s="351"/>
      <c r="B2155" s="100"/>
      <c r="C2155" s="101"/>
      <c r="D2155" s="102"/>
      <c r="E2155" s="103"/>
      <c r="F2155" s="95"/>
      <c r="G2155" s="104"/>
      <c r="H2155" s="105"/>
      <c r="I2155" s="97"/>
      <c r="J2155" s="601"/>
      <c r="K2155" s="102"/>
      <c r="L2155" s="102"/>
      <c r="M2155" s="103"/>
      <c r="N2155" s="95"/>
      <c r="O2155" s="99"/>
    </row>
    <row r="2156" spans="1:15" s="131" customFormat="1" ht="14.25" customHeight="1">
      <c r="A2156" s="351"/>
      <c r="B2156" s="100"/>
      <c r="C2156" s="101"/>
      <c r="D2156" s="102"/>
      <c r="E2156" s="103"/>
      <c r="F2156" s="95"/>
      <c r="G2156" s="104"/>
      <c r="H2156" s="105"/>
      <c r="I2156" s="97"/>
      <c r="J2156" s="601"/>
      <c r="K2156" s="102"/>
      <c r="L2156" s="102"/>
      <c r="M2156" s="103"/>
      <c r="N2156" s="95"/>
      <c r="O2156" s="99"/>
    </row>
    <row r="2157" spans="1:15" s="131" customFormat="1" ht="14.25" customHeight="1">
      <c r="A2157" s="351"/>
      <c r="B2157" s="100"/>
      <c r="C2157" s="101"/>
      <c r="D2157" s="102"/>
      <c r="E2157" s="103"/>
      <c r="F2157" s="95"/>
      <c r="G2157" s="107"/>
      <c r="H2157" s="108"/>
      <c r="I2157" s="97"/>
      <c r="J2157" s="601"/>
      <c r="K2157" s="102"/>
      <c r="L2157" s="102"/>
      <c r="M2157" s="103"/>
      <c r="N2157" s="95"/>
      <c r="O2157" s="99"/>
    </row>
    <row r="2158" spans="1:15" s="131" customFormat="1" ht="14.25" customHeight="1">
      <c r="A2158" s="351"/>
      <c r="B2158" s="100"/>
      <c r="C2158" s="101"/>
      <c r="D2158" s="102"/>
      <c r="E2158" s="103"/>
      <c r="F2158" s="95"/>
      <c r="G2158" s="107"/>
      <c r="H2158" s="108"/>
      <c r="I2158" s="97"/>
      <c r="J2158" s="601"/>
      <c r="K2158" s="102"/>
      <c r="L2158" s="102"/>
      <c r="M2158" s="103"/>
      <c r="N2158" s="95"/>
      <c r="O2158" s="99"/>
    </row>
    <row r="2159" spans="1:15" s="131" customFormat="1" ht="14.25" customHeight="1">
      <c r="A2159" s="351"/>
      <c r="B2159" s="83" t="s">
        <v>66</v>
      </c>
      <c r="C2159" s="84"/>
      <c r="D2159" s="84"/>
      <c r="E2159" s="85"/>
      <c r="F2159" s="86"/>
      <c r="G2159" s="87"/>
      <c r="H2159" s="111"/>
      <c r="I2159" s="97"/>
      <c r="J2159" s="601"/>
      <c r="K2159" s="102"/>
      <c r="L2159" s="102"/>
      <c r="M2159" s="103"/>
      <c r="N2159" s="95"/>
      <c r="O2159" s="99"/>
    </row>
    <row r="2160" spans="1:15" s="131" customFormat="1" ht="14.25" customHeight="1">
      <c r="A2160" s="351"/>
      <c r="B2160" s="100"/>
      <c r="C2160" s="101"/>
      <c r="D2160" s="102"/>
      <c r="E2160" s="103"/>
      <c r="F2160" s="95"/>
      <c r="G2160" s="96"/>
      <c r="H2160" s="111"/>
      <c r="I2160" s="97"/>
      <c r="J2160" s="601"/>
      <c r="K2160" s="102"/>
      <c r="L2160" s="102"/>
      <c r="M2160" s="103"/>
      <c r="N2160" s="95"/>
      <c r="O2160" s="99"/>
    </row>
    <row r="2161" spans="1:15" s="131" customFormat="1" ht="14.25" customHeight="1">
      <c r="A2161" s="351"/>
      <c r="B2161" s="100"/>
      <c r="C2161" s="101"/>
      <c r="D2161" s="102"/>
      <c r="E2161" s="103"/>
      <c r="F2161" s="95"/>
      <c r="G2161" s="104">
        <f>ROUNDDOWN(SUM(F2160:F2164)/1000,0)</f>
        <v>0</v>
      </c>
      <c r="H2161" s="105"/>
      <c r="I2161" s="113"/>
      <c r="J2161" s="114"/>
      <c r="K2161" s="109"/>
      <c r="L2161" s="109"/>
      <c r="M2161" s="110"/>
      <c r="N2161" s="95"/>
      <c r="O2161" s="112"/>
    </row>
    <row r="2162" spans="1:15" s="131" customFormat="1" ht="14.25" customHeight="1">
      <c r="A2162" s="351"/>
      <c r="B2162" s="100"/>
      <c r="C2162" s="101"/>
      <c r="D2162" s="102"/>
      <c r="E2162" s="103"/>
      <c r="F2162" s="95"/>
      <c r="G2162" s="104"/>
      <c r="H2162" s="105"/>
      <c r="I2162" s="83" t="s">
        <v>561</v>
      </c>
      <c r="J2162" s="84"/>
      <c r="K2162" s="84"/>
      <c r="L2162" s="84"/>
      <c r="M2162" s="85"/>
      <c r="N2162" s="86"/>
      <c r="O2162" s="119"/>
    </row>
    <row r="2163" spans="1:15" s="131" customFormat="1" ht="14.25" customHeight="1">
      <c r="A2163" s="351"/>
      <c r="B2163" s="100"/>
      <c r="C2163" s="101"/>
      <c r="D2163" s="102"/>
      <c r="E2163" s="103"/>
      <c r="F2163" s="95"/>
      <c r="G2163" s="104"/>
      <c r="H2163" s="111"/>
      <c r="I2163" s="97"/>
      <c r="J2163" s="601"/>
      <c r="K2163" s="102"/>
      <c r="L2163" s="102"/>
      <c r="M2163" s="103"/>
      <c r="N2163" s="95"/>
      <c r="O2163" s="99"/>
    </row>
    <row r="2164" spans="1:15" s="131" customFormat="1" ht="14.25" customHeight="1">
      <c r="A2164" s="351"/>
      <c r="B2164" s="100"/>
      <c r="C2164" s="101"/>
      <c r="D2164" s="102"/>
      <c r="E2164" s="103"/>
      <c r="F2164" s="95"/>
      <c r="G2164" s="104"/>
      <c r="H2164" s="105"/>
      <c r="I2164" s="97"/>
      <c r="J2164" s="601"/>
      <c r="K2164" s="102"/>
      <c r="L2164" s="102"/>
      <c r="M2164" s="103"/>
      <c r="N2164" s="95"/>
      <c r="O2164" s="106">
        <f>ROUNDDOWN(SUM(N2163:N2170)/1000,0)</f>
        <v>0</v>
      </c>
    </row>
    <row r="2165" spans="1:15" s="131" customFormat="1" ht="14.25" customHeight="1">
      <c r="A2165" s="351"/>
      <c r="B2165" s="83" t="s">
        <v>557</v>
      </c>
      <c r="C2165" s="84"/>
      <c r="D2165" s="84"/>
      <c r="E2165" s="85"/>
      <c r="F2165" s="86"/>
      <c r="G2165" s="87"/>
      <c r="H2165" s="105"/>
      <c r="I2165" s="97"/>
      <c r="J2165" s="601"/>
      <c r="K2165" s="102"/>
      <c r="L2165" s="102"/>
      <c r="M2165" s="103"/>
      <c r="N2165" s="95"/>
      <c r="O2165" s="99"/>
    </row>
    <row r="2166" spans="1:15" s="131" customFormat="1" ht="14.25" customHeight="1">
      <c r="A2166" s="351"/>
      <c r="B2166" s="100"/>
      <c r="C2166" s="101"/>
      <c r="D2166" s="102"/>
      <c r="E2166" s="103"/>
      <c r="F2166" s="95"/>
      <c r="G2166" s="96"/>
      <c r="H2166" s="111"/>
      <c r="I2166" s="97"/>
      <c r="J2166" s="601"/>
      <c r="K2166" s="102"/>
      <c r="L2166" s="102"/>
      <c r="M2166" s="103"/>
      <c r="N2166" s="95"/>
      <c r="O2166" s="99"/>
    </row>
    <row r="2167" spans="1:15" s="131" customFormat="1" ht="14.25" customHeight="1">
      <c r="A2167" s="351"/>
      <c r="B2167" s="100"/>
      <c r="C2167" s="101"/>
      <c r="D2167" s="102"/>
      <c r="E2167" s="103"/>
      <c r="F2167" s="95"/>
      <c r="G2167" s="104">
        <f>ROUNDDOWN(SUM(F2166:F2168)/1000,0)</f>
        <v>0</v>
      </c>
      <c r="H2167" s="111"/>
      <c r="I2167" s="97"/>
      <c r="J2167" s="601"/>
      <c r="K2167" s="102"/>
      <c r="L2167" s="102"/>
      <c r="M2167" s="103"/>
      <c r="N2167" s="95"/>
      <c r="O2167" s="99"/>
    </row>
    <row r="2168" spans="1:15" s="131" customFormat="1" ht="14.25" customHeight="1">
      <c r="A2168" s="351"/>
      <c r="B2168" s="100"/>
      <c r="C2168" s="101"/>
      <c r="D2168" s="102"/>
      <c r="E2168" s="103"/>
      <c r="F2168" s="95"/>
      <c r="G2168" s="104"/>
      <c r="H2168" s="105"/>
      <c r="I2168" s="97"/>
      <c r="J2168" s="601"/>
      <c r="K2168" s="102"/>
      <c r="L2168" s="102"/>
      <c r="M2168" s="103"/>
      <c r="N2168" s="95"/>
      <c r="O2168" s="99"/>
    </row>
    <row r="2169" spans="1:15" s="131" customFormat="1" ht="14.25" customHeight="1">
      <c r="A2169" s="351"/>
      <c r="B2169" s="83" t="s">
        <v>558</v>
      </c>
      <c r="C2169" s="84"/>
      <c r="D2169" s="84"/>
      <c r="E2169" s="85"/>
      <c r="F2169" s="86"/>
      <c r="G2169" s="87"/>
      <c r="H2169" s="105"/>
      <c r="I2169" s="97"/>
      <c r="J2169" s="601"/>
      <c r="K2169" s="102"/>
      <c r="L2169" s="102"/>
      <c r="M2169" s="103"/>
      <c r="N2169" s="95"/>
      <c r="O2169" s="99"/>
    </row>
    <row r="2170" spans="1:15" s="131" customFormat="1" ht="14.25" customHeight="1">
      <c r="A2170" s="351"/>
      <c r="B2170" s="100"/>
      <c r="C2170" s="101"/>
      <c r="D2170" s="102"/>
      <c r="E2170" s="103"/>
      <c r="F2170" s="95"/>
      <c r="G2170" s="96"/>
      <c r="H2170" s="111"/>
      <c r="I2170" s="97"/>
      <c r="J2170" s="601"/>
      <c r="K2170" s="102"/>
      <c r="L2170" s="102"/>
      <c r="M2170" s="103"/>
      <c r="N2170" s="95"/>
      <c r="O2170" s="112"/>
    </row>
    <row r="2171" spans="1:15" s="131" customFormat="1" ht="14.25" customHeight="1">
      <c r="A2171" s="351"/>
      <c r="B2171" s="100"/>
      <c r="C2171" s="101"/>
      <c r="D2171" s="102"/>
      <c r="E2171" s="103"/>
      <c r="F2171" s="95"/>
      <c r="G2171" s="104">
        <f>ROUNDDOWN(SUM(F2170:F2174)/1000,0)</f>
        <v>0</v>
      </c>
      <c r="H2171" s="111"/>
      <c r="I2171" s="204" t="s">
        <v>562</v>
      </c>
      <c r="J2171" s="180"/>
      <c r="K2171" s="116"/>
      <c r="L2171" s="116"/>
      <c r="M2171" s="117"/>
      <c r="N2171" s="118"/>
      <c r="O2171" s="119"/>
    </row>
    <row r="2172" spans="1:15" s="131" customFormat="1" ht="14.25" customHeight="1">
      <c r="A2172" s="351"/>
      <c r="B2172" s="100"/>
      <c r="C2172" s="101"/>
      <c r="D2172" s="102"/>
      <c r="E2172" s="103"/>
      <c r="F2172" s="95"/>
      <c r="G2172" s="104"/>
      <c r="H2172" s="111"/>
      <c r="I2172" s="97"/>
      <c r="J2172" s="601"/>
      <c r="K2172" s="102"/>
      <c r="L2172" s="102"/>
      <c r="M2172" s="103"/>
      <c r="N2172" s="95"/>
      <c r="O2172" s="99"/>
    </row>
    <row r="2173" spans="1:15" s="131" customFormat="1" ht="14.25" customHeight="1">
      <c r="A2173" s="351"/>
      <c r="B2173" s="100"/>
      <c r="C2173" s="101"/>
      <c r="D2173" s="102"/>
      <c r="E2173" s="103"/>
      <c r="F2173" s="95"/>
      <c r="G2173" s="104"/>
      <c r="H2173" s="105"/>
      <c r="I2173" s="97"/>
      <c r="J2173" s="601"/>
      <c r="K2173" s="102"/>
      <c r="L2173" s="102"/>
      <c r="M2173" s="103"/>
      <c r="N2173" s="95"/>
      <c r="O2173" s="106">
        <f>ROUNDDOWN(SUM(N2172:N2177)/1000,0)</f>
        <v>0</v>
      </c>
    </row>
    <row r="2174" spans="1:15" s="131" customFormat="1" ht="14.25" customHeight="1">
      <c r="A2174" s="351"/>
      <c r="B2174" s="100"/>
      <c r="C2174" s="101"/>
      <c r="D2174" s="102"/>
      <c r="E2174" s="103"/>
      <c r="F2174" s="95"/>
      <c r="G2174" s="104"/>
      <c r="H2174" s="105"/>
      <c r="I2174" s="97"/>
      <c r="J2174" s="601"/>
      <c r="K2174" s="102"/>
      <c r="L2174" s="102"/>
      <c r="M2174" s="103"/>
      <c r="N2174" s="95"/>
      <c r="O2174" s="99"/>
    </row>
    <row r="2175" spans="1:15" s="131" customFormat="1" ht="14.25" customHeight="1">
      <c r="A2175" s="351"/>
      <c r="B2175" s="83" t="s">
        <v>559</v>
      </c>
      <c r="C2175" s="84"/>
      <c r="D2175" s="84"/>
      <c r="E2175" s="85"/>
      <c r="F2175" s="86"/>
      <c r="G2175" s="87"/>
      <c r="H2175" s="105"/>
      <c r="I2175" s="97"/>
      <c r="J2175" s="601"/>
      <c r="K2175" s="102"/>
      <c r="L2175" s="102"/>
      <c r="M2175" s="103"/>
      <c r="N2175" s="95"/>
      <c r="O2175" s="99"/>
    </row>
    <row r="2176" spans="1:15" s="131" customFormat="1" ht="14.25" customHeight="1">
      <c r="A2176" s="351"/>
      <c r="B2176" s="100"/>
      <c r="C2176" s="101"/>
      <c r="D2176" s="102"/>
      <c r="E2176" s="103"/>
      <c r="F2176" s="95"/>
      <c r="G2176" s="96"/>
      <c r="H2176" s="105"/>
      <c r="I2176" s="97"/>
      <c r="J2176" s="601"/>
      <c r="K2176" s="102"/>
      <c r="L2176" s="102"/>
      <c r="M2176" s="103"/>
      <c r="N2176" s="95"/>
      <c r="O2176" s="99"/>
    </row>
    <row r="2177" spans="1:15" s="131" customFormat="1" ht="14.25" customHeight="1">
      <c r="A2177" s="351"/>
      <c r="B2177" s="100"/>
      <c r="C2177" s="101"/>
      <c r="D2177" s="102"/>
      <c r="E2177" s="103"/>
      <c r="F2177" s="95"/>
      <c r="G2177" s="96">
        <f>ROUNDDOWN(SUM(F2176:F2184)/1000,0)</f>
        <v>0</v>
      </c>
      <c r="H2177" s="105"/>
      <c r="I2177" s="97"/>
      <c r="J2177" s="601"/>
      <c r="K2177" s="102"/>
      <c r="L2177" s="102"/>
      <c r="M2177" s="103"/>
      <c r="N2177" s="95"/>
      <c r="O2177" s="99"/>
    </row>
    <row r="2178" spans="1:15" s="131" customFormat="1" ht="14.25" customHeight="1">
      <c r="A2178" s="351"/>
      <c r="B2178" s="100"/>
      <c r="C2178" s="101"/>
      <c r="D2178" s="102"/>
      <c r="E2178" s="103"/>
      <c r="F2178" s="95"/>
      <c r="G2178" s="96"/>
      <c r="H2178" s="111"/>
      <c r="I2178" s="205" t="s">
        <v>563</v>
      </c>
      <c r="J2178" s="181"/>
      <c r="K2178" s="182"/>
      <c r="L2178" s="182"/>
      <c r="M2178" s="183"/>
      <c r="N2178" s="185"/>
      <c r="O2178" s="184"/>
    </row>
    <row r="2179" spans="1:15" s="131" customFormat="1" ht="14.25" customHeight="1">
      <c r="A2179" s="351"/>
      <c r="B2179" s="100"/>
      <c r="C2179" s="101"/>
      <c r="D2179" s="102"/>
      <c r="E2179" s="103"/>
      <c r="F2179" s="95"/>
      <c r="G2179" s="96"/>
      <c r="H2179" s="111"/>
      <c r="I2179" s="97"/>
      <c r="J2179" s="601"/>
      <c r="K2179" s="102"/>
      <c r="L2179" s="102"/>
      <c r="M2179" s="103"/>
      <c r="N2179" s="95"/>
      <c r="O2179" s="186"/>
    </row>
    <row r="2180" spans="1:15" s="131" customFormat="1" ht="14.25" customHeight="1">
      <c r="A2180" s="351"/>
      <c r="B2180" s="100"/>
      <c r="C2180" s="101"/>
      <c r="D2180" s="102"/>
      <c r="E2180" s="103"/>
      <c r="F2180" s="95"/>
      <c r="G2180" s="96"/>
      <c r="H2180" s="111"/>
      <c r="I2180" s="97"/>
      <c r="J2180" s="601"/>
      <c r="K2180" s="102"/>
      <c r="L2180" s="102"/>
      <c r="M2180" s="103"/>
      <c r="N2180" s="95"/>
      <c r="O2180" s="106">
        <f>ROUNDDOWN(SUM(N2179:N2184)/1000,0)</f>
        <v>0</v>
      </c>
    </row>
    <row r="2181" spans="1:15" s="131" customFormat="1" ht="14.25" customHeight="1">
      <c r="A2181" s="351"/>
      <c r="B2181" s="100"/>
      <c r="C2181" s="101"/>
      <c r="D2181" s="102"/>
      <c r="E2181" s="103"/>
      <c r="F2181" s="95"/>
      <c r="G2181" s="96"/>
      <c r="H2181" s="111"/>
      <c r="I2181" s="97"/>
      <c r="J2181" s="601"/>
      <c r="K2181" s="102"/>
      <c r="L2181" s="102"/>
      <c r="M2181" s="103"/>
      <c r="N2181" s="95"/>
      <c r="O2181" s="99"/>
    </row>
    <row r="2182" spans="1:15" s="131" customFormat="1" ht="14.25" customHeight="1">
      <c r="A2182" s="351"/>
      <c r="B2182" s="100"/>
      <c r="C2182" s="101"/>
      <c r="D2182" s="102"/>
      <c r="E2182" s="103"/>
      <c r="F2182" s="95"/>
      <c r="G2182" s="96"/>
      <c r="H2182" s="111"/>
      <c r="I2182" s="97"/>
      <c r="J2182" s="601"/>
      <c r="K2182" s="102"/>
      <c r="L2182" s="102"/>
      <c r="M2182" s="103"/>
      <c r="N2182" s="95"/>
      <c r="O2182" s="99"/>
    </row>
    <row r="2183" spans="1:15" s="131" customFormat="1" ht="14.25" customHeight="1">
      <c r="A2183" s="351"/>
      <c r="B2183" s="100"/>
      <c r="C2183" s="101"/>
      <c r="D2183" s="102"/>
      <c r="E2183" s="103"/>
      <c r="F2183" s="95"/>
      <c r="G2183" s="96"/>
      <c r="H2183" s="105"/>
      <c r="I2183" s="97"/>
      <c r="J2183" s="601"/>
      <c r="K2183" s="102"/>
      <c r="L2183" s="102"/>
      <c r="M2183" s="103"/>
      <c r="N2183" s="95"/>
      <c r="O2183" s="99"/>
    </row>
    <row r="2184" spans="1:15" s="131" customFormat="1" ht="14.25" customHeight="1">
      <c r="A2184" s="351"/>
      <c r="B2184" s="100"/>
      <c r="C2184" s="101"/>
      <c r="D2184" s="102"/>
      <c r="E2184" s="103"/>
      <c r="F2184" s="95"/>
      <c r="G2184" s="104"/>
      <c r="H2184" s="111"/>
      <c r="I2184" s="97"/>
      <c r="J2184" s="601"/>
      <c r="K2184" s="102"/>
      <c r="L2184" s="102"/>
      <c r="M2184" s="103"/>
      <c r="N2184" s="95"/>
      <c r="O2184" s="112"/>
    </row>
    <row r="2185" spans="1:15" s="131" customFormat="1" ht="14.25" customHeight="1">
      <c r="A2185" s="351"/>
      <c r="B2185" s="83" t="s">
        <v>67</v>
      </c>
      <c r="C2185" s="84"/>
      <c r="D2185" s="84"/>
      <c r="E2185" s="85"/>
      <c r="F2185" s="86"/>
      <c r="G2185" s="87"/>
      <c r="H2185" s="111"/>
      <c r="I2185" s="204" t="s">
        <v>564</v>
      </c>
      <c r="J2185" s="115"/>
      <c r="K2185" s="116"/>
      <c r="L2185" s="116"/>
      <c r="M2185" s="117"/>
      <c r="N2185" s="120"/>
      <c r="O2185" s="121"/>
    </row>
    <row r="2186" spans="1:15" s="131" customFormat="1" ht="14.25" customHeight="1">
      <c r="A2186" s="351"/>
      <c r="B2186" s="100"/>
      <c r="C2186" s="101"/>
      <c r="D2186" s="102"/>
      <c r="E2186" s="103"/>
      <c r="F2186" s="95"/>
      <c r="G2186" s="96"/>
      <c r="H2186" s="111"/>
      <c r="I2186" s="97"/>
      <c r="J2186" s="601"/>
      <c r="K2186" s="102"/>
      <c r="L2186" s="102"/>
      <c r="M2186" s="103"/>
      <c r="N2186" s="95"/>
      <c r="O2186" s="99"/>
    </row>
    <row r="2187" spans="1:15" s="131" customFormat="1" ht="14.25" customHeight="1">
      <c r="A2187" s="351"/>
      <c r="B2187" s="100"/>
      <c r="C2187" s="101"/>
      <c r="D2187" s="102"/>
      <c r="E2187" s="103"/>
      <c r="F2187" s="95"/>
      <c r="G2187" s="104">
        <f>ROUNDDOWN(SUM(F2186:F2188)/1000,0)</f>
        <v>0</v>
      </c>
      <c r="H2187" s="105"/>
      <c r="I2187" s="97"/>
      <c r="J2187" s="601"/>
      <c r="K2187" s="102"/>
      <c r="L2187" s="102"/>
      <c r="M2187" s="103"/>
      <c r="N2187" s="95"/>
      <c r="O2187" s="106">
        <f>ROUNDDOWN(SUM(N2186:N2195)/1000,0)</f>
        <v>0</v>
      </c>
    </row>
    <row r="2188" spans="1:15" s="131" customFormat="1" ht="14.1" customHeight="1">
      <c r="A2188" s="351"/>
      <c r="B2188" s="100"/>
      <c r="C2188" s="101"/>
      <c r="D2188" s="102"/>
      <c r="E2188" s="103"/>
      <c r="F2188" s="95"/>
      <c r="G2188" s="104"/>
      <c r="H2188" s="111"/>
      <c r="I2188" s="97"/>
      <c r="J2188" s="601"/>
      <c r="K2188" s="102"/>
      <c r="L2188" s="102"/>
      <c r="M2188" s="103"/>
      <c r="N2188" s="95"/>
      <c r="O2188" s="99"/>
    </row>
    <row r="2189" spans="1:15" s="131" customFormat="1" ht="14.25" customHeight="1" thickBot="1">
      <c r="A2189" s="351"/>
      <c r="B2189" s="122" t="s">
        <v>68</v>
      </c>
      <c r="C2189" s="123"/>
      <c r="D2189" s="123"/>
      <c r="E2189" s="124"/>
      <c r="F2189" s="125"/>
      <c r="G2189" s="126">
        <f>G2190-G2154-G2161-G2167-G2171-G2177-G2187</f>
        <v>0</v>
      </c>
      <c r="H2189" s="105"/>
      <c r="I2189" s="97"/>
      <c r="J2189" s="601"/>
      <c r="K2189" s="102"/>
      <c r="L2189" s="102"/>
      <c r="M2189" s="103"/>
      <c r="N2189" s="95"/>
      <c r="O2189" s="99"/>
    </row>
    <row r="2190" spans="1:15" s="131" customFormat="1" ht="20.100000000000001" customHeight="1" thickTop="1">
      <c r="A2190" s="351"/>
      <c r="B2190" s="1015" t="s">
        <v>69</v>
      </c>
      <c r="C2190" s="1016"/>
      <c r="D2190" s="1016"/>
      <c r="E2190" s="1016"/>
      <c r="F2190" s="1017"/>
      <c r="G2190" s="127">
        <f>O2198</f>
        <v>0</v>
      </c>
      <c r="H2190" s="105"/>
      <c r="I2190" s="97"/>
      <c r="J2190" s="601"/>
      <c r="K2190" s="102"/>
      <c r="L2190" s="102"/>
      <c r="M2190" s="103"/>
      <c r="N2190" s="95"/>
      <c r="O2190" s="99"/>
    </row>
    <row r="2191" spans="1:15" s="131" customFormat="1" ht="14.25" customHeight="1">
      <c r="A2191" s="351"/>
      <c r="B2191" s="128" t="s">
        <v>70</v>
      </c>
      <c r="C2191" s="129"/>
      <c r="D2191" s="129"/>
      <c r="E2191" s="129"/>
      <c r="F2191" s="129"/>
      <c r="G2191" s="130"/>
      <c r="H2191" s="130"/>
      <c r="I2191" s="97"/>
      <c r="J2191" s="601"/>
      <c r="K2191" s="102"/>
      <c r="L2191" s="102"/>
      <c r="M2191" s="103"/>
      <c r="N2191" s="95"/>
      <c r="O2191" s="99"/>
    </row>
    <row r="2192" spans="1:15" s="131" customFormat="1" ht="14.25" customHeight="1">
      <c r="A2192" s="351"/>
      <c r="B2192" s="131" t="s">
        <v>71</v>
      </c>
      <c r="C2192" s="129"/>
      <c r="D2192" s="129"/>
      <c r="E2192" s="129"/>
      <c r="F2192" s="129"/>
      <c r="G2192" s="132" t="s">
        <v>72</v>
      </c>
      <c r="H2192" s="133"/>
      <c r="I2192" s="97"/>
      <c r="J2192" s="601"/>
      <c r="K2192" s="102"/>
      <c r="L2192" s="102"/>
      <c r="M2192" s="103"/>
      <c r="N2192" s="95"/>
      <c r="O2192" s="99"/>
    </row>
    <row r="2193" spans="1:21" s="131" customFormat="1" ht="14.25" customHeight="1">
      <c r="A2193" s="351"/>
      <c r="B2193" s="919" t="s">
        <v>73</v>
      </c>
      <c r="C2193" s="1018"/>
      <c r="D2193" s="1018"/>
      <c r="E2193" s="1018"/>
      <c r="F2193" s="1019"/>
      <c r="G2193" s="134" t="s">
        <v>74</v>
      </c>
      <c r="H2193" s="133"/>
      <c r="I2193" s="97"/>
      <c r="J2193" s="601"/>
      <c r="K2193" s="102"/>
      <c r="L2193" s="102"/>
      <c r="M2193" s="103"/>
      <c r="N2193" s="95"/>
      <c r="O2193" s="99"/>
    </row>
    <row r="2194" spans="1:21" s="131" customFormat="1" ht="20.100000000000001" customHeight="1">
      <c r="A2194" s="351"/>
      <c r="B2194" s="1003" t="s">
        <v>567</v>
      </c>
      <c r="C2194" s="1018"/>
      <c r="D2194" s="1018"/>
      <c r="E2194" s="1018"/>
      <c r="F2194" s="1019"/>
      <c r="G2194" s="135"/>
      <c r="H2194" s="136"/>
      <c r="I2194" s="97"/>
      <c r="J2194" s="601"/>
      <c r="K2194" s="102"/>
      <c r="L2194" s="102"/>
      <c r="M2194" s="103"/>
      <c r="N2194" s="95"/>
      <c r="O2194" s="99"/>
    </row>
    <row r="2195" spans="1:21" s="131" customFormat="1" ht="21.95" customHeight="1" thickBot="1">
      <c r="A2195" s="351"/>
      <c r="B2195" s="1003" t="s">
        <v>568</v>
      </c>
      <c r="C2195" s="1004"/>
      <c r="D2195" s="1004"/>
      <c r="E2195" s="1004"/>
      <c r="F2195" s="1005"/>
      <c r="G2195" s="135"/>
      <c r="H2195" s="111"/>
      <c r="I2195" s="97"/>
      <c r="J2195" s="601"/>
      <c r="K2195" s="102"/>
      <c r="L2195" s="102"/>
      <c r="M2195" s="103"/>
      <c r="N2195" s="95"/>
      <c r="O2195" s="137"/>
    </row>
    <row r="2196" spans="1:21" s="131" customFormat="1" ht="35.450000000000003" customHeight="1" thickTop="1">
      <c r="A2196" s="351"/>
      <c r="B2196" s="1003" t="s">
        <v>132</v>
      </c>
      <c r="C2196" s="1004"/>
      <c r="D2196" s="1004"/>
      <c r="E2196" s="1004"/>
      <c r="F2196" s="1005"/>
      <c r="G2196" s="135"/>
      <c r="H2196" s="111"/>
      <c r="I2196" s="1006" t="s">
        <v>565</v>
      </c>
      <c r="J2196" s="1007"/>
      <c r="K2196" s="1007"/>
      <c r="L2196" s="1007"/>
      <c r="M2196" s="1007"/>
      <c r="N2196" s="1008"/>
      <c r="O2196" s="138">
        <f>SUM(O2154,O2164,O2173,O2180,O2187,)</f>
        <v>0</v>
      </c>
    </row>
    <row r="2197" spans="1:21" s="131" customFormat="1" ht="35.450000000000003" customHeight="1">
      <c r="A2197" s="351"/>
      <c r="B2197" s="1003" t="s">
        <v>138</v>
      </c>
      <c r="C2197" s="1004"/>
      <c r="D2197" s="1004"/>
      <c r="E2197" s="1004"/>
      <c r="F2197" s="1005"/>
      <c r="G2197" s="187"/>
      <c r="H2197" s="130"/>
      <c r="I2197" s="1009" t="s">
        <v>340</v>
      </c>
      <c r="J2197" s="1010"/>
      <c r="K2197" s="1010"/>
      <c r="L2197" s="1010"/>
      <c r="M2197" s="1010"/>
      <c r="N2197" s="1011"/>
      <c r="O2197" s="146">
        <f>IF(共通入力シート!$B$18="課税事業者",ROUNDDOWN((O2196-G2199)*10/110,0),0)</f>
        <v>0</v>
      </c>
    </row>
    <row r="2198" spans="1:21" s="131" customFormat="1" ht="26.1" customHeight="1" thickBot="1">
      <c r="A2198" s="351"/>
      <c r="B2198" s="1012" t="s">
        <v>569</v>
      </c>
      <c r="C2198" s="1013"/>
      <c r="D2198" s="1013"/>
      <c r="E2198" s="1013"/>
      <c r="F2198" s="1014"/>
      <c r="G2198" s="139"/>
      <c r="H2198" s="130"/>
      <c r="I2198" s="995" t="s">
        <v>341</v>
      </c>
      <c r="J2198" s="996"/>
      <c r="K2198" s="996"/>
      <c r="L2198" s="996"/>
      <c r="M2198" s="996"/>
      <c r="N2198" s="997"/>
      <c r="O2198" s="141">
        <f>O2196-O2197</f>
        <v>0</v>
      </c>
    </row>
    <row r="2199" spans="1:21" s="131" customFormat="1" ht="25.35" customHeight="1" thickTop="1">
      <c r="A2199" s="351"/>
      <c r="B2199" s="992" t="s">
        <v>75</v>
      </c>
      <c r="C2199" s="993"/>
      <c r="D2199" s="993"/>
      <c r="E2199" s="993"/>
      <c r="F2199" s="994"/>
      <c r="G2199" s="140">
        <f>SUM(G2194:G2198)</f>
        <v>0</v>
      </c>
      <c r="H2199" s="364"/>
      <c r="I2199" s="995" t="s">
        <v>342</v>
      </c>
      <c r="J2199" s="996"/>
      <c r="K2199" s="996"/>
      <c r="L2199" s="996"/>
      <c r="M2199" s="996"/>
      <c r="N2199" s="997"/>
      <c r="O2199" s="144"/>
    </row>
    <row r="2200" spans="1:21" s="131" customFormat="1" ht="26.25" customHeight="1">
      <c r="A2200" s="351"/>
      <c r="B2200" s="131" t="s">
        <v>76</v>
      </c>
      <c r="C2200" s="365"/>
      <c r="D2200" s="365"/>
      <c r="E2200" s="365"/>
      <c r="F2200" s="365"/>
      <c r="G2200" s="143"/>
      <c r="H2200" s="364"/>
      <c r="O2200" s="145"/>
    </row>
    <row r="2201" spans="1:21" s="131" customFormat="1" ht="10.5" customHeight="1" thickBot="1">
      <c r="A2201" s="351"/>
      <c r="C2201" s="365"/>
      <c r="D2201" s="365"/>
      <c r="E2201" s="365"/>
      <c r="F2201" s="365"/>
      <c r="G2201" s="143"/>
      <c r="H2201" s="364"/>
      <c r="I2201" s="366"/>
    </row>
    <row r="2202" spans="1:21" s="131" customFormat="1" ht="25.35" customHeight="1" thickBot="1">
      <c r="A2202" s="351"/>
      <c r="B2202" s="998" t="s">
        <v>77</v>
      </c>
      <c r="C2202" s="980"/>
      <c r="D2202" s="999" t="str">
        <f>IF(共通入力シート!$B$2="","",共通入力シート!$B$2)</f>
        <v/>
      </c>
      <c r="E2202" s="999"/>
      <c r="F2202" s="999"/>
      <c r="G2202" s="1000"/>
      <c r="H2202" s="1001" t="str">
        <f>IF(共通入力シート!$B$18="※選択してください。","★「共通入力シート」の消費税等仕入控除税額の取扱を選択してください。","")</f>
        <v/>
      </c>
      <c r="I2202" s="1002"/>
      <c r="J2202" s="1002"/>
      <c r="K2202" s="1002"/>
      <c r="L2202" s="1002"/>
      <c r="M2202" s="1002"/>
      <c r="N2202" s="1002"/>
      <c r="O2202" s="1002"/>
    </row>
    <row r="2203" spans="1:21" s="131" customFormat="1" ht="46.5" customHeight="1" thickBot="1">
      <c r="A2203" s="351"/>
      <c r="B2203" s="987" t="s">
        <v>343</v>
      </c>
      <c r="C2203" s="988"/>
      <c r="D2203" s="989" t="str">
        <f>IF(O2198=0,"",MAX(0,MIN(INT(O2198/2),G2189)))</f>
        <v/>
      </c>
      <c r="E2203" s="989"/>
      <c r="F2203" s="989"/>
      <c r="G2203" s="367" t="s">
        <v>29</v>
      </c>
      <c r="H2203" s="990" t="s">
        <v>78</v>
      </c>
      <c r="I2203" s="991"/>
      <c r="J2203" s="991"/>
      <c r="K2203" s="991"/>
      <c r="L2203" s="991"/>
      <c r="M2203" s="991"/>
      <c r="N2203" s="991"/>
      <c r="O2203" s="991"/>
    </row>
    <row r="2204" spans="1:21" ht="4.5" customHeight="1"/>
    <row r="2205" spans="1:21" ht="15.6" customHeight="1">
      <c r="B2205" s="131" t="s">
        <v>425</v>
      </c>
      <c r="C2205" s="218"/>
      <c r="D2205" s="218"/>
      <c r="E2205" s="218"/>
      <c r="F2205" s="218"/>
      <c r="G2205" s="218"/>
      <c r="H2205" s="218"/>
      <c r="I2205" s="218"/>
      <c r="J2205" s="218"/>
      <c r="K2205" s="218"/>
      <c r="L2205" s="218"/>
      <c r="M2205" s="218"/>
      <c r="N2205" s="218"/>
      <c r="O2205" s="218"/>
      <c r="R2205" s="329"/>
      <c r="S2205" s="329"/>
      <c r="T2205" s="329"/>
      <c r="U2205" s="329"/>
    </row>
    <row r="2206" spans="1:21" ht="15.6" customHeight="1">
      <c r="B2206" s="218" t="s">
        <v>509</v>
      </c>
      <c r="C2206" s="218"/>
      <c r="D2206" s="218"/>
      <c r="E2206" s="218"/>
      <c r="F2206" s="218"/>
      <c r="G2206" s="218"/>
      <c r="H2206" s="218"/>
      <c r="I2206" s="218"/>
      <c r="J2206" s="218"/>
      <c r="K2206" s="218"/>
      <c r="L2206" s="218"/>
      <c r="M2206" s="218"/>
      <c r="N2206" s="218"/>
      <c r="O2206" s="218"/>
      <c r="R2206" s="329"/>
      <c r="S2206" s="329"/>
      <c r="T2206" s="329"/>
      <c r="U2206" s="329"/>
    </row>
    <row r="2207" spans="1:21" ht="18" customHeight="1" thickBot="1">
      <c r="B2207" s="1120" t="s">
        <v>508</v>
      </c>
      <c r="C2207" s="1120"/>
      <c r="D2207" s="1120"/>
      <c r="E2207" s="1120"/>
      <c r="F2207" s="1120"/>
      <c r="G2207" s="1120"/>
      <c r="H2207" s="1120"/>
      <c r="I2207" s="1120"/>
      <c r="J2207" s="1120"/>
      <c r="K2207" s="1120"/>
      <c r="L2207" s="1120"/>
      <c r="M2207" s="1120"/>
      <c r="N2207" s="1120"/>
      <c r="O2207" s="1120"/>
      <c r="R2207" s="329"/>
      <c r="S2207" s="329"/>
      <c r="T2207" s="329"/>
      <c r="U2207" s="329"/>
    </row>
    <row r="2208" spans="1:21" ht="15" customHeight="1">
      <c r="B2208" s="1121" t="s">
        <v>43</v>
      </c>
      <c r="C2208" s="1122"/>
      <c r="D2208" s="1125" t="s">
        <v>637</v>
      </c>
      <c r="E2208" s="1126"/>
      <c r="F2208" s="1129" t="s">
        <v>657</v>
      </c>
      <c r="G2208" s="1130"/>
      <c r="H2208" s="1131"/>
      <c r="I2208" s="1131"/>
      <c r="J2208" s="1131"/>
      <c r="K2208" s="1131"/>
      <c r="L2208" s="1131"/>
      <c r="M2208" s="1131"/>
      <c r="N2208" s="1131"/>
      <c r="O2208" s="1132"/>
      <c r="Q2208" s="618" t="s">
        <v>667</v>
      </c>
      <c r="R2208" s="329"/>
      <c r="S2208" s="329"/>
      <c r="T2208" s="329"/>
      <c r="U2208" s="329"/>
    </row>
    <row r="2209" spans="2:21" ht="15" customHeight="1" thickBot="1">
      <c r="B2209" s="1123"/>
      <c r="C2209" s="1124"/>
      <c r="D2209" s="1127"/>
      <c r="E2209" s="1128"/>
      <c r="F2209" s="1133"/>
      <c r="G2209" s="1134"/>
      <c r="H2209" s="1135"/>
      <c r="I2209" s="1135"/>
      <c r="J2209" s="1135"/>
      <c r="K2209" s="1135"/>
      <c r="L2209" s="1135"/>
      <c r="M2209" s="1135"/>
      <c r="N2209" s="1135"/>
      <c r="O2209" s="1136"/>
      <c r="Q2209" s="617" t="s">
        <v>668</v>
      </c>
      <c r="R2209" s="329"/>
      <c r="S2209" s="329"/>
      <c r="T2209" s="329"/>
      <c r="U2209" s="329"/>
    </row>
    <row r="2210" spans="2:21" ht="16.5" customHeight="1">
      <c r="B2210" s="330" t="s">
        <v>142</v>
      </c>
      <c r="C2210" s="331"/>
      <c r="D2210" s="331"/>
      <c r="E2210" s="332"/>
      <c r="F2210" s="331"/>
      <c r="G2210" s="331"/>
      <c r="H2210" s="333"/>
      <c r="I2210" s="333"/>
      <c r="J2210" s="333"/>
      <c r="K2210" s="333"/>
      <c r="L2210" s="333"/>
      <c r="M2210" s="333"/>
      <c r="N2210" s="333"/>
      <c r="O2210" s="334"/>
      <c r="R2210" s="329"/>
      <c r="S2210" s="329"/>
      <c r="T2210" s="329"/>
      <c r="U2210" s="329"/>
    </row>
    <row r="2211" spans="2:21" ht="18.75" customHeight="1">
      <c r="B2211" s="1109"/>
      <c r="C2211" s="1110"/>
      <c r="D2211" s="1110"/>
      <c r="E2211" s="1110"/>
      <c r="F2211" s="1110"/>
      <c r="G2211" s="1110"/>
      <c r="H2211" s="1110"/>
      <c r="I2211" s="1110"/>
      <c r="J2211" s="1110"/>
      <c r="K2211" s="1110"/>
      <c r="L2211" s="1213" t="s">
        <v>48</v>
      </c>
      <c r="M2211" s="1215"/>
      <c r="N2211" s="1215"/>
      <c r="O2211" s="1216"/>
      <c r="Q2211" s="569" t="str">
        <f>IF(M2211="", "←選択してください。", "")</f>
        <v>←選択してください。</v>
      </c>
      <c r="R2211" s="329"/>
      <c r="S2211" s="329"/>
      <c r="T2211" s="329"/>
      <c r="U2211" s="329"/>
    </row>
    <row r="2212" spans="2:21" ht="17.25" customHeight="1">
      <c r="B2212" s="1111"/>
      <c r="C2212" s="1112"/>
      <c r="D2212" s="1112"/>
      <c r="E2212" s="1112"/>
      <c r="F2212" s="1112"/>
      <c r="G2212" s="1112"/>
      <c r="H2212" s="1112"/>
      <c r="I2212" s="1112"/>
      <c r="J2212" s="1112"/>
      <c r="K2212" s="1112"/>
      <c r="L2212" s="1214"/>
      <c r="M2212" s="1217"/>
      <c r="N2212" s="1217"/>
      <c r="O2212" s="1218"/>
      <c r="Q2212" s="336"/>
      <c r="R2212" s="329"/>
      <c r="S2212" s="329"/>
      <c r="T2212" s="329"/>
      <c r="U2212" s="329"/>
    </row>
    <row r="2213" spans="2:21" ht="4.5" customHeight="1">
      <c r="B2213" s="338"/>
      <c r="C2213" s="338"/>
      <c r="D2213" s="338"/>
      <c r="E2213" s="338"/>
      <c r="F2213" s="338"/>
      <c r="G2213" s="338"/>
      <c r="H2213" s="338"/>
      <c r="I2213" s="338"/>
      <c r="J2213" s="338"/>
      <c r="K2213" s="338"/>
      <c r="L2213" s="338"/>
      <c r="M2213" s="338"/>
      <c r="N2213" s="338"/>
      <c r="O2213" s="611"/>
      <c r="R2213" s="329"/>
      <c r="S2213" s="329"/>
      <c r="T2213" s="329"/>
      <c r="U2213" s="329"/>
    </row>
    <row r="2214" spans="2:21" ht="21.75" customHeight="1">
      <c r="B2214" s="340" t="s">
        <v>143</v>
      </c>
      <c r="C2214" s="341"/>
      <c r="D2214" s="341"/>
      <c r="E2214" s="341"/>
      <c r="F2214" s="1117" t="s">
        <v>50</v>
      </c>
      <c r="G2214" s="1118"/>
      <c r="H2214" s="342"/>
      <c r="I2214" s="919"/>
      <c r="J2214" s="920"/>
      <c r="K2214" s="920"/>
      <c r="L2214" s="1219"/>
      <c r="M2214" s="1219"/>
      <c r="N2214" s="1219"/>
      <c r="O2214" s="1220"/>
      <c r="Q2214" s="336" t="str">
        <f>IF(OR(F2208="人材養成事業",F2208= "普及啓発事業"), "←斜線部は記入する必要はありません。", "")</f>
        <v/>
      </c>
      <c r="R2214" s="329"/>
      <c r="S2214" s="329"/>
      <c r="T2214" s="329"/>
      <c r="U2214" s="329"/>
    </row>
    <row r="2215" spans="2:21" ht="9" customHeight="1">
      <c r="B2215" s="131"/>
      <c r="C2215" s="131"/>
      <c r="D2215" s="131"/>
      <c r="E2215" s="131"/>
      <c r="F2215" s="338"/>
      <c r="G2215" s="338"/>
      <c r="H2215" s="587"/>
      <c r="I2215" s="338"/>
      <c r="J2215" s="338"/>
      <c r="K2215" s="338"/>
      <c r="L2215" s="588"/>
      <c r="M2215" s="338"/>
      <c r="N2215" s="338"/>
      <c r="O2215" s="589"/>
      <c r="Q2215" s="336"/>
      <c r="R2215" s="329"/>
      <c r="S2215" s="329"/>
      <c r="T2215" s="329"/>
      <c r="U2215" s="329"/>
    </row>
    <row r="2216" spans="2:21" hidden="1">
      <c r="B2216" s="131"/>
      <c r="C2216" s="131"/>
      <c r="D2216" s="131"/>
      <c r="E2216" s="131"/>
      <c r="F2216" s="338"/>
      <c r="G2216" s="338"/>
      <c r="H2216" s="587"/>
      <c r="I2216" s="338"/>
      <c r="J2216" s="338"/>
      <c r="K2216" s="338"/>
      <c r="L2216" s="588"/>
      <c r="M2216" s="338"/>
      <c r="N2216" s="338"/>
      <c r="O2216" s="589"/>
      <c r="Q2216" s="336"/>
      <c r="R2216" s="329"/>
      <c r="S2216" s="329"/>
      <c r="T2216" s="329"/>
      <c r="U2216" s="329"/>
    </row>
    <row r="2217" spans="2:21" hidden="1">
      <c r="B2217" s="131"/>
      <c r="C2217" s="131"/>
      <c r="D2217" s="338"/>
      <c r="E2217" s="338"/>
      <c r="F2217" s="338"/>
      <c r="G2217" s="338"/>
      <c r="H2217" s="338"/>
      <c r="I2217" s="338"/>
      <c r="J2217" s="338"/>
      <c r="K2217" s="338"/>
      <c r="L2217" s="338"/>
      <c r="M2217" s="338"/>
      <c r="N2217" s="338"/>
      <c r="O2217" s="338"/>
      <c r="Q2217" s="336"/>
      <c r="R2217" s="329"/>
      <c r="S2217" s="329"/>
      <c r="T2217" s="329"/>
      <c r="U2217" s="329"/>
    </row>
    <row r="2218" spans="2:21" s="102" customFormat="1" ht="18" customHeight="1">
      <c r="B2218" s="1020" t="s">
        <v>344</v>
      </c>
      <c r="C2218" s="1066"/>
      <c r="D2218" s="925" t="s">
        <v>413</v>
      </c>
      <c r="E2218" s="926"/>
      <c r="F2218" s="926"/>
      <c r="G2218" s="926"/>
      <c r="H2218" s="926"/>
      <c r="I2218" s="926"/>
      <c r="J2218" s="926"/>
      <c r="K2218" s="926"/>
      <c r="L2218" s="926"/>
      <c r="M2218" s="926"/>
      <c r="N2218" s="926"/>
      <c r="O2218" s="927"/>
      <c r="Q2218" s="345"/>
    </row>
    <row r="2219" spans="2:21" s="102" customFormat="1" ht="19.350000000000001" customHeight="1">
      <c r="B2219" s="1067"/>
      <c r="C2219" s="1068"/>
      <c r="D2219" s="1071"/>
      <c r="E2219" s="1072"/>
      <c r="F2219" s="1072"/>
      <c r="G2219" s="1072"/>
      <c r="H2219" s="1072"/>
      <c r="I2219" s="1072"/>
      <c r="J2219" s="1072"/>
      <c r="K2219" s="1072"/>
      <c r="L2219" s="1072"/>
      <c r="M2219" s="1072"/>
      <c r="N2219" s="1072"/>
      <c r="O2219" s="1073"/>
    </row>
    <row r="2220" spans="2:21" s="102" customFormat="1" ht="19.350000000000001" customHeight="1">
      <c r="B2220" s="1067"/>
      <c r="C2220" s="1068"/>
      <c r="D2220" s="1071"/>
      <c r="E2220" s="1072"/>
      <c r="F2220" s="1072"/>
      <c r="G2220" s="1072"/>
      <c r="H2220" s="1072"/>
      <c r="I2220" s="1072"/>
      <c r="J2220" s="1072"/>
      <c r="K2220" s="1072"/>
      <c r="L2220" s="1072"/>
      <c r="M2220" s="1072"/>
      <c r="N2220" s="1072"/>
      <c r="O2220" s="1073"/>
    </row>
    <row r="2221" spans="2:21" s="102" customFormat="1" ht="19.350000000000001" customHeight="1">
      <c r="B2221" s="1067"/>
      <c r="C2221" s="1068"/>
      <c r="D2221" s="1071"/>
      <c r="E2221" s="1072"/>
      <c r="F2221" s="1072"/>
      <c r="G2221" s="1072"/>
      <c r="H2221" s="1072"/>
      <c r="I2221" s="1072"/>
      <c r="J2221" s="1072"/>
      <c r="K2221" s="1072"/>
      <c r="L2221" s="1072"/>
      <c r="M2221" s="1072"/>
      <c r="N2221" s="1072"/>
      <c r="O2221" s="1073"/>
    </row>
    <row r="2222" spans="2:21" s="102" customFormat="1" ht="19.350000000000001" customHeight="1">
      <c r="B2222" s="1067"/>
      <c r="C2222" s="1068"/>
      <c r="D2222" s="1071"/>
      <c r="E2222" s="1072"/>
      <c r="F2222" s="1072"/>
      <c r="G2222" s="1072"/>
      <c r="H2222" s="1072"/>
      <c r="I2222" s="1072"/>
      <c r="J2222" s="1072"/>
      <c r="K2222" s="1072"/>
      <c r="L2222" s="1072"/>
      <c r="M2222" s="1072"/>
      <c r="N2222" s="1072"/>
      <c r="O2222" s="1073"/>
    </row>
    <row r="2223" spans="2:21" s="102" customFormat="1" ht="19.350000000000001" customHeight="1">
      <c r="B2223" s="1067"/>
      <c r="C2223" s="1068"/>
      <c r="D2223" s="1071"/>
      <c r="E2223" s="1072"/>
      <c r="F2223" s="1072"/>
      <c r="G2223" s="1072"/>
      <c r="H2223" s="1072"/>
      <c r="I2223" s="1072"/>
      <c r="J2223" s="1072"/>
      <c r="K2223" s="1072"/>
      <c r="L2223" s="1072"/>
      <c r="M2223" s="1072"/>
      <c r="N2223" s="1072"/>
      <c r="O2223" s="1073"/>
    </row>
    <row r="2224" spans="2:21" s="102" customFormat="1" ht="19.350000000000001" customHeight="1">
      <c r="B2224" s="1067"/>
      <c r="C2224" s="1068"/>
      <c r="D2224" s="1071"/>
      <c r="E2224" s="1072"/>
      <c r="F2224" s="1072"/>
      <c r="G2224" s="1072"/>
      <c r="H2224" s="1072"/>
      <c r="I2224" s="1072"/>
      <c r="J2224" s="1072"/>
      <c r="K2224" s="1072"/>
      <c r="L2224" s="1072"/>
      <c r="M2224" s="1072"/>
      <c r="N2224" s="1072"/>
      <c r="O2224" s="1073"/>
    </row>
    <row r="2225" spans="2:15" s="102" customFormat="1" ht="19.350000000000001" customHeight="1">
      <c r="B2225" s="1067"/>
      <c r="C2225" s="1068"/>
      <c r="D2225" s="1071"/>
      <c r="E2225" s="1072"/>
      <c r="F2225" s="1072"/>
      <c r="G2225" s="1072"/>
      <c r="H2225" s="1072"/>
      <c r="I2225" s="1072"/>
      <c r="J2225" s="1072"/>
      <c r="K2225" s="1072"/>
      <c r="L2225" s="1072"/>
      <c r="M2225" s="1072"/>
      <c r="N2225" s="1072"/>
      <c r="O2225" s="1073"/>
    </row>
    <row r="2226" spans="2:15" s="102" customFormat="1" ht="19.350000000000001" customHeight="1">
      <c r="B2226" s="1067"/>
      <c r="C2226" s="1068"/>
      <c r="D2226" s="1071"/>
      <c r="E2226" s="1072"/>
      <c r="F2226" s="1072"/>
      <c r="G2226" s="1072"/>
      <c r="H2226" s="1072"/>
      <c r="I2226" s="1072"/>
      <c r="J2226" s="1072"/>
      <c r="K2226" s="1072"/>
      <c r="L2226" s="1072"/>
      <c r="M2226" s="1072"/>
      <c r="N2226" s="1072"/>
      <c r="O2226" s="1073"/>
    </row>
    <row r="2227" spans="2:15" s="102" customFormat="1" ht="19.350000000000001" customHeight="1">
      <c r="B2227" s="1067"/>
      <c r="C2227" s="1068"/>
      <c r="D2227" s="1071"/>
      <c r="E2227" s="1072"/>
      <c r="F2227" s="1072"/>
      <c r="G2227" s="1072"/>
      <c r="H2227" s="1072"/>
      <c r="I2227" s="1072"/>
      <c r="J2227" s="1072"/>
      <c r="K2227" s="1072"/>
      <c r="L2227" s="1072"/>
      <c r="M2227" s="1072"/>
      <c r="N2227" s="1072"/>
      <c r="O2227" s="1073"/>
    </row>
    <row r="2228" spans="2:15" s="102" customFormat="1" ht="19.350000000000001" customHeight="1">
      <c r="B2228" s="1069"/>
      <c r="C2228" s="1070"/>
      <c r="D2228" s="1074"/>
      <c r="E2228" s="1075"/>
      <c r="F2228" s="1075"/>
      <c r="G2228" s="1075"/>
      <c r="H2228" s="1075"/>
      <c r="I2228" s="1075"/>
      <c r="J2228" s="1075"/>
      <c r="K2228" s="1075"/>
      <c r="L2228" s="1075"/>
      <c r="M2228" s="1075"/>
      <c r="N2228" s="1075"/>
      <c r="O2228" s="1076"/>
    </row>
    <row r="2229" spans="2:15" s="102" customFormat="1" ht="18" customHeight="1">
      <c r="B2229" s="1020" t="s">
        <v>148</v>
      </c>
      <c r="C2229" s="1021"/>
      <c r="D2229" s="1059" t="s">
        <v>427</v>
      </c>
      <c r="E2229" s="1026"/>
      <c r="F2229" s="1026"/>
      <c r="G2229" s="1026"/>
      <c r="H2229" s="1026"/>
      <c r="I2229" s="1026"/>
      <c r="J2229" s="1026"/>
      <c r="K2229" s="1026"/>
      <c r="L2229" s="1026"/>
      <c r="M2229" s="1026"/>
      <c r="N2229" s="1026"/>
      <c r="O2229" s="1027"/>
    </row>
    <row r="2230" spans="2:15" s="102" customFormat="1" ht="18" customHeight="1">
      <c r="B2230" s="1022"/>
      <c r="C2230" s="1023"/>
      <c r="D2230" s="1028"/>
      <c r="E2230" s="1077"/>
      <c r="F2230" s="1077"/>
      <c r="G2230" s="1077"/>
      <c r="H2230" s="1077"/>
      <c r="I2230" s="1077"/>
      <c r="J2230" s="1077"/>
      <c r="K2230" s="1077"/>
      <c r="L2230" s="1077"/>
      <c r="M2230" s="1077"/>
      <c r="N2230" s="1077"/>
      <c r="O2230" s="1078"/>
    </row>
    <row r="2231" spans="2:15" s="102" customFormat="1" ht="18" customHeight="1">
      <c r="B2231" s="1022"/>
      <c r="C2231" s="1023"/>
      <c r="D2231" s="1071"/>
      <c r="E2231" s="1072"/>
      <c r="F2231" s="1072"/>
      <c r="G2231" s="1072"/>
      <c r="H2231" s="1072"/>
      <c r="I2231" s="1072"/>
      <c r="J2231" s="1072"/>
      <c r="K2231" s="1072"/>
      <c r="L2231" s="1072"/>
      <c r="M2231" s="1072"/>
      <c r="N2231" s="1072"/>
      <c r="O2231" s="1073"/>
    </row>
    <row r="2232" spans="2:15" s="102" customFormat="1" ht="18" customHeight="1">
      <c r="B2232" s="1022"/>
      <c r="C2232" s="1023"/>
      <c r="D2232" s="1071"/>
      <c r="E2232" s="1072"/>
      <c r="F2232" s="1072"/>
      <c r="G2232" s="1072"/>
      <c r="H2232" s="1072"/>
      <c r="I2232" s="1072"/>
      <c r="J2232" s="1072"/>
      <c r="K2232" s="1072"/>
      <c r="L2232" s="1072"/>
      <c r="M2232" s="1072"/>
      <c r="N2232" s="1072"/>
      <c r="O2232" s="1073"/>
    </row>
    <row r="2233" spans="2:15" s="102" customFormat="1" ht="18" customHeight="1">
      <c r="B2233" s="1022"/>
      <c r="C2233" s="1023"/>
      <c r="D2233" s="1071"/>
      <c r="E2233" s="1072"/>
      <c r="F2233" s="1072"/>
      <c r="G2233" s="1072"/>
      <c r="H2233" s="1072"/>
      <c r="I2233" s="1072"/>
      <c r="J2233" s="1072"/>
      <c r="K2233" s="1072"/>
      <c r="L2233" s="1072"/>
      <c r="M2233" s="1072"/>
      <c r="N2233" s="1072"/>
      <c r="O2233" s="1073"/>
    </row>
    <row r="2234" spans="2:15" s="102" customFormat="1" ht="18" customHeight="1">
      <c r="B2234" s="1022"/>
      <c r="C2234" s="1023"/>
      <c r="D2234" s="1071"/>
      <c r="E2234" s="1072"/>
      <c r="F2234" s="1072"/>
      <c r="G2234" s="1072"/>
      <c r="H2234" s="1072"/>
      <c r="I2234" s="1072"/>
      <c r="J2234" s="1072"/>
      <c r="K2234" s="1072"/>
      <c r="L2234" s="1072"/>
      <c r="M2234" s="1072"/>
      <c r="N2234" s="1072"/>
      <c r="O2234" s="1073"/>
    </row>
    <row r="2235" spans="2:15" s="102" customFormat="1" ht="18" customHeight="1">
      <c r="B2235" s="1022"/>
      <c r="C2235" s="1023"/>
      <c r="D2235" s="1079"/>
      <c r="E2235" s="1080"/>
      <c r="F2235" s="1080"/>
      <c r="G2235" s="1080"/>
      <c r="H2235" s="1080"/>
      <c r="I2235" s="1080"/>
      <c r="J2235" s="1080"/>
      <c r="K2235" s="1080"/>
      <c r="L2235" s="1080"/>
      <c r="M2235" s="1080"/>
      <c r="N2235" s="1080"/>
      <c r="O2235" s="1081"/>
    </row>
    <row r="2236" spans="2:15" s="102" customFormat="1" ht="18" customHeight="1">
      <c r="B2236" s="1022"/>
      <c r="C2236" s="1023"/>
      <c r="D2236" s="1082" t="s">
        <v>428</v>
      </c>
      <c r="E2236" s="1083"/>
      <c r="F2236" s="1083"/>
      <c r="G2236" s="1083"/>
      <c r="H2236" s="1083"/>
      <c r="I2236" s="1083"/>
      <c r="J2236" s="1083"/>
      <c r="K2236" s="1083"/>
      <c r="L2236" s="1083"/>
      <c r="M2236" s="1083"/>
      <c r="N2236" s="1083"/>
      <c r="O2236" s="1084"/>
    </row>
    <row r="2237" spans="2:15" s="102" customFormat="1" ht="18" customHeight="1">
      <c r="B2237" s="1022"/>
      <c r="C2237" s="1023"/>
      <c r="D2237" s="1028"/>
      <c r="E2237" s="1085"/>
      <c r="F2237" s="1085"/>
      <c r="G2237" s="1085"/>
      <c r="H2237" s="1085"/>
      <c r="I2237" s="1085"/>
      <c r="J2237" s="1085"/>
      <c r="K2237" s="1085"/>
      <c r="L2237" s="1085"/>
      <c r="M2237" s="1085"/>
      <c r="N2237" s="1085"/>
      <c r="O2237" s="1086"/>
    </row>
    <row r="2238" spans="2:15" s="102" customFormat="1" ht="18" customHeight="1">
      <c r="B2238" s="1022"/>
      <c r="C2238" s="1023"/>
      <c r="D2238" s="1087"/>
      <c r="E2238" s="1088"/>
      <c r="F2238" s="1088"/>
      <c r="G2238" s="1088"/>
      <c r="H2238" s="1088"/>
      <c r="I2238" s="1088"/>
      <c r="J2238" s="1088"/>
      <c r="K2238" s="1088"/>
      <c r="L2238" s="1088"/>
      <c r="M2238" s="1088"/>
      <c r="N2238" s="1088"/>
      <c r="O2238" s="1089"/>
    </row>
    <row r="2239" spans="2:15" s="102" customFormat="1" ht="18" customHeight="1">
      <c r="B2239" s="1022"/>
      <c r="C2239" s="1023"/>
      <c r="D2239" s="1087"/>
      <c r="E2239" s="1088"/>
      <c r="F2239" s="1088"/>
      <c r="G2239" s="1088"/>
      <c r="H2239" s="1088"/>
      <c r="I2239" s="1088"/>
      <c r="J2239" s="1088"/>
      <c r="K2239" s="1088"/>
      <c r="L2239" s="1088"/>
      <c r="M2239" s="1088"/>
      <c r="N2239" s="1088"/>
      <c r="O2239" s="1089"/>
    </row>
    <row r="2240" spans="2:15" s="102" customFormat="1" ht="18" customHeight="1">
      <c r="B2240" s="1022"/>
      <c r="C2240" s="1023"/>
      <c r="D2240" s="1087"/>
      <c r="E2240" s="1088"/>
      <c r="F2240" s="1088"/>
      <c r="G2240" s="1088"/>
      <c r="H2240" s="1088"/>
      <c r="I2240" s="1088"/>
      <c r="J2240" s="1088"/>
      <c r="K2240" s="1088"/>
      <c r="L2240" s="1088"/>
      <c r="M2240" s="1088"/>
      <c r="N2240" s="1088"/>
      <c r="O2240" s="1089"/>
    </row>
    <row r="2241" spans="2:15" s="102" customFormat="1" ht="18" customHeight="1">
      <c r="B2241" s="1022"/>
      <c r="C2241" s="1023"/>
      <c r="D2241" s="1087"/>
      <c r="E2241" s="1088"/>
      <c r="F2241" s="1088"/>
      <c r="G2241" s="1088"/>
      <c r="H2241" s="1088"/>
      <c r="I2241" s="1088"/>
      <c r="J2241" s="1088"/>
      <c r="K2241" s="1088"/>
      <c r="L2241" s="1088"/>
      <c r="M2241" s="1088"/>
      <c r="N2241" s="1088"/>
      <c r="O2241" s="1089"/>
    </row>
    <row r="2242" spans="2:15" s="102" customFormat="1" ht="18" customHeight="1">
      <c r="B2242" s="1022"/>
      <c r="C2242" s="1023"/>
      <c r="D2242" s="1087"/>
      <c r="E2242" s="1088"/>
      <c r="F2242" s="1088"/>
      <c r="G2242" s="1088"/>
      <c r="H2242" s="1088"/>
      <c r="I2242" s="1088"/>
      <c r="J2242" s="1088"/>
      <c r="K2242" s="1088"/>
      <c r="L2242" s="1088"/>
      <c r="M2242" s="1088"/>
      <c r="N2242" s="1088"/>
      <c r="O2242" s="1089"/>
    </row>
    <row r="2243" spans="2:15" s="102" customFormat="1" ht="18" customHeight="1">
      <c r="B2243" s="1024"/>
      <c r="C2243" s="1025"/>
      <c r="D2243" s="1090"/>
      <c r="E2243" s="1091"/>
      <c r="F2243" s="1091"/>
      <c r="G2243" s="1091"/>
      <c r="H2243" s="1091"/>
      <c r="I2243" s="1091"/>
      <c r="J2243" s="1091"/>
      <c r="K2243" s="1091"/>
      <c r="L2243" s="1091"/>
      <c r="M2243" s="1091"/>
      <c r="N2243" s="1091"/>
      <c r="O2243" s="1092"/>
    </row>
    <row r="2244" spans="2:15" s="102" customFormat="1" ht="18" customHeight="1">
      <c r="B2244" s="1020" t="s">
        <v>140</v>
      </c>
      <c r="C2244" s="1021"/>
      <c r="D2244" s="1026" t="s">
        <v>347</v>
      </c>
      <c r="E2244" s="1026"/>
      <c r="F2244" s="1026"/>
      <c r="G2244" s="1026"/>
      <c r="H2244" s="1026"/>
      <c r="I2244" s="1026"/>
      <c r="J2244" s="1026"/>
      <c r="K2244" s="1026"/>
      <c r="L2244" s="1026"/>
      <c r="M2244" s="1026"/>
      <c r="N2244" s="1026"/>
      <c r="O2244" s="1027"/>
    </row>
    <row r="2245" spans="2:15" s="102" customFormat="1" ht="18" customHeight="1">
      <c r="B2245" s="1022"/>
      <c r="C2245" s="1023"/>
      <c r="D2245" s="1028"/>
      <c r="E2245" s="1029"/>
      <c r="F2245" s="1029"/>
      <c r="G2245" s="1029"/>
      <c r="H2245" s="1029"/>
      <c r="I2245" s="1029"/>
      <c r="J2245" s="1029"/>
      <c r="K2245" s="1029"/>
      <c r="L2245" s="1029"/>
      <c r="M2245" s="1029"/>
      <c r="N2245" s="1029"/>
      <c r="O2245" s="1030"/>
    </row>
    <row r="2246" spans="2:15" s="102" customFormat="1" ht="18" customHeight="1">
      <c r="B2246" s="1022"/>
      <c r="C2246" s="1023"/>
      <c r="D2246" s="1031"/>
      <c r="E2246" s="1032"/>
      <c r="F2246" s="1032"/>
      <c r="G2246" s="1032"/>
      <c r="H2246" s="1032"/>
      <c r="I2246" s="1032"/>
      <c r="J2246" s="1032"/>
      <c r="K2246" s="1032"/>
      <c r="L2246" s="1032"/>
      <c r="M2246" s="1032"/>
      <c r="N2246" s="1032"/>
      <c r="O2246" s="1033"/>
    </row>
    <row r="2247" spans="2:15" s="102" customFormat="1" ht="18" customHeight="1">
      <c r="B2247" s="1022"/>
      <c r="C2247" s="1023"/>
      <c r="D2247" s="1034"/>
      <c r="E2247" s="1035"/>
      <c r="F2247" s="1035"/>
      <c r="G2247" s="1035"/>
      <c r="H2247" s="1035"/>
      <c r="I2247" s="1035"/>
      <c r="J2247" s="1035"/>
      <c r="K2247" s="1035"/>
      <c r="L2247" s="1035"/>
      <c r="M2247" s="1035"/>
      <c r="N2247" s="1035"/>
      <c r="O2247" s="1036"/>
    </row>
    <row r="2248" spans="2:15" s="102" customFormat="1" ht="17.100000000000001" customHeight="1">
      <c r="B2248" s="1022"/>
      <c r="C2248" s="1023"/>
      <c r="D2248" s="1026" t="s">
        <v>345</v>
      </c>
      <c r="E2248" s="1026"/>
      <c r="F2248" s="1026"/>
      <c r="G2248" s="1026"/>
      <c r="H2248" s="1026"/>
      <c r="I2248" s="1026"/>
      <c r="J2248" s="1026"/>
      <c r="K2248" s="1026"/>
      <c r="L2248" s="1026"/>
      <c r="M2248" s="1026"/>
      <c r="N2248" s="1026"/>
      <c r="O2248" s="1027"/>
    </row>
    <row r="2249" spans="2:15" s="102" customFormat="1" ht="17.100000000000001" customHeight="1">
      <c r="B2249" s="1022"/>
      <c r="C2249" s="1023"/>
      <c r="D2249" s="1037"/>
      <c r="E2249" s="1038"/>
      <c r="F2249" s="1038"/>
      <c r="G2249" s="1038"/>
      <c r="H2249" s="1038"/>
      <c r="I2249" s="1038"/>
      <c r="J2249" s="1038"/>
      <c r="K2249" s="1038"/>
      <c r="L2249" s="1038"/>
      <c r="M2249" s="1038"/>
      <c r="N2249" s="1038"/>
      <c r="O2249" s="1039"/>
    </row>
    <row r="2250" spans="2:15" s="102" customFormat="1" ht="17.100000000000001" customHeight="1">
      <c r="B2250" s="1022"/>
      <c r="C2250" s="1023"/>
      <c r="D2250" s="1040"/>
      <c r="E2250" s="1041"/>
      <c r="F2250" s="1041"/>
      <c r="G2250" s="1041"/>
      <c r="H2250" s="1041"/>
      <c r="I2250" s="1041"/>
      <c r="J2250" s="1041"/>
      <c r="K2250" s="1041"/>
      <c r="L2250" s="1041"/>
      <c r="M2250" s="1041"/>
      <c r="N2250" s="1041"/>
      <c r="O2250" s="1042"/>
    </row>
    <row r="2251" spans="2:15" s="102" customFormat="1" ht="17.100000000000001" customHeight="1">
      <c r="B2251" s="1022"/>
      <c r="C2251" s="1023"/>
      <c r="D2251" s="1043"/>
      <c r="E2251" s="1044"/>
      <c r="F2251" s="1044"/>
      <c r="G2251" s="1044"/>
      <c r="H2251" s="1044"/>
      <c r="I2251" s="1044"/>
      <c r="J2251" s="1044"/>
      <c r="K2251" s="1044"/>
      <c r="L2251" s="1044"/>
      <c r="M2251" s="1044"/>
      <c r="N2251" s="1044"/>
      <c r="O2251" s="1045"/>
    </row>
    <row r="2252" spans="2:15" s="102" customFormat="1" ht="17.100000000000001" customHeight="1">
      <c r="B2252" s="1022"/>
      <c r="C2252" s="1023"/>
      <c r="D2252" s="1026" t="s">
        <v>492</v>
      </c>
      <c r="E2252" s="1026"/>
      <c r="F2252" s="1026"/>
      <c r="G2252" s="1026"/>
      <c r="H2252" s="1026"/>
      <c r="I2252" s="1026"/>
      <c r="J2252" s="1026"/>
      <c r="K2252" s="1026"/>
      <c r="L2252" s="1026"/>
      <c r="M2252" s="1026"/>
      <c r="N2252" s="1026"/>
      <c r="O2252" s="1027"/>
    </row>
    <row r="2253" spans="2:15" s="102" customFormat="1" ht="17.100000000000001" customHeight="1">
      <c r="B2253" s="1022"/>
      <c r="C2253" s="1023"/>
      <c r="D2253" s="1046"/>
      <c r="E2253" s="1047"/>
      <c r="F2253" s="1047"/>
      <c r="G2253" s="1047"/>
      <c r="H2253" s="1047"/>
      <c r="I2253" s="1047"/>
      <c r="J2253" s="1047"/>
      <c r="K2253" s="1047"/>
      <c r="L2253" s="1047"/>
      <c r="M2253" s="1047"/>
      <c r="N2253" s="1047"/>
      <c r="O2253" s="1048"/>
    </row>
    <row r="2254" spans="2:15" s="102" customFormat="1" ht="17.100000000000001" customHeight="1">
      <c r="B2254" s="1022"/>
      <c r="C2254" s="1023"/>
      <c r="D2254" s="1049"/>
      <c r="E2254" s="797"/>
      <c r="F2254" s="797"/>
      <c r="G2254" s="797"/>
      <c r="H2254" s="797"/>
      <c r="I2254" s="797"/>
      <c r="J2254" s="797"/>
      <c r="K2254" s="797"/>
      <c r="L2254" s="797"/>
      <c r="M2254" s="797"/>
      <c r="N2254" s="797"/>
      <c r="O2254" s="1050"/>
    </row>
    <row r="2255" spans="2:15" s="102" customFormat="1" ht="17.100000000000001" customHeight="1">
      <c r="B2255" s="1022"/>
      <c r="C2255" s="1023"/>
      <c r="D2255" s="1051"/>
      <c r="E2255" s="1052"/>
      <c r="F2255" s="1052"/>
      <c r="G2255" s="1052"/>
      <c r="H2255" s="1052"/>
      <c r="I2255" s="1052"/>
      <c r="J2255" s="1052"/>
      <c r="K2255" s="1052"/>
      <c r="L2255" s="1052"/>
      <c r="M2255" s="1052"/>
      <c r="N2255" s="1052"/>
      <c r="O2255" s="1053"/>
    </row>
    <row r="2256" spans="2:15" s="102" customFormat="1" ht="17.100000000000001" customHeight="1">
      <c r="B2256" s="1022"/>
      <c r="C2256" s="1023"/>
      <c r="D2256" s="1026" t="s">
        <v>141</v>
      </c>
      <c r="E2256" s="1026"/>
      <c r="F2256" s="1026"/>
      <c r="G2256" s="1026"/>
      <c r="H2256" s="1026"/>
      <c r="I2256" s="1026"/>
      <c r="J2256" s="1026"/>
      <c r="K2256" s="1026"/>
      <c r="L2256" s="1026"/>
      <c r="M2256" s="1026"/>
      <c r="N2256" s="1026"/>
      <c r="O2256" s="1027"/>
    </row>
    <row r="2257" spans="1:21" s="102" customFormat="1" ht="17.100000000000001" customHeight="1">
      <c r="B2257" s="1022"/>
      <c r="C2257" s="1023"/>
      <c r="D2257" s="1028"/>
      <c r="E2257" s="1054"/>
      <c r="F2257" s="1054"/>
      <c r="G2257" s="1054"/>
      <c r="H2257" s="1054"/>
      <c r="I2257" s="1054"/>
      <c r="J2257" s="1054"/>
      <c r="K2257" s="1054"/>
      <c r="L2257" s="1054"/>
      <c r="M2257" s="1054"/>
      <c r="N2257" s="1054"/>
      <c r="O2257" s="1055"/>
    </row>
    <row r="2258" spans="1:21" ht="18" customHeight="1">
      <c r="B2258" s="1022"/>
      <c r="C2258" s="1023"/>
      <c r="D2258" s="1056"/>
      <c r="E2258" s="1057"/>
      <c r="F2258" s="1057"/>
      <c r="G2258" s="1057"/>
      <c r="H2258" s="1057"/>
      <c r="I2258" s="1057"/>
      <c r="J2258" s="1057"/>
      <c r="K2258" s="1057"/>
      <c r="L2258" s="1057"/>
      <c r="M2258" s="1057"/>
      <c r="N2258" s="1057"/>
      <c r="O2258" s="1058"/>
      <c r="R2258" s="329"/>
      <c r="S2258" s="329"/>
      <c r="T2258" s="329"/>
      <c r="U2258" s="329"/>
    </row>
    <row r="2259" spans="1:21" ht="18" customHeight="1">
      <c r="B2259" s="1022"/>
      <c r="C2259" s="1023"/>
      <c r="D2259" s="1059" t="s">
        <v>346</v>
      </c>
      <c r="E2259" s="1026"/>
      <c r="F2259" s="1026"/>
      <c r="G2259" s="1026"/>
      <c r="H2259" s="1026"/>
      <c r="I2259" s="1026"/>
      <c r="J2259" s="1026"/>
      <c r="K2259" s="1026"/>
      <c r="L2259" s="1026"/>
      <c r="M2259" s="1026"/>
      <c r="N2259" s="1026"/>
      <c r="O2259" s="1027"/>
      <c r="R2259" s="329"/>
      <c r="S2259" s="329"/>
      <c r="T2259" s="329"/>
      <c r="U2259" s="329"/>
    </row>
    <row r="2260" spans="1:21" ht="18" customHeight="1">
      <c r="B2260" s="1022"/>
      <c r="C2260" s="1023"/>
      <c r="D2260" s="1060"/>
      <c r="E2260" s="1061"/>
      <c r="F2260" s="1061"/>
      <c r="G2260" s="1061"/>
      <c r="H2260" s="1061"/>
      <c r="I2260" s="1061"/>
      <c r="J2260" s="1061"/>
      <c r="K2260" s="1061"/>
      <c r="L2260" s="1061"/>
      <c r="M2260" s="1061"/>
      <c r="N2260" s="1061"/>
      <c r="O2260" s="1062"/>
      <c r="R2260" s="329"/>
      <c r="S2260" s="329"/>
      <c r="T2260" s="329"/>
      <c r="U2260" s="329"/>
    </row>
    <row r="2261" spans="1:21" s="346" customFormat="1" ht="18" customHeight="1">
      <c r="B2261" s="1024"/>
      <c r="C2261" s="1025"/>
      <c r="D2261" s="1063"/>
      <c r="E2261" s="1064"/>
      <c r="F2261" s="1064"/>
      <c r="G2261" s="1064"/>
      <c r="H2261" s="1064"/>
      <c r="I2261" s="1064"/>
      <c r="J2261" s="1064"/>
      <c r="K2261" s="1064"/>
      <c r="L2261" s="1064"/>
      <c r="M2261" s="1064"/>
      <c r="N2261" s="1064"/>
      <c r="O2261" s="1065"/>
    </row>
    <row r="2262" spans="1:21" s="131" customFormat="1" ht="4.5" customHeight="1">
      <c r="B2262" s="347"/>
      <c r="C2262" s="347"/>
      <c r="D2262" s="348"/>
      <c r="E2262" s="348"/>
      <c r="F2262" s="348"/>
      <c r="G2262" s="348"/>
      <c r="H2262" s="348"/>
      <c r="I2262" s="348"/>
      <c r="J2262" s="348"/>
      <c r="K2262" s="348"/>
      <c r="L2262" s="348"/>
      <c r="M2262" s="348"/>
      <c r="N2262" s="348"/>
      <c r="O2262" s="348"/>
    </row>
    <row r="2263" spans="1:21" s="131" customFormat="1" ht="18.75" customHeight="1">
      <c r="B2263" s="527" t="s">
        <v>426</v>
      </c>
      <c r="C2263" s="347"/>
      <c r="D2263" s="348"/>
      <c r="E2263" s="348"/>
      <c r="F2263" s="348"/>
      <c r="G2263" s="348"/>
      <c r="H2263" s="348"/>
      <c r="I2263" s="348"/>
      <c r="J2263" s="348"/>
      <c r="K2263" s="348"/>
      <c r="L2263" s="348"/>
      <c r="M2263" s="348"/>
      <c r="N2263" s="348"/>
      <c r="O2263" s="348"/>
    </row>
    <row r="2264" spans="1:21" s="131" customFormat="1" ht="14.25" customHeight="1" thickBot="1">
      <c r="B2264" s="527" t="s">
        <v>424</v>
      </c>
      <c r="C2264" s="347"/>
      <c r="D2264" s="348"/>
      <c r="E2264" s="348"/>
      <c r="F2264" s="348"/>
      <c r="G2264" s="348"/>
      <c r="H2264" s="348"/>
      <c r="I2264" s="348"/>
      <c r="J2264" s="348"/>
      <c r="K2264" s="348"/>
      <c r="L2264" s="348"/>
      <c r="M2264" s="348"/>
      <c r="N2264" s="348"/>
      <c r="O2264" s="348"/>
    </row>
    <row r="2265" spans="1:21" s="131" customFormat="1" ht="18" customHeight="1" thickBot="1">
      <c r="B2265" s="998" t="s">
        <v>43</v>
      </c>
      <c r="C2265" s="979"/>
      <c r="D2265" s="980"/>
      <c r="E2265" s="349" t="s">
        <v>637</v>
      </c>
      <c r="F2265" s="350"/>
      <c r="G2265" s="350"/>
      <c r="H2265" s="350"/>
      <c r="I2265" s="350"/>
      <c r="J2265" s="350"/>
      <c r="K2265" s="350"/>
      <c r="L2265" s="232"/>
      <c r="M2265" s="232"/>
      <c r="N2265" s="232"/>
      <c r="O2265" s="232"/>
    </row>
    <row r="2266" spans="1:21" s="131" customFormat="1" ht="12">
      <c r="A2266" s="351"/>
      <c r="B2266" s="352" t="s">
        <v>59</v>
      </c>
      <c r="C2266" s="352"/>
      <c r="D2266" s="353"/>
      <c r="E2266" s="354"/>
      <c r="F2266" s="354"/>
      <c r="G2266" s="355" t="s">
        <v>60</v>
      </c>
      <c r="H2266" s="353"/>
      <c r="I2266" s="352" t="s">
        <v>61</v>
      </c>
      <c r="J2266" s="352"/>
      <c r="K2266" s="351"/>
      <c r="L2266" s="356"/>
      <c r="M2266" s="357"/>
      <c r="N2266" s="351"/>
      <c r="O2266" s="355" t="s">
        <v>60</v>
      </c>
    </row>
    <row r="2267" spans="1:21" s="131" customFormat="1" ht="12">
      <c r="A2267" s="358"/>
      <c r="B2267" s="359" t="s">
        <v>62</v>
      </c>
      <c r="C2267" s="360"/>
      <c r="D2267" s="360"/>
      <c r="E2267" s="361"/>
      <c r="F2267" s="361" t="s">
        <v>63</v>
      </c>
      <c r="G2267" s="362" t="s">
        <v>64</v>
      </c>
      <c r="H2267" s="363"/>
      <c r="I2267" s="359" t="s">
        <v>62</v>
      </c>
      <c r="J2267" s="360"/>
      <c r="K2267" s="360"/>
      <c r="L2267" s="360"/>
      <c r="M2267" s="361"/>
      <c r="N2267" s="361" t="s">
        <v>63</v>
      </c>
      <c r="O2267" s="362" t="s">
        <v>64</v>
      </c>
    </row>
    <row r="2268" spans="1:21" s="131" customFormat="1" ht="18" customHeight="1">
      <c r="A2268" s="351"/>
      <c r="B2268" s="83" t="s">
        <v>556</v>
      </c>
      <c r="C2268" s="84"/>
      <c r="D2268" s="84"/>
      <c r="E2268" s="85"/>
      <c r="F2268" s="86"/>
      <c r="G2268" s="87"/>
      <c r="H2268" s="88"/>
      <c r="I2268" s="83" t="s">
        <v>560</v>
      </c>
      <c r="J2268" s="84"/>
      <c r="K2268" s="84"/>
      <c r="L2268" s="84"/>
      <c r="M2268" s="85"/>
      <c r="N2268" s="89"/>
      <c r="O2268" s="90"/>
    </row>
    <row r="2269" spans="1:21" s="131" customFormat="1" ht="14.25" customHeight="1">
      <c r="A2269" s="351"/>
      <c r="B2269" s="100"/>
      <c r="C2269" s="101"/>
      <c r="D2269" s="102"/>
      <c r="E2269" s="103"/>
      <c r="F2269" s="95"/>
      <c r="G2269" s="96"/>
      <c r="H2269" s="88"/>
      <c r="I2269" s="600"/>
      <c r="J2269" s="98"/>
      <c r="K2269" s="93"/>
      <c r="L2269" s="93"/>
      <c r="M2269" s="94"/>
      <c r="N2269" s="95"/>
      <c r="O2269" s="99"/>
    </row>
    <row r="2270" spans="1:21" s="131" customFormat="1" ht="14.25" customHeight="1">
      <c r="A2270" s="351"/>
      <c r="B2270" s="100"/>
      <c r="C2270" s="101"/>
      <c r="D2270" s="102"/>
      <c r="E2270" s="103"/>
      <c r="F2270" s="95"/>
      <c r="G2270" s="104">
        <f>ROUNDDOWN(SUM(F2269:F2274)/1000,0)</f>
        <v>0</v>
      </c>
      <c r="H2270" s="105"/>
      <c r="I2270" s="97"/>
      <c r="J2270" s="601"/>
      <c r="K2270" s="102"/>
      <c r="L2270" s="102"/>
      <c r="M2270" s="103"/>
      <c r="N2270" s="95"/>
      <c r="O2270" s="106">
        <f>ROUNDDOWN(SUM(N2269:N2277)/1000,0)</f>
        <v>0</v>
      </c>
    </row>
    <row r="2271" spans="1:21" s="131" customFormat="1" ht="14.1" customHeight="1">
      <c r="A2271" s="351"/>
      <c r="B2271" s="100"/>
      <c r="C2271" s="101"/>
      <c r="D2271" s="102"/>
      <c r="E2271" s="103"/>
      <c r="F2271" s="95"/>
      <c r="G2271" s="104"/>
      <c r="H2271" s="105"/>
      <c r="I2271" s="97"/>
      <c r="J2271" s="601"/>
      <c r="K2271" s="102"/>
      <c r="L2271" s="102"/>
      <c r="M2271" s="103"/>
      <c r="N2271" s="95"/>
      <c r="O2271" s="99"/>
    </row>
    <row r="2272" spans="1:21" s="131" customFormat="1" ht="14.25" customHeight="1">
      <c r="A2272" s="351"/>
      <c r="B2272" s="100"/>
      <c r="C2272" s="101"/>
      <c r="D2272" s="102"/>
      <c r="E2272" s="103"/>
      <c r="F2272" s="95"/>
      <c r="G2272" s="104"/>
      <c r="H2272" s="105"/>
      <c r="I2272" s="97"/>
      <c r="J2272" s="601"/>
      <c r="K2272" s="102"/>
      <c r="L2272" s="102"/>
      <c r="M2272" s="103"/>
      <c r="N2272" s="95"/>
      <c r="O2272" s="99"/>
    </row>
    <row r="2273" spans="1:15" s="131" customFormat="1" ht="14.25" customHeight="1">
      <c r="A2273" s="351"/>
      <c r="B2273" s="100"/>
      <c r="C2273" s="101"/>
      <c r="D2273" s="102"/>
      <c r="E2273" s="103"/>
      <c r="F2273" s="95"/>
      <c r="G2273" s="107"/>
      <c r="H2273" s="108"/>
      <c r="I2273" s="97"/>
      <c r="J2273" s="601"/>
      <c r="K2273" s="102"/>
      <c r="L2273" s="102"/>
      <c r="M2273" s="103"/>
      <c r="N2273" s="95"/>
      <c r="O2273" s="99"/>
    </row>
    <row r="2274" spans="1:15" s="131" customFormat="1" ht="14.25" customHeight="1">
      <c r="A2274" s="351"/>
      <c r="B2274" s="100"/>
      <c r="C2274" s="101"/>
      <c r="D2274" s="102"/>
      <c r="E2274" s="103"/>
      <c r="F2274" s="95"/>
      <c r="G2274" s="107"/>
      <c r="H2274" s="108"/>
      <c r="I2274" s="97"/>
      <c r="J2274" s="601"/>
      <c r="K2274" s="102"/>
      <c r="L2274" s="102"/>
      <c r="M2274" s="103"/>
      <c r="N2274" s="95"/>
      <c r="O2274" s="99"/>
    </row>
    <row r="2275" spans="1:15" s="131" customFormat="1" ht="14.25" customHeight="1">
      <c r="A2275" s="351"/>
      <c r="B2275" s="83" t="s">
        <v>66</v>
      </c>
      <c r="C2275" s="84"/>
      <c r="D2275" s="84"/>
      <c r="E2275" s="85"/>
      <c r="F2275" s="86"/>
      <c r="G2275" s="87"/>
      <c r="H2275" s="111"/>
      <c r="I2275" s="97"/>
      <c r="J2275" s="601"/>
      <c r="K2275" s="102"/>
      <c r="L2275" s="102"/>
      <c r="M2275" s="103"/>
      <c r="N2275" s="95"/>
      <c r="O2275" s="99"/>
    </row>
    <row r="2276" spans="1:15" s="131" customFormat="1" ht="14.25" customHeight="1">
      <c r="A2276" s="351"/>
      <c r="B2276" s="100"/>
      <c r="C2276" s="101"/>
      <c r="D2276" s="102"/>
      <c r="E2276" s="103"/>
      <c r="F2276" s="95"/>
      <c r="G2276" s="96"/>
      <c r="H2276" s="111"/>
      <c r="I2276" s="97"/>
      <c r="J2276" s="601"/>
      <c r="K2276" s="102"/>
      <c r="L2276" s="102"/>
      <c r="M2276" s="103"/>
      <c r="N2276" s="95"/>
      <c r="O2276" s="99"/>
    </row>
    <row r="2277" spans="1:15" s="131" customFormat="1" ht="14.25" customHeight="1">
      <c r="A2277" s="351"/>
      <c r="B2277" s="100"/>
      <c r="C2277" s="101"/>
      <c r="D2277" s="102"/>
      <c r="E2277" s="103"/>
      <c r="F2277" s="95"/>
      <c r="G2277" s="104">
        <f>ROUNDDOWN(SUM(F2276:F2280)/1000,0)</f>
        <v>0</v>
      </c>
      <c r="H2277" s="105"/>
      <c r="I2277" s="113"/>
      <c r="J2277" s="114"/>
      <c r="K2277" s="109"/>
      <c r="L2277" s="109"/>
      <c r="M2277" s="110"/>
      <c r="N2277" s="95"/>
      <c r="O2277" s="112"/>
    </row>
    <row r="2278" spans="1:15" s="131" customFormat="1" ht="14.25" customHeight="1">
      <c r="A2278" s="351"/>
      <c r="B2278" s="100"/>
      <c r="C2278" s="101"/>
      <c r="D2278" s="102"/>
      <c r="E2278" s="103"/>
      <c r="F2278" s="95"/>
      <c r="G2278" s="104"/>
      <c r="H2278" s="105"/>
      <c r="I2278" s="83" t="s">
        <v>561</v>
      </c>
      <c r="J2278" s="84"/>
      <c r="K2278" s="84"/>
      <c r="L2278" s="84"/>
      <c r="M2278" s="85"/>
      <c r="N2278" s="86"/>
      <c r="O2278" s="119"/>
    </row>
    <row r="2279" spans="1:15" s="131" customFormat="1" ht="14.25" customHeight="1">
      <c r="A2279" s="351"/>
      <c r="B2279" s="100"/>
      <c r="C2279" s="101"/>
      <c r="D2279" s="102"/>
      <c r="E2279" s="103"/>
      <c r="F2279" s="95"/>
      <c r="G2279" s="104"/>
      <c r="H2279" s="111"/>
      <c r="I2279" s="97"/>
      <c r="J2279" s="601"/>
      <c r="K2279" s="102"/>
      <c r="L2279" s="102"/>
      <c r="M2279" s="103"/>
      <c r="N2279" s="95"/>
      <c r="O2279" s="99"/>
    </row>
    <row r="2280" spans="1:15" s="131" customFormat="1" ht="14.25" customHeight="1">
      <c r="A2280" s="351"/>
      <c r="B2280" s="100"/>
      <c r="C2280" s="101"/>
      <c r="D2280" s="102"/>
      <c r="E2280" s="103"/>
      <c r="F2280" s="95"/>
      <c r="G2280" s="104"/>
      <c r="H2280" s="105"/>
      <c r="I2280" s="97"/>
      <c r="J2280" s="601"/>
      <c r="K2280" s="102"/>
      <c r="L2280" s="102"/>
      <c r="M2280" s="103"/>
      <c r="N2280" s="95"/>
      <c r="O2280" s="106">
        <f>ROUNDDOWN(SUM(N2279:N2286)/1000,0)</f>
        <v>0</v>
      </c>
    </row>
    <row r="2281" spans="1:15" s="131" customFormat="1" ht="14.25" customHeight="1">
      <c r="A2281" s="351"/>
      <c r="B2281" s="83" t="s">
        <v>557</v>
      </c>
      <c r="C2281" s="84"/>
      <c r="D2281" s="84"/>
      <c r="E2281" s="85"/>
      <c r="F2281" s="86"/>
      <c r="G2281" s="87"/>
      <c r="H2281" s="105"/>
      <c r="I2281" s="97"/>
      <c r="J2281" s="601"/>
      <c r="K2281" s="102"/>
      <c r="L2281" s="102"/>
      <c r="M2281" s="103"/>
      <c r="N2281" s="95"/>
      <c r="O2281" s="99"/>
    </row>
    <row r="2282" spans="1:15" s="131" customFormat="1" ht="14.25" customHeight="1">
      <c r="A2282" s="351"/>
      <c r="B2282" s="100"/>
      <c r="C2282" s="101"/>
      <c r="D2282" s="102"/>
      <c r="E2282" s="103"/>
      <c r="F2282" s="95"/>
      <c r="G2282" s="96"/>
      <c r="H2282" s="111"/>
      <c r="I2282" s="97"/>
      <c r="J2282" s="601"/>
      <c r="K2282" s="102"/>
      <c r="L2282" s="102"/>
      <c r="M2282" s="103"/>
      <c r="N2282" s="95"/>
      <c r="O2282" s="99"/>
    </row>
    <row r="2283" spans="1:15" s="131" customFormat="1" ht="14.25" customHeight="1">
      <c r="A2283" s="351"/>
      <c r="B2283" s="100"/>
      <c r="C2283" s="101"/>
      <c r="D2283" s="102"/>
      <c r="E2283" s="103"/>
      <c r="F2283" s="95"/>
      <c r="G2283" s="104">
        <f>ROUNDDOWN(SUM(F2282:F2284)/1000,0)</f>
        <v>0</v>
      </c>
      <c r="H2283" s="111"/>
      <c r="I2283" s="97"/>
      <c r="J2283" s="601"/>
      <c r="K2283" s="102"/>
      <c r="L2283" s="102"/>
      <c r="M2283" s="103"/>
      <c r="N2283" s="95"/>
      <c r="O2283" s="99"/>
    </row>
    <row r="2284" spans="1:15" s="131" customFormat="1" ht="14.25" customHeight="1">
      <c r="A2284" s="351"/>
      <c r="B2284" s="100"/>
      <c r="C2284" s="101"/>
      <c r="D2284" s="102"/>
      <c r="E2284" s="103"/>
      <c r="F2284" s="95"/>
      <c r="G2284" s="104"/>
      <c r="H2284" s="105"/>
      <c r="I2284" s="97"/>
      <c r="J2284" s="601"/>
      <c r="K2284" s="102"/>
      <c r="L2284" s="102"/>
      <c r="M2284" s="103"/>
      <c r="N2284" s="95"/>
      <c r="O2284" s="99"/>
    </row>
    <row r="2285" spans="1:15" s="131" customFormat="1" ht="14.25" customHeight="1">
      <c r="A2285" s="351"/>
      <c r="B2285" s="83" t="s">
        <v>558</v>
      </c>
      <c r="C2285" s="84"/>
      <c r="D2285" s="84"/>
      <c r="E2285" s="85"/>
      <c r="F2285" s="86"/>
      <c r="G2285" s="87"/>
      <c r="H2285" s="105"/>
      <c r="I2285" s="97"/>
      <c r="J2285" s="601"/>
      <c r="K2285" s="102"/>
      <c r="L2285" s="102"/>
      <c r="M2285" s="103"/>
      <c r="N2285" s="95"/>
      <c r="O2285" s="99"/>
    </row>
    <row r="2286" spans="1:15" s="131" customFormat="1" ht="14.25" customHeight="1">
      <c r="A2286" s="351"/>
      <c r="B2286" s="100"/>
      <c r="C2286" s="101"/>
      <c r="D2286" s="102"/>
      <c r="E2286" s="103"/>
      <c r="F2286" s="95"/>
      <c r="G2286" s="96"/>
      <c r="H2286" s="111"/>
      <c r="I2286" s="97"/>
      <c r="J2286" s="601"/>
      <c r="K2286" s="102"/>
      <c r="L2286" s="102"/>
      <c r="M2286" s="103"/>
      <c r="N2286" s="95"/>
      <c r="O2286" s="112"/>
    </row>
    <row r="2287" spans="1:15" s="131" customFormat="1" ht="14.25" customHeight="1">
      <c r="A2287" s="351"/>
      <c r="B2287" s="100"/>
      <c r="C2287" s="101"/>
      <c r="D2287" s="102"/>
      <c r="E2287" s="103"/>
      <c r="F2287" s="95"/>
      <c r="G2287" s="104">
        <f>ROUNDDOWN(SUM(F2286:F2290)/1000,0)</f>
        <v>0</v>
      </c>
      <c r="H2287" s="111"/>
      <c r="I2287" s="204" t="s">
        <v>562</v>
      </c>
      <c r="J2287" s="180"/>
      <c r="K2287" s="116"/>
      <c r="L2287" s="116"/>
      <c r="M2287" s="117"/>
      <c r="N2287" s="118"/>
      <c r="O2287" s="119"/>
    </row>
    <row r="2288" spans="1:15" s="131" customFormat="1" ht="14.25" customHeight="1">
      <c r="A2288" s="351"/>
      <c r="B2288" s="100"/>
      <c r="C2288" s="101"/>
      <c r="D2288" s="102"/>
      <c r="E2288" s="103"/>
      <c r="F2288" s="95"/>
      <c r="G2288" s="104"/>
      <c r="H2288" s="111"/>
      <c r="I2288" s="97"/>
      <c r="J2288" s="601"/>
      <c r="K2288" s="102"/>
      <c r="L2288" s="102"/>
      <c r="M2288" s="103"/>
      <c r="N2288" s="95"/>
      <c r="O2288" s="99"/>
    </row>
    <row r="2289" spans="1:15" s="131" customFormat="1" ht="14.25" customHeight="1">
      <c r="A2289" s="351"/>
      <c r="B2289" s="100"/>
      <c r="C2289" s="101"/>
      <c r="D2289" s="102"/>
      <c r="E2289" s="103"/>
      <c r="F2289" s="95"/>
      <c r="G2289" s="104"/>
      <c r="H2289" s="105"/>
      <c r="I2289" s="97"/>
      <c r="J2289" s="601"/>
      <c r="K2289" s="102"/>
      <c r="L2289" s="102"/>
      <c r="M2289" s="103"/>
      <c r="N2289" s="95"/>
      <c r="O2289" s="106">
        <f>ROUNDDOWN(SUM(N2288:N2293)/1000,0)</f>
        <v>0</v>
      </c>
    </row>
    <row r="2290" spans="1:15" s="131" customFormat="1" ht="14.25" customHeight="1">
      <c r="A2290" s="351"/>
      <c r="B2290" s="100"/>
      <c r="C2290" s="101"/>
      <c r="D2290" s="102"/>
      <c r="E2290" s="103"/>
      <c r="F2290" s="95"/>
      <c r="G2290" s="104"/>
      <c r="H2290" s="105"/>
      <c r="I2290" s="97"/>
      <c r="J2290" s="601"/>
      <c r="K2290" s="102"/>
      <c r="L2290" s="102"/>
      <c r="M2290" s="103"/>
      <c r="N2290" s="95"/>
      <c r="O2290" s="99"/>
    </row>
    <row r="2291" spans="1:15" s="131" customFormat="1" ht="14.25" customHeight="1">
      <c r="A2291" s="351"/>
      <c r="B2291" s="83" t="s">
        <v>559</v>
      </c>
      <c r="C2291" s="84"/>
      <c r="D2291" s="84"/>
      <c r="E2291" s="85"/>
      <c r="F2291" s="86"/>
      <c r="G2291" s="87"/>
      <c r="H2291" s="105"/>
      <c r="I2291" s="97"/>
      <c r="J2291" s="601"/>
      <c r="K2291" s="102"/>
      <c r="L2291" s="102"/>
      <c r="M2291" s="103"/>
      <c r="N2291" s="95"/>
      <c r="O2291" s="99"/>
    </row>
    <row r="2292" spans="1:15" s="131" customFormat="1" ht="14.25" customHeight="1">
      <c r="A2292" s="351"/>
      <c r="B2292" s="100"/>
      <c r="C2292" s="101"/>
      <c r="D2292" s="102"/>
      <c r="E2292" s="103"/>
      <c r="F2292" s="95"/>
      <c r="G2292" s="96"/>
      <c r="H2292" s="105"/>
      <c r="I2292" s="97"/>
      <c r="J2292" s="601"/>
      <c r="K2292" s="102"/>
      <c r="L2292" s="102"/>
      <c r="M2292" s="103"/>
      <c r="N2292" s="95"/>
      <c r="O2292" s="99"/>
    </row>
    <row r="2293" spans="1:15" s="131" customFormat="1" ht="14.25" customHeight="1">
      <c r="A2293" s="351"/>
      <c r="B2293" s="100"/>
      <c r="C2293" s="101"/>
      <c r="D2293" s="102"/>
      <c r="E2293" s="103"/>
      <c r="F2293" s="95"/>
      <c r="G2293" s="96">
        <f>ROUNDDOWN(SUM(F2292:F2300)/1000,0)</f>
        <v>0</v>
      </c>
      <c r="H2293" s="105"/>
      <c r="I2293" s="97"/>
      <c r="J2293" s="601"/>
      <c r="K2293" s="102"/>
      <c r="L2293" s="102"/>
      <c r="M2293" s="103"/>
      <c r="N2293" s="95"/>
      <c r="O2293" s="99"/>
    </row>
    <row r="2294" spans="1:15" s="131" customFormat="1" ht="14.25" customHeight="1">
      <c r="A2294" s="351"/>
      <c r="B2294" s="100"/>
      <c r="C2294" s="101"/>
      <c r="D2294" s="102"/>
      <c r="E2294" s="103"/>
      <c r="F2294" s="95"/>
      <c r="G2294" s="96"/>
      <c r="H2294" s="111"/>
      <c r="I2294" s="205" t="s">
        <v>563</v>
      </c>
      <c r="J2294" s="181"/>
      <c r="K2294" s="182"/>
      <c r="L2294" s="182"/>
      <c r="M2294" s="183"/>
      <c r="N2294" s="185"/>
      <c r="O2294" s="184"/>
    </row>
    <row r="2295" spans="1:15" s="131" customFormat="1" ht="14.25" customHeight="1">
      <c r="A2295" s="351"/>
      <c r="B2295" s="100"/>
      <c r="C2295" s="101"/>
      <c r="D2295" s="102"/>
      <c r="E2295" s="103"/>
      <c r="F2295" s="95"/>
      <c r="G2295" s="96"/>
      <c r="H2295" s="111"/>
      <c r="I2295" s="97"/>
      <c r="J2295" s="601"/>
      <c r="K2295" s="102"/>
      <c r="L2295" s="102"/>
      <c r="M2295" s="103"/>
      <c r="N2295" s="95"/>
      <c r="O2295" s="186"/>
    </row>
    <row r="2296" spans="1:15" s="131" customFormat="1" ht="14.25" customHeight="1">
      <c r="A2296" s="351"/>
      <c r="B2296" s="100"/>
      <c r="C2296" s="101"/>
      <c r="D2296" s="102"/>
      <c r="E2296" s="103"/>
      <c r="F2296" s="95"/>
      <c r="G2296" s="96"/>
      <c r="H2296" s="111"/>
      <c r="I2296" s="97"/>
      <c r="J2296" s="601"/>
      <c r="K2296" s="102"/>
      <c r="L2296" s="102"/>
      <c r="M2296" s="103"/>
      <c r="N2296" s="95"/>
      <c r="O2296" s="106">
        <f>ROUNDDOWN(SUM(N2295:N2300)/1000,0)</f>
        <v>0</v>
      </c>
    </row>
    <row r="2297" spans="1:15" s="131" customFormat="1" ht="14.25" customHeight="1">
      <c r="A2297" s="351"/>
      <c r="B2297" s="100"/>
      <c r="C2297" s="101"/>
      <c r="D2297" s="102"/>
      <c r="E2297" s="103"/>
      <c r="F2297" s="95"/>
      <c r="G2297" s="96"/>
      <c r="H2297" s="111"/>
      <c r="I2297" s="97"/>
      <c r="J2297" s="601"/>
      <c r="K2297" s="102"/>
      <c r="L2297" s="102"/>
      <c r="M2297" s="103"/>
      <c r="N2297" s="95"/>
      <c r="O2297" s="99"/>
    </row>
    <row r="2298" spans="1:15" s="131" customFormat="1" ht="14.25" customHeight="1">
      <c r="A2298" s="351"/>
      <c r="B2298" s="100"/>
      <c r="C2298" s="101"/>
      <c r="D2298" s="102"/>
      <c r="E2298" s="103"/>
      <c r="F2298" s="95"/>
      <c r="G2298" s="96"/>
      <c r="H2298" s="111"/>
      <c r="I2298" s="97"/>
      <c r="J2298" s="601"/>
      <c r="K2298" s="102"/>
      <c r="L2298" s="102"/>
      <c r="M2298" s="103"/>
      <c r="N2298" s="95"/>
      <c r="O2298" s="99"/>
    </row>
    <row r="2299" spans="1:15" s="131" customFormat="1" ht="14.25" customHeight="1">
      <c r="A2299" s="351"/>
      <c r="B2299" s="100"/>
      <c r="C2299" s="101"/>
      <c r="D2299" s="102"/>
      <c r="E2299" s="103"/>
      <c r="F2299" s="95"/>
      <c r="G2299" s="96"/>
      <c r="H2299" s="105"/>
      <c r="I2299" s="97"/>
      <c r="J2299" s="601"/>
      <c r="K2299" s="102"/>
      <c r="L2299" s="102"/>
      <c r="M2299" s="103"/>
      <c r="N2299" s="95"/>
      <c r="O2299" s="99"/>
    </row>
    <row r="2300" spans="1:15" s="131" customFormat="1" ht="14.25" customHeight="1">
      <c r="A2300" s="351"/>
      <c r="B2300" s="100"/>
      <c r="C2300" s="101"/>
      <c r="D2300" s="102"/>
      <c r="E2300" s="103"/>
      <c r="F2300" s="95"/>
      <c r="G2300" s="104"/>
      <c r="H2300" s="111"/>
      <c r="I2300" s="97"/>
      <c r="J2300" s="601"/>
      <c r="K2300" s="102"/>
      <c r="L2300" s="102"/>
      <c r="M2300" s="103"/>
      <c r="N2300" s="95"/>
      <c r="O2300" s="112"/>
    </row>
    <row r="2301" spans="1:15" s="131" customFormat="1" ht="14.25" customHeight="1">
      <c r="A2301" s="351"/>
      <c r="B2301" s="83" t="s">
        <v>67</v>
      </c>
      <c r="C2301" s="84"/>
      <c r="D2301" s="84"/>
      <c r="E2301" s="85"/>
      <c r="F2301" s="86"/>
      <c r="G2301" s="87"/>
      <c r="H2301" s="111"/>
      <c r="I2301" s="204" t="s">
        <v>564</v>
      </c>
      <c r="J2301" s="115"/>
      <c r="K2301" s="116"/>
      <c r="L2301" s="116"/>
      <c r="M2301" s="117"/>
      <c r="N2301" s="120"/>
      <c r="O2301" s="121"/>
    </row>
    <row r="2302" spans="1:15" s="131" customFormat="1" ht="14.25" customHeight="1">
      <c r="A2302" s="351"/>
      <c r="B2302" s="100"/>
      <c r="C2302" s="101"/>
      <c r="D2302" s="102"/>
      <c r="E2302" s="103"/>
      <c r="F2302" s="95"/>
      <c r="G2302" s="96"/>
      <c r="H2302" s="111"/>
      <c r="I2302" s="97"/>
      <c r="J2302" s="601"/>
      <c r="K2302" s="102"/>
      <c r="L2302" s="102"/>
      <c r="M2302" s="103"/>
      <c r="N2302" s="95"/>
      <c r="O2302" s="99"/>
    </row>
    <row r="2303" spans="1:15" s="131" customFormat="1" ht="14.25" customHeight="1">
      <c r="A2303" s="351"/>
      <c r="B2303" s="100"/>
      <c r="C2303" s="101"/>
      <c r="D2303" s="102"/>
      <c r="E2303" s="103"/>
      <c r="F2303" s="95"/>
      <c r="G2303" s="104">
        <f>ROUNDDOWN(SUM(F2302:F2304)/1000,0)</f>
        <v>0</v>
      </c>
      <c r="H2303" s="105"/>
      <c r="I2303" s="97"/>
      <c r="J2303" s="601"/>
      <c r="K2303" s="102"/>
      <c r="L2303" s="102"/>
      <c r="M2303" s="103"/>
      <c r="N2303" s="95"/>
      <c r="O2303" s="106">
        <f>ROUNDDOWN(SUM(N2302:N2311)/1000,0)</f>
        <v>0</v>
      </c>
    </row>
    <row r="2304" spans="1:15" s="131" customFormat="1" ht="14.1" customHeight="1">
      <c r="A2304" s="351"/>
      <c r="B2304" s="100"/>
      <c r="C2304" s="101"/>
      <c r="D2304" s="102"/>
      <c r="E2304" s="103"/>
      <c r="F2304" s="95"/>
      <c r="G2304" s="104"/>
      <c r="H2304" s="111"/>
      <c r="I2304" s="97"/>
      <c r="J2304" s="601"/>
      <c r="K2304" s="102"/>
      <c r="L2304" s="102"/>
      <c r="M2304" s="103"/>
      <c r="N2304" s="95"/>
      <c r="O2304" s="99"/>
    </row>
    <row r="2305" spans="1:15" s="131" customFormat="1" ht="14.25" customHeight="1" thickBot="1">
      <c r="A2305" s="351"/>
      <c r="B2305" s="122" t="s">
        <v>68</v>
      </c>
      <c r="C2305" s="123"/>
      <c r="D2305" s="123"/>
      <c r="E2305" s="124"/>
      <c r="F2305" s="125"/>
      <c r="G2305" s="126">
        <f>G2306-G2270-G2277-G2283-G2287-G2293-G2303</f>
        <v>0</v>
      </c>
      <c r="H2305" s="105"/>
      <c r="I2305" s="97"/>
      <c r="J2305" s="601"/>
      <c r="K2305" s="102"/>
      <c r="L2305" s="102"/>
      <c r="M2305" s="103"/>
      <c r="N2305" s="95"/>
      <c r="O2305" s="99"/>
    </row>
    <row r="2306" spans="1:15" s="131" customFormat="1" ht="20.100000000000001" customHeight="1" thickTop="1">
      <c r="A2306" s="351"/>
      <c r="B2306" s="1015" t="s">
        <v>69</v>
      </c>
      <c r="C2306" s="1016"/>
      <c r="D2306" s="1016"/>
      <c r="E2306" s="1016"/>
      <c r="F2306" s="1017"/>
      <c r="G2306" s="127">
        <f>O2314</f>
        <v>0</v>
      </c>
      <c r="H2306" s="105"/>
      <c r="I2306" s="97"/>
      <c r="J2306" s="601"/>
      <c r="K2306" s="102"/>
      <c r="L2306" s="102"/>
      <c r="M2306" s="103"/>
      <c r="N2306" s="95"/>
      <c r="O2306" s="99"/>
    </row>
    <row r="2307" spans="1:15" s="131" customFormat="1" ht="14.25" customHeight="1">
      <c r="A2307" s="351"/>
      <c r="B2307" s="128" t="s">
        <v>70</v>
      </c>
      <c r="C2307" s="129"/>
      <c r="D2307" s="129"/>
      <c r="E2307" s="129"/>
      <c r="F2307" s="129"/>
      <c r="G2307" s="130"/>
      <c r="H2307" s="130"/>
      <c r="I2307" s="97"/>
      <c r="J2307" s="601"/>
      <c r="K2307" s="102"/>
      <c r="L2307" s="102"/>
      <c r="M2307" s="103"/>
      <c r="N2307" s="95"/>
      <c r="O2307" s="99"/>
    </row>
    <row r="2308" spans="1:15" s="131" customFormat="1" ht="14.25" customHeight="1">
      <c r="A2308" s="351"/>
      <c r="B2308" s="131" t="s">
        <v>71</v>
      </c>
      <c r="C2308" s="129"/>
      <c r="D2308" s="129"/>
      <c r="E2308" s="129"/>
      <c r="F2308" s="129"/>
      <c r="G2308" s="132" t="s">
        <v>72</v>
      </c>
      <c r="H2308" s="133"/>
      <c r="I2308" s="97"/>
      <c r="J2308" s="601"/>
      <c r="K2308" s="102"/>
      <c r="L2308" s="102"/>
      <c r="M2308" s="103"/>
      <c r="N2308" s="95"/>
      <c r="O2308" s="99"/>
    </row>
    <row r="2309" spans="1:15" s="131" customFormat="1" ht="14.25" customHeight="1">
      <c r="A2309" s="351"/>
      <c r="B2309" s="919" t="s">
        <v>73</v>
      </c>
      <c r="C2309" s="1018"/>
      <c r="D2309" s="1018"/>
      <c r="E2309" s="1018"/>
      <c r="F2309" s="1019"/>
      <c r="G2309" s="134" t="s">
        <v>74</v>
      </c>
      <c r="H2309" s="133"/>
      <c r="I2309" s="97"/>
      <c r="J2309" s="601"/>
      <c r="K2309" s="102"/>
      <c r="L2309" s="102"/>
      <c r="M2309" s="103"/>
      <c r="N2309" s="95"/>
      <c r="O2309" s="99"/>
    </row>
    <row r="2310" spans="1:15" s="131" customFormat="1" ht="20.100000000000001" customHeight="1">
      <c r="A2310" s="351"/>
      <c r="B2310" s="1003" t="s">
        <v>567</v>
      </c>
      <c r="C2310" s="1018"/>
      <c r="D2310" s="1018"/>
      <c r="E2310" s="1018"/>
      <c r="F2310" s="1019"/>
      <c r="G2310" s="135"/>
      <c r="H2310" s="136"/>
      <c r="I2310" s="97"/>
      <c r="J2310" s="601"/>
      <c r="K2310" s="102"/>
      <c r="L2310" s="102"/>
      <c r="M2310" s="103"/>
      <c r="N2310" s="95"/>
      <c r="O2310" s="99"/>
    </row>
    <row r="2311" spans="1:15" s="131" customFormat="1" ht="21.95" customHeight="1" thickBot="1">
      <c r="A2311" s="351"/>
      <c r="B2311" s="1003" t="s">
        <v>568</v>
      </c>
      <c r="C2311" s="1004"/>
      <c r="D2311" s="1004"/>
      <c r="E2311" s="1004"/>
      <c r="F2311" s="1005"/>
      <c r="G2311" s="135"/>
      <c r="H2311" s="111"/>
      <c r="I2311" s="97"/>
      <c r="J2311" s="601"/>
      <c r="K2311" s="102"/>
      <c r="L2311" s="102"/>
      <c r="M2311" s="103"/>
      <c r="N2311" s="95"/>
      <c r="O2311" s="137"/>
    </row>
    <row r="2312" spans="1:15" s="131" customFormat="1" ht="35.450000000000003" customHeight="1" thickTop="1">
      <c r="A2312" s="351"/>
      <c r="B2312" s="1003" t="s">
        <v>132</v>
      </c>
      <c r="C2312" s="1004"/>
      <c r="D2312" s="1004"/>
      <c r="E2312" s="1004"/>
      <c r="F2312" s="1005"/>
      <c r="G2312" s="135"/>
      <c r="H2312" s="111"/>
      <c r="I2312" s="1006" t="s">
        <v>565</v>
      </c>
      <c r="J2312" s="1007"/>
      <c r="K2312" s="1007"/>
      <c r="L2312" s="1007"/>
      <c r="M2312" s="1007"/>
      <c r="N2312" s="1008"/>
      <c r="O2312" s="138">
        <f>SUM(O2270,O2280,O2289,O2296,O2303,)</f>
        <v>0</v>
      </c>
    </row>
    <row r="2313" spans="1:15" s="131" customFormat="1" ht="35.450000000000003" customHeight="1">
      <c r="A2313" s="351"/>
      <c r="B2313" s="1003" t="s">
        <v>138</v>
      </c>
      <c r="C2313" s="1004"/>
      <c r="D2313" s="1004"/>
      <c r="E2313" s="1004"/>
      <c r="F2313" s="1005"/>
      <c r="G2313" s="187"/>
      <c r="H2313" s="130"/>
      <c r="I2313" s="1009" t="s">
        <v>340</v>
      </c>
      <c r="J2313" s="1010"/>
      <c r="K2313" s="1010"/>
      <c r="L2313" s="1010"/>
      <c r="M2313" s="1010"/>
      <c r="N2313" s="1011"/>
      <c r="O2313" s="146">
        <f>IF(共通入力シート!$B$18="課税事業者",ROUNDDOWN((O2312-G2315)*10/110,0),0)</f>
        <v>0</v>
      </c>
    </row>
    <row r="2314" spans="1:15" s="131" customFormat="1" ht="26.1" customHeight="1" thickBot="1">
      <c r="A2314" s="351"/>
      <c r="B2314" s="1012" t="s">
        <v>569</v>
      </c>
      <c r="C2314" s="1013"/>
      <c r="D2314" s="1013"/>
      <c r="E2314" s="1013"/>
      <c r="F2314" s="1014"/>
      <c r="G2314" s="139"/>
      <c r="H2314" s="130"/>
      <c r="I2314" s="995" t="s">
        <v>341</v>
      </c>
      <c r="J2314" s="996"/>
      <c r="K2314" s="996"/>
      <c r="L2314" s="996"/>
      <c r="M2314" s="996"/>
      <c r="N2314" s="997"/>
      <c r="O2314" s="141">
        <f>O2312-O2313</f>
        <v>0</v>
      </c>
    </row>
    <row r="2315" spans="1:15" s="131" customFormat="1" ht="25.35" customHeight="1" thickTop="1">
      <c r="A2315" s="351"/>
      <c r="B2315" s="992" t="s">
        <v>75</v>
      </c>
      <c r="C2315" s="993"/>
      <c r="D2315" s="993"/>
      <c r="E2315" s="993"/>
      <c r="F2315" s="994"/>
      <c r="G2315" s="140">
        <f>SUM(G2310:G2314)</f>
        <v>0</v>
      </c>
      <c r="H2315" s="364"/>
      <c r="I2315" s="995" t="s">
        <v>342</v>
      </c>
      <c r="J2315" s="996"/>
      <c r="K2315" s="996"/>
      <c r="L2315" s="996"/>
      <c r="M2315" s="996"/>
      <c r="N2315" s="997"/>
      <c r="O2315" s="144"/>
    </row>
    <row r="2316" spans="1:15" s="131" customFormat="1" ht="26.25" customHeight="1">
      <c r="A2316" s="351"/>
      <c r="B2316" s="131" t="s">
        <v>76</v>
      </c>
      <c r="C2316" s="365"/>
      <c r="D2316" s="365"/>
      <c r="E2316" s="365"/>
      <c r="F2316" s="365"/>
      <c r="G2316" s="143"/>
      <c r="H2316" s="364"/>
      <c r="O2316" s="145"/>
    </row>
    <row r="2317" spans="1:15" s="131" customFormat="1" ht="10.5" customHeight="1" thickBot="1">
      <c r="A2317" s="351"/>
      <c r="C2317" s="365"/>
      <c r="D2317" s="365"/>
      <c r="E2317" s="365"/>
      <c r="F2317" s="365"/>
      <c r="G2317" s="143"/>
      <c r="H2317" s="364"/>
      <c r="I2317" s="366"/>
    </row>
    <row r="2318" spans="1:15" s="131" customFormat="1" ht="25.35" customHeight="1" thickBot="1">
      <c r="A2318" s="351"/>
      <c r="B2318" s="998" t="s">
        <v>77</v>
      </c>
      <c r="C2318" s="980"/>
      <c r="D2318" s="999" t="str">
        <f>IF(共通入力シート!$B$2="","",共通入力シート!$B$2)</f>
        <v/>
      </c>
      <c r="E2318" s="999"/>
      <c r="F2318" s="999"/>
      <c r="G2318" s="1000"/>
      <c r="H2318" s="1001" t="str">
        <f>IF(共通入力シート!$B$18="※選択してください。","★「共通入力シート」の消費税等仕入控除税額の取扱を選択してください。","")</f>
        <v/>
      </c>
      <c r="I2318" s="1002"/>
      <c r="J2318" s="1002"/>
      <c r="K2318" s="1002"/>
      <c r="L2318" s="1002"/>
      <c r="M2318" s="1002"/>
      <c r="N2318" s="1002"/>
      <c r="O2318" s="1002"/>
    </row>
    <row r="2319" spans="1:15" s="131" customFormat="1" ht="46.5" customHeight="1" thickBot="1">
      <c r="A2319" s="351"/>
      <c r="B2319" s="987" t="s">
        <v>343</v>
      </c>
      <c r="C2319" s="988"/>
      <c r="D2319" s="989" t="str">
        <f>IF(O2314=0,"",MAX(0,MIN(INT(O2314/2),G2305)))</f>
        <v/>
      </c>
      <c r="E2319" s="989"/>
      <c r="F2319" s="989"/>
      <c r="G2319" s="367" t="s">
        <v>29</v>
      </c>
      <c r="H2319" s="990" t="s">
        <v>78</v>
      </c>
      <c r="I2319" s="991"/>
      <c r="J2319" s="991"/>
      <c r="K2319" s="991"/>
      <c r="L2319" s="991"/>
      <c r="M2319" s="991"/>
      <c r="N2319" s="991"/>
      <c r="O2319" s="991"/>
    </row>
    <row r="2320" spans="1:15" ht="4.5" customHeight="1"/>
  </sheetData>
  <sheetProtection algorithmName="SHA-512" hashValue="4asc8lGYhT5pAuwpkFQ8434UX+ZY02ssmmc5pphp5evOIl6Y5kofUQ4SQLnTYeqgCYzrDbjptG/4CMasdrV/2Q==" saltValue="RtXDV5iFqR0UcNEGNoChAQ==" spinCount="100000" sheet="1" formatCells="0" formatRows="0" insertRows="0"/>
  <mergeCells count="940">
    <mergeCell ref="D32:O32"/>
    <mergeCell ref="D33:O39"/>
    <mergeCell ref="B115:C115"/>
    <mergeCell ref="D115:F115"/>
    <mergeCell ref="H115:O115"/>
    <mergeCell ref="B108:F108"/>
    <mergeCell ref="I108:N108"/>
    <mergeCell ref="B109:F109"/>
    <mergeCell ref="I109:N109"/>
    <mergeCell ref="B110:F110"/>
    <mergeCell ref="I110:N110"/>
    <mergeCell ref="B111:F111"/>
    <mergeCell ref="I111:N111"/>
    <mergeCell ref="B114:C114"/>
    <mergeCell ref="D114:G114"/>
    <mergeCell ref="H114:O114"/>
    <mergeCell ref="B61:D61"/>
    <mergeCell ref="B102:F102"/>
    <mergeCell ref="B105:F105"/>
    <mergeCell ref="B106:F106"/>
    <mergeCell ref="B107:F107"/>
    <mergeCell ref="I10:O10"/>
    <mergeCell ref="F10:G10"/>
    <mergeCell ref="B3:O3"/>
    <mergeCell ref="B4:C5"/>
    <mergeCell ref="D4:E5"/>
    <mergeCell ref="B7:K8"/>
    <mergeCell ref="L7:L8"/>
    <mergeCell ref="M7:O8"/>
    <mergeCell ref="F4:O5"/>
    <mergeCell ref="B119:O119"/>
    <mergeCell ref="B120:C121"/>
    <mergeCell ref="D120:E121"/>
    <mergeCell ref="F120:O121"/>
    <mergeCell ref="B123:K124"/>
    <mergeCell ref="L123:L124"/>
    <mergeCell ref="M123:O124"/>
    <mergeCell ref="B14:C24"/>
    <mergeCell ref="D14:O14"/>
    <mergeCell ref="D15:O24"/>
    <mergeCell ref="B40:C57"/>
    <mergeCell ref="D40:O40"/>
    <mergeCell ref="D41:O43"/>
    <mergeCell ref="D44:O44"/>
    <mergeCell ref="D45:O47"/>
    <mergeCell ref="D48:O48"/>
    <mergeCell ref="D49:O51"/>
    <mergeCell ref="D52:O52"/>
    <mergeCell ref="D53:O54"/>
    <mergeCell ref="D55:O55"/>
    <mergeCell ref="D56:O57"/>
    <mergeCell ref="B25:C39"/>
    <mergeCell ref="D25:O25"/>
    <mergeCell ref="D26:O31"/>
    <mergeCell ref="B141:C155"/>
    <mergeCell ref="D141:O141"/>
    <mergeCell ref="D142:O147"/>
    <mergeCell ref="D148:O148"/>
    <mergeCell ref="D149:O155"/>
    <mergeCell ref="F126:G126"/>
    <mergeCell ref="I126:O126"/>
    <mergeCell ref="B130:C140"/>
    <mergeCell ref="D130:O130"/>
    <mergeCell ref="D131:O140"/>
    <mergeCell ref="B156:C173"/>
    <mergeCell ref="D156:O156"/>
    <mergeCell ref="D157:O159"/>
    <mergeCell ref="D160:O160"/>
    <mergeCell ref="D161:O163"/>
    <mergeCell ref="D164:O164"/>
    <mergeCell ref="D165:O167"/>
    <mergeCell ref="D168:O168"/>
    <mergeCell ref="D169:O170"/>
    <mergeCell ref="D171:O171"/>
    <mergeCell ref="D172:O173"/>
    <mergeCell ref="B224:F224"/>
    <mergeCell ref="I224:N224"/>
    <mergeCell ref="B225:F225"/>
    <mergeCell ref="I225:N225"/>
    <mergeCell ref="B226:F226"/>
    <mergeCell ref="I226:N226"/>
    <mergeCell ref="B177:D177"/>
    <mergeCell ref="B218:F218"/>
    <mergeCell ref="B221:F221"/>
    <mergeCell ref="B222:F222"/>
    <mergeCell ref="B223:F223"/>
    <mergeCell ref="B231:C231"/>
    <mergeCell ref="D231:F231"/>
    <mergeCell ref="H231:O231"/>
    <mergeCell ref="B235:O235"/>
    <mergeCell ref="B236:C237"/>
    <mergeCell ref="D236:E237"/>
    <mergeCell ref="F236:O237"/>
    <mergeCell ref="B227:F227"/>
    <mergeCell ref="I227:N227"/>
    <mergeCell ref="B230:C230"/>
    <mergeCell ref="D230:G230"/>
    <mergeCell ref="H230:O230"/>
    <mergeCell ref="B246:C256"/>
    <mergeCell ref="D246:O246"/>
    <mergeCell ref="D247:O256"/>
    <mergeCell ref="B257:C271"/>
    <mergeCell ref="D257:O257"/>
    <mergeCell ref="D258:O263"/>
    <mergeCell ref="D264:O264"/>
    <mergeCell ref="D265:O271"/>
    <mergeCell ref="B239:K240"/>
    <mergeCell ref="L239:L240"/>
    <mergeCell ref="M239:O240"/>
    <mergeCell ref="F242:G242"/>
    <mergeCell ref="I242:O242"/>
    <mergeCell ref="B272:C289"/>
    <mergeCell ref="D272:O272"/>
    <mergeCell ref="D273:O275"/>
    <mergeCell ref="D276:O276"/>
    <mergeCell ref="D277:O279"/>
    <mergeCell ref="D280:O280"/>
    <mergeCell ref="D281:O283"/>
    <mergeCell ref="D284:O284"/>
    <mergeCell ref="D285:O286"/>
    <mergeCell ref="D287:O287"/>
    <mergeCell ref="D288:O289"/>
    <mergeCell ref="B340:F340"/>
    <mergeCell ref="I340:N340"/>
    <mergeCell ref="B341:F341"/>
    <mergeCell ref="I341:N341"/>
    <mergeCell ref="B342:F342"/>
    <mergeCell ref="I342:N342"/>
    <mergeCell ref="B293:D293"/>
    <mergeCell ref="B334:F334"/>
    <mergeCell ref="B337:F337"/>
    <mergeCell ref="B338:F338"/>
    <mergeCell ref="B339:F339"/>
    <mergeCell ref="B347:C347"/>
    <mergeCell ref="D347:F347"/>
    <mergeCell ref="H347:O347"/>
    <mergeCell ref="B351:O351"/>
    <mergeCell ref="B352:C353"/>
    <mergeCell ref="D352:E353"/>
    <mergeCell ref="F352:O353"/>
    <mergeCell ref="B343:F343"/>
    <mergeCell ref="I343:N343"/>
    <mergeCell ref="B346:C346"/>
    <mergeCell ref="D346:G346"/>
    <mergeCell ref="H346:O346"/>
    <mergeCell ref="B362:C372"/>
    <mergeCell ref="D362:O362"/>
    <mergeCell ref="D363:O372"/>
    <mergeCell ref="B373:C387"/>
    <mergeCell ref="D373:O373"/>
    <mergeCell ref="D374:O379"/>
    <mergeCell ref="D380:O380"/>
    <mergeCell ref="D381:O387"/>
    <mergeCell ref="B355:K356"/>
    <mergeCell ref="L355:L356"/>
    <mergeCell ref="M355:O356"/>
    <mergeCell ref="F358:G358"/>
    <mergeCell ref="I358:O358"/>
    <mergeCell ref="B388:C405"/>
    <mergeCell ref="D388:O388"/>
    <mergeCell ref="D389:O391"/>
    <mergeCell ref="D392:O392"/>
    <mergeCell ref="D393:O395"/>
    <mergeCell ref="D396:O396"/>
    <mergeCell ref="D397:O399"/>
    <mergeCell ref="D400:O400"/>
    <mergeCell ref="D401:O402"/>
    <mergeCell ref="D403:O403"/>
    <mergeCell ref="D404:O405"/>
    <mergeCell ref="B456:F456"/>
    <mergeCell ref="I456:N456"/>
    <mergeCell ref="B457:F457"/>
    <mergeCell ref="I457:N457"/>
    <mergeCell ref="B458:F458"/>
    <mergeCell ref="I458:N458"/>
    <mergeCell ref="B409:D409"/>
    <mergeCell ref="B450:F450"/>
    <mergeCell ref="B453:F453"/>
    <mergeCell ref="B454:F454"/>
    <mergeCell ref="B455:F455"/>
    <mergeCell ref="B463:C463"/>
    <mergeCell ref="D463:F463"/>
    <mergeCell ref="H463:O463"/>
    <mergeCell ref="B467:O467"/>
    <mergeCell ref="B468:C469"/>
    <mergeCell ref="D468:E469"/>
    <mergeCell ref="F468:O469"/>
    <mergeCell ref="B459:F459"/>
    <mergeCell ref="I459:N459"/>
    <mergeCell ref="B462:C462"/>
    <mergeCell ref="D462:G462"/>
    <mergeCell ref="H462:O462"/>
    <mergeCell ref="B478:C488"/>
    <mergeCell ref="D478:O478"/>
    <mergeCell ref="D479:O488"/>
    <mergeCell ref="B489:C503"/>
    <mergeCell ref="D489:O489"/>
    <mergeCell ref="D490:O495"/>
    <mergeCell ref="D496:O496"/>
    <mergeCell ref="D497:O503"/>
    <mergeCell ref="B471:K472"/>
    <mergeCell ref="L471:L472"/>
    <mergeCell ref="M471:O472"/>
    <mergeCell ref="F474:G474"/>
    <mergeCell ref="I474:O474"/>
    <mergeCell ref="B504:C521"/>
    <mergeCell ref="D504:O504"/>
    <mergeCell ref="D505:O507"/>
    <mergeCell ref="D508:O508"/>
    <mergeCell ref="D509:O511"/>
    <mergeCell ref="D512:O512"/>
    <mergeCell ref="D513:O515"/>
    <mergeCell ref="D516:O516"/>
    <mergeCell ref="D517:O518"/>
    <mergeCell ref="D519:O519"/>
    <mergeCell ref="D520:O521"/>
    <mergeCell ref="B572:F572"/>
    <mergeCell ref="I572:N572"/>
    <mergeCell ref="B573:F573"/>
    <mergeCell ref="I573:N573"/>
    <mergeCell ref="B574:F574"/>
    <mergeCell ref="I574:N574"/>
    <mergeCell ref="B525:D525"/>
    <mergeCell ref="B566:F566"/>
    <mergeCell ref="B569:F569"/>
    <mergeCell ref="B570:F570"/>
    <mergeCell ref="B571:F571"/>
    <mergeCell ref="B579:C579"/>
    <mergeCell ref="D579:F579"/>
    <mergeCell ref="H579:O579"/>
    <mergeCell ref="B583:O583"/>
    <mergeCell ref="B584:C585"/>
    <mergeCell ref="D584:E585"/>
    <mergeCell ref="F584:O585"/>
    <mergeCell ref="B575:F575"/>
    <mergeCell ref="I575:N575"/>
    <mergeCell ref="B578:C578"/>
    <mergeCell ref="D578:G578"/>
    <mergeCell ref="H578:O578"/>
    <mergeCell ref="B594:C604"/>
    <mergeCell ref="D594:O594"/>
    <mergeCell ref="D595:O604"/>
    <mergeCell ref="B605:C619"/>
    <mergeCell ref="D605:O605"/>
    <mergeCell ref="D606:O611"/>
    <mergeCell ref="D612:O612"/>
    <mergeCell ref="D613:O619"/>
    <mergeCell ref="B587:K588"/>
    <mergeCell ref="L587:L588"/>
    <mergeCell ref="M587:O588"/>
    <mergeCell ref="F590:G590"/>
    <mergeCell ref="I590:O590"/>
    <mergeCell ref="B620:C637"/>
    <mergeCell ref="D620:O620"/>
    <mergeCell ref="D621:O623"/>
    <mergeCell ref="D624:O624"/>
    <mergeCell ref="D625:O627"/>
    <mergeCell ref="D628:O628"/>
    <mergeCell ref="D629:O631"/>
    <mergeCell ref="D632:O632"/>
    <mergeCell ref="D633:O634"/>
    <mergeCell ref="D635:O635"/>
    <mergeCell ref="D636:O637"/>
    <mergeCell ref="B688:F688"/>
    <mergeCell ref="I688:N688"/>
    <mergeCell ref="B689:F689"/>
    <mergeCell ref="I689:N689"/>
    <mergeCell ref="B690:F690"/>
    <mergeCell ref="I690:N690"/>
    <mergeCell ref="B641:D641"/>
    <mergeCell ref="B682:F682"/>
    <mergeCell ref="B685:F685"/>
    <mergeCell ref="B686:F686"/>
    <mergeCell ref="B687:F687"/>
    <mergeCell ref="B695:C695"/>
    <mergeCell ref="D695:F695"/>
    <mergeCell ref="H695:O695"/>
    <mergeCell ref="B699:O699"/>
    <mergeCell ref="B700:C701"/>
    <mergeCell ref="D700:E701"/>
    <mergeCell ref="F700:O701"/>
    <mergeCell ref="B691:F691"/>
    <mergeCell ref="I691:N691"/>
    <mergeCell ref="B694:C694"/>
    <mergeCell ref="D694:G694"/>
    <mergeCell ref="H694:O694"/>
    <mergeCell ref="B710:C720"/>
    <mergeCell ref="D710:O710"/>
    <mergeCell ref="D711:O720"/>
    <mergeCell ref="B721:C735"/>
    <mergeCell ref="D721:O721"/>
    <mergeCell ref="D722:O727"/>
    <mergeCell ref="D728:O728"/>
    <mergeCell ref="D729:O735"/>
    <mergeCell ref="B703:K704"/>
    <mergeCell ref="L703:L704"/>
    <mergeCell ref="M703:O704"/>
    <mergeCell ref="F706:G706"/>
    <mergeCell ref="I706:O706"/>
    <mergeCell ref="B736:C753"/>
    <mergeCell ref="D736:O736"/>
    <mergeCell ref="D737:O739"/>
    <mergeCell ref="D740:O740"/>
    <mergeCell ref="D741:O743"/>
    <mergeCell ref="D744:O744"/>
    <mergeCell ref="D745:O747"/>
    <mergeCell ref="D748:O748"/>
    <mergeCell ref="D749:O750"/>
    <mergeCell ref="D751:O751"/>
    <mergeCell ref="D752:O753"/>
    <mergeCell ref="B804:F804"/>
    <mergeCell ref="I804:N804"/>
    <mergeCell ref="B805:F805"/>
    <mergeCell ref="I805:N805"/>
    <mergeCell ref="B806:F806"/>
    <mergeCell ref="I806:N806"/>
    <mergeCell ref="B757:D757"/>
    <mergeCell ref="B798:F798"/>
    <mergeCell ref="B801:F801"/>
    <mergeCell ref="B802:F802"/>
    <mergeCell ref="B803:F803"/>
    <mergeCell ref="B811:C811"/>
    <mergeCell ref="D811:F811"/>
    <mergeCell ref="H811:O811"/>
    <mergeCell ref="B815:O815"/>
    <mergeCell ref="B816:C817"/>
    <mergeCell ref="D816:E817"/>
    <mergeCell ref="F816:O817"/>
    <mergeCell ref="B807:F807"/>
    <mergeCell ref="I807:N807"/>
    <mergeCell ref="B810:C810"/>
    <mergeCell ref="D810:G810"/>
    <mergeCell ref="H810:O810"/>
    <mergeCell ref="B826:C836"/>
    <mergeCell ref="D826:O826"/>
    <mergeCell ref="D827:O836"/>
    <mergeCell ref="B837:C851"/>
    <mergeCell ref="D837:O837"/>
    <mergeCell ref="D838:O843"/>
    <mergeCell ref="D844:O844"/>
    <mergeCell ref="D845:O851"/>
    <mergeCell ref="B819:K820"/>
    <mergeCell ref="L819:L820"/>
    <mergeCell ref="M819:O820"/>
    <mergeCell ref="F822:G822"/>
    <mergeCell ref="I822:O822"/>
    <mergeCell ref="B852:C869"/>
    <mergeCell ref="D852:O852"/>
    <mergeCell ref="D853:O855"/>
    <mergeCell ref="D856:O856"/>
    <mergeCell ref="D857:O859"/>
    <mergeCell ref="D860:O860"/>
    <mergeCell ref="D861:O863"/>
    <mergeCell ref="D864:O864"/>
    <mergeCell ref="D865:O866"/>
    <mergeCell ref="D867:O867"/>
    <mergeCell ref="D868:O869"/>
    <mergeCell ref="B920:F920"/>
    <mergeCell ref="I920:N920"/>
    <mergeCell ref="B921:F921"/>
    <mergeCell ref="I921:N921"/>
    <mergeCell ref="B922:F922"/>
    <mergeCell ref="I922:N922"/>
    <mergeCell ref="B873:D873"/>
    <mergeCell ref="B914:F914"/>
    <mergeCell ref="B917:F917"/>
    <mergeCell ref="B918:F918"/>
    <mergeCell ref="B919:F919"/>
    <mergeCell ref="B927:C927"/>
    <mergeCell ref="D927:F927"/>
    <mergeCell ref="H927:O927"/>
    <mergeCell ref="B931:O931"/>
    <mergeCell ref="B932:C933"/>
    <mergeCell ref="D932:E933"/>
    <mergeCell ref="F932:O933"/>
    <mergeCell ref="B923:F923"/>
    <mergeCell ref="I923:N923"/>
    <mergeCell ref="B926:C926"/>
    <mergeCell ref="D926:G926"/>
    <mergeCell ref="H926:O926"/>
    <mergeCell ref="B942:C952"/>
    <mergeCell ref="D942:O942"/>
    <mergeCell ref="D943:O952"/>
    <mergeCell ref="B953:C967"/>
    <mergeCell ref="D953:O953"/>
    <mergeCell ref="D954:O959"/>
    <mergeCell ref="D960:O960"/>
    <mergeCell ref="D961:O967"/>
    <mergeCell ref="B935:K936"/>
    <mergeCell ref="L935:L936"/>
    <mergeCell ref="M935:O936"/>
    <mergeCell ref="F938:G938"/>
    <mergeCell ref="I938:O938"/>
    <mergeCell ref="B968:C985"/>
    <mergeCell ref="D968:O968"/>
    <mergeCell ref="D969:O971"/>
    <mergeCell ref="D972:O972"/>
    <mergeCell ref="D973:O975"/>
    <mergeCell ref="D976:O976"/>
    <mergeCell ref="D977:O979"/>
    <mergeCell ref="D980:O980"/>
    <mergeCell ref="D981:O982"/>
    <mergeCell ref="D983:O983"/>
    <mergeCell ref="D984:O985"/>
    <mergeCell ref="B1036:F1036"/>
    <mergeCell ref="I1036:N1036"/>
    <mergeCell ref="B1037:F1037"/>
    <mergeCell ref="I1037:N1037"/>
    <mergeCell ref="B1038:F1038"/>
    <mergeCell ref="I1038:N1038"/>
    <mergeCell ref="B989:D989"/>
    <mergeCell ref="B1030:F1030"/>
    <mergeCell ref="B1033:F1033"/>
    <mergeCell ref="B1034:F1034"/>
    <mergeCell ref="B1035:F1035"/>
    <mergeCell ref="B1043:C1043"/>
    <mergeCell ref="D1043:F1043"/>
    <mergeCell ref="H1043:O1043"/>
    <mergeCell ref="B1047:O1047"/>
    <mergeCell ref="B1048:C1049"/>
    <mergeCell ref="D1048:E1049"/>
    <mergeCell ref="F1048:O1049"/>
    <mergeCell ref="B1039:F1039"/>
    <mergeCell ref="I1039:N1039"/>
    <mergeCell ref="B1042:C1042"/>
    <mergeCell ref="D1042:G1042"/>
    <mergeCell ref="H1042:O1042"/>
    <mergeCell ref="B1058:C1068"/>
    <mergeCell ref="D1058:O1058"/>
    <mergeCell ref="D1059:O1068"/>
    <mergeCell ref="B1069:C1083"/>
    <mergeCell ref="D1069:O1069"/>
    <mergeCell ref="D1070:O1075"/>
    <mergeCell ref="D1076:O1076"/>
    <mergeCell ref="D1077:O1083"/>
    <mergeCell ref="B1051:K1052"/>
    <mergeCell ref="L1051:L1052"/>
    <mergeCell ref="M1051:O1052"/>
    <mergeCell ref="F1054:G1054"/>
    <mergeCell ref="I1054:O1054"/>
    <mergeCell ref="B1084:C1101"/>
    <mergeCell ref="D1084:O1084"/>
    <mergeCell ref="D1085:O1087"/>
    <mergeCell ref="D1088:O1088"/>
    <mergeCell ref="D1089:O1091"/>
    <mergeCell ref="D1092:O1092"/>
    <mergeCell ref="D1093:O1095"/>
    <mergeCell ref="D1096:O1096"/>
    <mergeCell ref="D1097:O1098"/>
    <mergeCell ref="D1099:O1099"/>
    <mergeCell ref="D1100:O1101"/>
    <mergeCell ref="B1152:F1152"/>
    <mergeCell ref="I1152:N1152"/>
    <mergeCell ref="B1153:F1153"/>
    <mergeCell ref="I1153:N1153"/>
    <mergeCell ref="B1154:F1154"/>
    <mergeCell ref="I1154:N1154"/>
    <mergeCell ref="B1105:D1105"/>
    <mergeCell ref="B1146:F1146"/>
    <mergeCell ref="B1149:F1149"/>
    <mergeCell ref="B1150:F1150"/>
    <mergeCell ref="B1151:F1151"/>
    <mergeCell ref="B1159:C1159"/>
    <mergeCell ref="D1159:F1159"/>
    <mergeCell ref="H1159:O1159"/>
    <mergeCell ref="B1163:O1163"/>
    <mergeCell ref="B1164:C1165"/>
    <mergeCell ref="D1164:E1165"/>
    <mergeCell ref="F1164:O1165"/>
    <mergeCell ref="B1155:F1155"/>
    <mergeCell ref="I1155:N1155"/>
    <mergeCell ref="B1158:C1158"/>
    <mergeCell ref="D1158:G1158"/>
    <mergeCell ref="H1158:O1158"/>
    <mergeCell ref="B1174:C1184"/>
    <mergeCell ref="D1174:O1174"/>
    <mergeCell ref="D1175:O1184"/>
    <mergeCell ref="B1185:C1199"/>
    <mergeCell ref="D1185:O1185"/>
    <mergeCell ref="D1186:O1191"/>
    <mergeCell ref="D1192:O1192"/>
    <mergeCell ref="D1193:O1199"/>
    <mergeCell ref="B1167:K1168"/>
    <mergeCell ref="L1167:L1168"/>
    <mergeCell ref="M1167:O1168"/>
    <mergeCell ref="F1170:G1170"/>
    <mergeCell ref="I1170:O1170"/>
    <mergeCell ref="B1200:C1217"/>
    <mergeCell ref="D1200:O1200"/>
    <mergeCell ref="D1201:O1203"/>
    <mergeCell ref="D1204:O1204"/>
    <mergeCell ref="D1205:O1207"/>
    <mergeCell ref="D1208:O1208"/>
    <mergeCell ref="D1209:O1211"/>
    <mergeCell ref="D1212:O1212"/>
    <mergeCell ref="D1213:O1214"/>
    <mergeCell ref="D1215:O1215"/>
    <mergeCell ref="D1216:O1217"/>
    <mergeCell ref="B1268:F1268"/>
    <mergeCell ref="I1268:N1268"/>
    <mergeCell ref="B1269:F1269"/>
    <mergeCell ref="I1269:N1269"/>
    <mergeCell ref="B1270:F1270"/>
    <mergeCell ref="I1270:N1270"/>
    <mergeCell ref="B1221:D1221"/>
    <mergeCell ref="B1262:F1262"/>
    <mergeCell ref="B1265:F1265"/>
    <mergeCell ref="B1266:F1266"/>
    <mergeCell ref="B1267:F1267"/>
    <mergeCell ref="B1275:C1275"/>
    <mergeCell ref="D1275:F1275"/>
    <mergeCell ref="H1275:O1275"/>
    <mergeCell ref="B1279:O1279"/>
    <mergeCell ref="B1280:C1281"/>
    <mergeCell ref="D1280:E1281"/>
    <mergeCell ref="F1280:O1281"/>
    <mergeCell ref="B1271:F1271"/>
    <mergeCell ref="I1271:N1271"/>
    <mergeCell ref="B1274:C1274"/>
    <mergeCell ref="D1274:G1274"/>
    <mergeCell ref="H1274:O1274"/>
    <mergeCell ref="B1290:C1300"/>
    <mergeCell ref="D1290:O1290"/>
    <mergeCell ref="D1291:O1300"/>
    <mergeCell ref="B1301:C1315"/>
    <mergeCell ref="D1301:O1301"/>
    <mergeCell ref="D1302:O1307"/>
    <mergeCell ref="D1308:O1308"/>
    <mergeCell ref="D1309:O1315"/>
    <mergeCell ref="B1283:K1284"/>
    <mergeCell ref="L1283:L1284"/>
    <mergeCell ref="M1283:O1284"/>
    <mergeCell ref="F1286:G1286"/>
    <mergeCell ref="I1286:O1286"/>
    <mergeCell ref="B1316:C1333"/>
    <mergeCell ref="D1316:O1316"/>
    <mergeCell ref="D1317:O1319"/>
    <mergeCell ref="D1320:O1320"/>
    <mergeCell ref="D1321:O1323"/>
    <mergeCell ref="D1324:O1324"/>
    <mergeCell ref="D1325:O1327"/>
    <mergeCell ref="D1328:O1328"/>
    <mergeCell ref="D1329:O1330"/>
    <mergeCell ref="D1331:O1331"/>
    <mergeCell ref="D1332:O1333"/>
    <mergeCell ref="B1384:F1384"/>
    <mergeCell ref="I1384:N1384"/>
    <mergeCell ref="B1385:F1385"/>
    <mergeCell ref="I1385:N1385"/>
    <mergeCell ref="B1386:F1386"/>
    <mergeCell ref="I1386:N1386"/>
    <mergeCell ref="B1337:D1337"/>
    <mergeCell ref="B1378:F1378"/>
    <mergeCell ref="B1381:F1381"/>
    <mergeCell ref="B1382:F1382"/>
    <mergeCell ref="B1383:F1383"/>
    <mergeCell ref="B1391:C1391"/>
    <mergeCell ref="D1391:F1391"/>
    <mergeCell ref="H1391:O1391"/>
    <mergeCell ref="B1395:O1395"/>
    <mergeCell ref="B1396:C1397"/>
    <mergeCell ref="D1396:E1397"/>
    <mergeCell ref="F1396:O1397"/>
    <mergeCell ref="B1387:F1387"/>
    <mergeCell ref="I1387:N1387"/>
    <mergeCell ref="B1390:C1390"/>
    <mergeCell ref="D1390:G1390"/>
    <mergeCell ref="H1390:O1390"/>
    <mergeCell ref="B1406:C1416"/>
    <mergeCell ref="D1406:O1406"/>
    <mergeCell ref="D1407:O1416"/>
    <mergeCell ref="B1417:C1431"/>
    <mergeCell ref="D1417:O1417"/>
    <mergeCell ref="D1418:O1423"/>
    <mergeCell ref="D1424:O1424"/>
    <mergeCell ref="D1425:O1431"/>
    <mergeCell ref="B1399:K1400"/>
    <mergeCell ref="L1399:L1400"/>
    <mergeCell ref="M1399:O1400"/>
    <mergeCell ref="F1402:G1402"/>
    <mergeCell ref="I1402:O1402"/>
    <mergeCell ref="B1432:C1449"/>
    <mergeCell ref="D1432:O1432"/>
    <mergeCell ref="D1433:O1435"/>
    <mergeCell ref="D1436:O1436"/>
    <mergeCell ref="D1437:O1439"/>
    <mergeCell ref="D1440:O1440"/>
    <mergeCell ref="D1441:O1443"/>
    <mergeCell ref="D1444:O1444"/>
    <mergeCell ref="D1445:O1446"/>
    <mergeCell ref="D1447:O1447"/>
    <mergeCell ref="D1448:O1449"/>
    <mergeCell ref="B1500:F1500"/>
    <mergeCell ref="I1500:N1500"/>
    <mergeCell ref="B1501:F1501"/>
    <mergeCell ref="I1501:N1501"/>
    <mergeCell ref="B1502:F1502"/>
    <mergeCell ref="I1502:N1502"/>
    <mergeCell ref="B1453:D1453"/>
    <mergeCell ref="B1494:F1494"/>
    <mergeCell ref="B1497:F1497"/>
    <mergeCell ref="B1498:F1498"/>
    <mergeCell ref="B1499:F1499"/>
    <mergeCell ref="B1507:C1507"/>
    <mergeCell ref="D1507:F1507"/>
    <mergeCell ref="H1507:O1507"/>
    <mergeCell ref="B1511:O1511"/>
    <mergeCell ref="B1512:C1513"/>
    <mergeCell ref="D1512:E1513"/>
    <mergeCell ref="F1512:O1513"/>
    <mergeCell ref="B1503:F1503"/>
    <mergeCell ref="I1503:N1503"/>
    <mergeCell ref="B1506:C1506"/>
    <mergeCell ref="D1506:G1506"/>
    <mergeCell ref="H1506:O1506"/>
    <mergeCell ref="B1522:C1532"/>
    <mergeCell ref="D1522:O1522"/>
    <mergeCell ref="D1523:O1532"/>
    <mergeCell ref="B1533:C1547"/>
    <mergeCell ref="D1533:O1533"/>
    <mergeCell ref="D1534:O1539"/>
    <mergeCell ref="D1540:O1540"/>
    <mergeCell ref="D1541:O1547"/>
    <mergeCell ref="B1515:K1516"/>
    <mergeCell ref="L1515:L1516"/>
    <mergeCell ref="M1515:O1516"/>
    <mergeCell ref="F1518:G1518"/>
    <mergeCell ref="I1518:O1518"/>
    <mergeCell ref="B1548:C1565"/>
    <mergeCell ref="D1548:O1548"/>
    <mergeCell ref="D1549:O1551"/>
    <mergeCell ref="D1552:O1552"/>
    <mergeCell ref="D1553:O1555"/>
    <mergeCell ref="D1556:O1556"/>
    <mergeCell ref="D1557:O1559"/>
    <mergeCell ref="D1560:O1560"/>
    <mergeCell ref="D1561:O1562"/>
    <mergeCell ref="D1563:O1563"/>
    <mergeCell ref="D1564:O1565"/>
    <mergeCell ref="B1616:F1616"/>
    <mergeCell ref="I1616:N1616"/>
    <mergeCell ref="B1617:F1617"/>
    <mergeCell ref="I1617:N1617"/>
    <mergeCell ref="B1618:F1618"/>
    <mergeCell ref="I1618:N1618"/>
    <mergeCell ref="B1569:D1569"/>
    <mergeCell ref="B1610:F1610"/>
    <mergeCell ref="B1613:F1613"/>
    <mergeCell ref="B1614:F1614"/>
    <mergeCell ref="B1615:F1615"/>
    <mergeCell ref="B1623:C1623"/>
    <mergeCell ref="D1623:F1623"/>
    <mergeCell ref="H1623:O1623"/>
    <mergeCell ref="B1627:O1627"/>
    <mergeCell ref="B1628:C1629"/>
    <mergeCell ref="D1628:E1629"/>
    <mergeCell ref="F1628:O1629"/>
    <mergeCell ref="B1619:F1619"/>
    <mergeCell ref="I1619:N1619"/>
    <mergeCell ref="B1622:C1622"/>
    <mergeCell ref="D1622:G1622"/>
    <mergeCell ref="H1622:O1622"/>
    <mergeCell ref="B1638:C1648"/>
    <mergeCell ref="D1638:O1638"/>
    <mergeCell ref="D1639:O1648"/>
    <mergeCell ref="B1649:C1663"/>
    <mergeCell ref="D1649:O1649"/>
    <mergeCell ref="D1650:O1655"/>
    <mergeCell ref="D1656:O1656"/>
    <mergeCell ref="D1657:O1663"/>
    <mergeCell ref="B1631:K1632"/>
    <mergeCell ref="L1631:L1632"/>
    <mergeCell ref="M1631:O1632"/>
    <mergeCell ref="F1634:G1634"/>
    <mergeCell ref="I1634:O1634"/>
    <mergeCell ref="B1664:C1681"/>
    <mergeCell ref="D1664:O1664"/>
    <mergeCell ref="D1665:O1667"/>
    <mergeCell ref="D1668:O1668"/>
    <mergeCell ref="D1669:O1671"/>
    <mergeCell ref="D1672:O1672"/>
    <mergeCell ref="D1673:O1675"/>
    <mergeCell ref="D1676:O1676"/>
    <mergeCell ref="D1677:O1678"/>
    <mergeCell ref="D1679:O1679"/>
    <mergeCell ref="D1680:O1681"/>
    <mergeCell ref="B1732:F1732"/>
    <mergeCell ref="I1732:N1732"/>
    <mergeCell ref="B1733:F1733"/>
    <mergeCell ref="I1733:N1733"/>
    <mergeCell ref="B1734:F1734"/>
    <mergeCell ref="I1734:N1734"/>
    <mergeCell ref="B1685:D1685"/>
    <mergeCell ref="B1726:F1726"/>
    <mergeCell ref="B1729:F1729"/>
    <mergeCell ref="B1730:F1730"/>
    <mergeCell ref="B1731:F1731"/>
    <mergeCell ref="B1739:C1739"/>
    <mergeCell ref="D1739:F1739"/>
    <mergeCell ref="H1739:O1739"/>
    <mergeCell ref="B1743:O1743"/>
    <mergeCell ref="B1744:C1745"/>
    <mergeCell ref="D1744:E1745"/>
    <mergeCell ref="F1744:O1745"/>
    <mergeCell ref="B1735:F1735"/>
    <mergeCell ref="I1735:N1735"/>
    <mergeCell ref="B1738:C1738"/>
    <mergeCell ref="D1738:G1738"/>
    <mergeCell ref="H1738:O1738"/>
    <mergeCell ref="B1754:C1764"/>
    <mergeCell ref="D1754:O1754"/>
    <mergeCell ref="D1755:O1764"/>
    <mergeCell ref="B1765:C1779"/>
    <mergeCell ref="D1765:O1765"/>
    <mergeCell ref="D1766:O1771"/>
    <mergeCell ref="D1772:O1772"/>
    <mergeCell ref="D1773:O1779"/>
    <mergeCell ref="B1747:K1748"/>
    <mergeCell ref="L1747:L1748"/>
    <mergeCell ref="M1747:O1748"/>
    <mergeCell ref="F1750:G1750"/>
    <mergeCell ref="I1750:O1750"/>
    <mergeCell ref="B1780:C1797"/>
    <mergeCell ref="D1780:O1780"/>
    <mergeCell ref="D1781:O1783"/>
    <mergeCell ref="D1784:O1784"/>
    <mergeCell ref="D1785:O1787"/>
    <mergeCell ref="D1788:O1788"/>
    <mergeCell ref="D1789:O1791"/>
    <mergeCell ref="D1792:O1792"/>
    <mergeCell ref="D1793:O1794"/>
    <mergeCell ref="D1795:O1795"/>
    <mergeCell ref="D1796:O1797"/>
    <mergeCell ref="B1848:F1848"/>
    <mergeCell ref="I1848:N1848"/>
    <mergeCell ref="B1849:F1849"/>
    <mergeCell ref="I1849:N1849"/>
    <mergeCell ref="B1850:F1850"/>
    <mergeCell ref="I1850:N1850"/>
    <mergeCell ref="B1801:D1801"/>
    <mergeCell ref="B1842:F1842"/>
    <mergeCell ref="B1845:F1845"/>
    <mergeCell ref="B1846:F1846"/>
    <mergeCell ref="B1847:F1847"/>
    <mergeCell ref="B1855:C1855"/>
    <mergeCell ref="D1855:F1855"/>
    <mergeCell ref="H1855:O1855"/>
    <mergeCell ref="B1859:O1859"/>
    <mergeCell ref="B1860:C1861"/>
    <mergeCell ref="D1860:E1861"/>
    <mergeCell ref="F1860:O1861"/>
    <mergeCell ref="B1851:F1851"/>
    <mergeCell ref="I1851:N1851"/>
    <mergeCell ref="B1854:C1854"/>
    <mergeCell ref="D1854:G1854"/>
    <mergeCell ref="H1854:O1854"/>
    <mergeCell ref="B1870:C1880"/>
    <mergeCell ref="D1870:O1870"/>
    <mergeCell ref="D1871:O1880"/>
    <mergeCell ref="B1881:C1895"/>
    <mergeCell ref="D1881:O1881"/>
    <mergeCell ref="D1882:O1887"/>
    <mergeCell ref="D1888:O1888"/>
    <mergeCell ref="D1889:O1895"/>
    <mergeCell ref="B1863:K1864"/>
    <mergeCell ref="L1863:L1864"/>
    <mergeCell ref="M1863:O1864"/>
    <mergeCell ref="F1866:G1866"/>
    <mergeCell ref="I1866:O1866"/>
    <mergeCell ref="B1896:C1913"/>
    <mergeCell ref="D1896:O1896"/>
    <mergeCell ref="D1897:O1899"/>
    <mergeCell ref="D1900:O1900"/>
    <mergeCell ref="D1901:O1903"/>
    <mergeCell ref="D1904:O1904"/>
    <mergeCell ref="D1905:O1907"/>
    <mergeCell ref="D1908:O1908"/>
    <mergeCell ref="D1909:O1910"/>
    <mergeCell ref="D1911:O1911"/>
    <mergeCell ref="D1912:O1913"/>
    <mergeCell ref="B1964:F1964"/>
    <mergeCell ref="I1964:N1964"/>
    <mergeCell ref="B1965:F1965"/>
    <mergeCell ref="I1965:N1965"/>
    <mergeCell ref="B1966:F1966"/>
    <mergeCell ref="I1966:N1966"/>
    <mergeCell ref="B1917:D1917"/>
    <mergeCell ref="B1958:F1958"/>
    <mergeCell ref="B1961:F1961"/>
    <mergeCell ref="B1962:F1962"/>
    <mergeCell ref="B1963:F1963"/>
    <mergeCell ref="B1971:C1971"/>
    <mergeCell ref="D1971:F1971"/>
    <mergeCell ref="H1971:O1971"/>
    <mergeCell ref="B1975:O1975"/>
    <mergeCell ref="B1976:C1977"/>
    <mergeCell ref="D1976:E1977"/>
    <mergeCell ref="F1976:O1977"/>
    <mergeCell ref="B1967:F1967"/>
    <mergeCell ref="I1967:N1967"/>
    <mergeCell ref="B1970:C1970"/>
    <mergeCell ref="D1970:G1970"/>
    <mergeCell ref="H1970:O1970"/>
    <mergeCell ref="B1986:C1996"/>
    <mergeCell ref="D1986:O1986"/>
    <mergeCell ref="D1987:O1996"/>
    <mergeCell ref="B1997:C2011"/>
    <mergeCell ref="D1997:O1997"/>
    <mergeCell ref="D1998:O2003"/>
    <mergeCell ref="D2004:O2004"/>
    <mergeCell ref="D2005:O2011"/>
    <mergeCell ref="B1979:K1980"/>
    <mergeCell ref="L1979:L1980"/>
    <mergeCell ref="M1979:O1980"/>
    <mergeCell ref="F1982:G1982"/>
    <mergeCell ref="I1982:O1982"/>
    <mergeCell ref="B2012:C2029"/>
    <mergeCell ref="D2012:O2012"/>
    <mergeCell ref="D2013:O2015"/>
    <mergeCell ref="D2016:O2016"/>
    <mergeCell ref="D2017:O2019"/>
    <mergeCell ref="D2020:O2020"/>
    <mergeCell ref="D2021:O2023"/>
    <mergeCell ref="D2024:O2024"/>
    <mergeCell ref="D2025:O2026"/>
    <mergeCell ref="D2027:O2027"/>
    <mergeCell ref="D2028:O2029"/>
    <mergeCell ref="B2080:F2080"/>
    <mergeCell ref="I2080:N2080"/>
    <mergeCell ref="B2081:F2081"/>
    <mergeCell ref="I2081:N2081"/>
    <mergeCell ref="B2082:F2082"/>
    <mergeCell ref="I2082:N2082"/>
    <mergeCell ref="B2033:D2033"/>
    <mergeCell ref="B2074:F2074"/>
    <mergeCell ref="B2077:F2077"/>
    <mergeCell ref="B2078:F2078"/>
    <mergeCell ref="B2079:F2079"/>
    <mergeCell ref="B2087:C2087"/>
    <mergeCell ref="D2087:F2087"/>
    <mergeCell ref="H2087:O2087"/>
    <mergeCell ref="B2091:O2091"/>
    <mergeCell ref="B2092:C2093"/>
    <mergeCell ref="D2092:E2093"/>
    <mergeCell ref="F2092:O2093"/>
    <mergeCell ref="B2083:F2083"/>
    <mergeCell ref="I2083:N2083"/>
    <mergeCell ref="B2086:C2086"/>
    <mergeCell ref="D2086:G2086"/>
    <mergeCell ref="H2086:O2086"/>
    <mergeCell ref="B2102:C2112"/>
    <mergeCell ref="D2102:O2102"/>
    <mergeCell ref="D2103:O2112"/>
    <mergeCell ref="B2113:C2127"/>
    <mergeCell ref="D2113:O2113"/>
    <mergeCell ref="D2114:O2119"/>
    <mergeCell ref="D2120:O2120"/>
    <mergeCell ref="D2121:O2127"/>
    <mergeCell ref="B2095:K2096"/>
    <mergeCell ref="L2095:L2096"/>
    <mergeCell ref="M2095:O2096"/>
    <mergeCell ref="F2098:G2098"/>
    <mergeCell ref="I2098:O2098"/>
    <mergeCell ref="B2128:C2145"/>
    <mergeCell ref="D2128:O2128"/>
    <mergeCell ref="D2129:O2131"/>
    <mergeCell ref="D2132:O2132"/>
    <mergeCell ref="D2133:O2135"/>
    <mergeCell ref="D2136:O2136"/>
    <mergeCell ref="D2137:O2139"/>
    <mergeCell ref="D2140:O2140"/>
    <mergeCell ref="D2141:O2142"/>
    <mergeCell ref="D2143:O2143"/>
    <mergeCell ref="D2144:O2145"/>
    <mergeCell ref="B2196:F2196"/>
    <mergeCell ref="I2196:N2196"/>
    <mergeCell ref="B2197:F2197"/>
    <mergeCell ref="I2197:N2197"/>
    <mergeCell ref="B2198:F2198"/>
    <mergeCell ref="I2198:N2198"/>
    <mergeCell ref="B2149:D2149"/>
    <mergeCell ref="B2190:F2190"/>
    <mergeCell ref="B2193:F2193"/>
    <mergeCell ref="B2194:F2194"/>
    <mergeCell ref="B2195:F2195"/>
    <mergeCell ref="B2203:C2203"/>
    <mergeCell ref="D2203:F2203"/>
    <mergeCell ref="H2203:O2203"/>
    <mergeCell ref="B2207:O2207"/>
    <mergeCell ref="B2208:C2209"/>
    <mergeCell ref="D2208:E2209"/>
    <mergeCell ref="F2208:O2209"/>
    <mergeCell ref="B2199:F2199"/>
    <mergeCell ref="I2199:N2199"/>
    <mergeCell ref="B2202:C2202"/>
    <mergeCell ref="D2202:G2202"/>
    <mergeCell ref="H2202:O2202"/>
    <mergeCell ref="B2218:C2228"/>
    <mergeCell ref="D2218:O2218"/>
    <mergeCell ref="D2219:O2228"/>
    <mergeCell ref="B2229:C2243"/>
    <mergeCell ref="D2229:O2229"/>
    <mergeCell ref="D2230:O2235"/>
    <mergeCell ref="D2236:O2236"/>
    <mergeCell ref="D2237:O2243"/>
    <mergeCell ref="B2211:K2212"/>
    <mergeCell ref="L2211:L2212"/>
    <mergeCell ref="M2211:O2212"/>
    <mergeCell ref="F2214:G2214"/>
    <mergeCell ref="I2214:O2214"/>
    <mergeCell ref="B2265:D2265"/>
    <mergeCell ref="B2306:F2306"/>
    <mergeCell ref="B2309:F2309"/>
    <mergeCell ref="B2310:F2310"/>
    <mergeCell ref="B2311:F2311"/>
    <mergeCell ref="B2244:C2261"/>
    <mergeCell ref="D2244:O2244"/>
    <mergeCell ref="D2245:O2247"/>
    <mergeCell ref="D2248:O2248"/>
    <mergeCell ref="D2249:O2251"/>
    <mergeCell ref="D2252:O2252"/>
    <mergeCell ref="D2253:O2255"/>
    <mergeCell ref="D2256:O2256"/>
    <mergeCell ref="D2257:O2258"/>
    <mergeCell ref="D2259:O2259"/>
    <mergeCell ref="D2260:O2261"/>
    <mergeCell ref="B2319:C2319"/>
    <mergeCell ref="D2319:F2319"/>
    <mergeCell ref="H2319:O2319"/>
    <mergeCell ref="B2315:F2315"/>
    <mergeCell ref="I2315:N2315"/>
    <mergeCell ref="B2318:C2318"/>
    <mergeCell ref="D2318:G2318"/>
    <mergeCell ref="H2318:O2318"/>
    <mergeCell ref="B2312:F2312"/>
    <mergeCell ref="I2312:N2312"/>
    <mergeCell ref="B2313:F2313"/>
    <mergeCell ref="I2313:N2313"/>
    <mergeCell ref="B2314:F2314"/>
    <mergeCell ref="I2314:N2314"/>
  </mergeCells>
  <phoneticPr fontId="1"/>
  <conditionalFormatting sqref="L11">
    <cfRule type="expression" dxfId="321" priority="476">
      <formula>F5="人材養成事業"</formula>
    </cfRule>
    <cfRule type="expression" dxfId="320" priority="475">
      <formula>F5="普及啓発事業"</formula>
    </cfRule>
  </conditionalFormatting>
  <conditionalFormatting sqref="L12">
    <cfRule type="expression" dxfId="319" priority="1106">
      <formula>F5="普及啓発事業"</formula>
    </cfRule>
    <cfRule type="expression" dxfId="318" priority="1107">
      <formula>F5="人材養成事業"</formula>
    </cfRule>
  </conditionalFormatting>
  <conditionalFormatting sqref="L127">
    <cfRule type="expression" dxfId="317" priority="148">
      <formula>F121="人材養成事業"</formula>
    </cfRule>
    <cfRule type="expression" dxfId="316" priority="147">
      <formula>F121="普及啓発事業"</formula>
    </cfRule>
  </conditionalFormatting>
  <conditionalFormatting sqref="L128">
    <cfRule type="expression" dxfId="315" priority="150">
      <formula>F121="人材養成事業"</formula>
    </cfRule>
    <cfRule type="expression" dxfId="314" priority="149">
      <formula>F121="普及啓発事業"</formula>
    </cfRule>
  </conditionalFormatting>
  <conditionalFormatting sqref="L243">
    <cfRule type="expression" dxfId="313" priority="140">
      <formula>F237="人材養成事業"</formula>
    </cfRule>
    <cfRule type="expression" dxfId="312" priority="139">
      <formula>F237="普及啓発事業"</formula>
    </cfRule>
  </conditionalFormatting>
  <conditionalFormatting sqref="L244">
    <cfRule type="expression" dxfId="311" priority="142">
      <formula>F237="人材養成事業"</formula>
    </cfRule>
    <cfRule type="expression" dxfId="310" priority="141">
      <formula>F237="普及啓発事業"</formula>
    </cfRule>
  </conditionalFormatting>
  <conditionalFormatting sqref="L359">
    <cfRule type="expression" dxfId="309" priority="132">
      <formula>F353="人材養成事業"</formula>
    </cfRule>
    <cfRule type="expression" dxfId="308" priority="131">
      <formula>F353="普及啓発事業"</formula>
    </cfRule>
  </conditionalFormatting>
  <conditionalFormatting sqref="L360">
    <cfRule type="expression" dxfId="307" priority="134">
      <formula>F353="人材養成事業"</formula>
    </cfRule>
    <cfRule type="expression" dxfId="306" priority="133">
      <formula>F353="普及啓発事業"</formula>
    </cfRule>
  </conditionalFormatting>
  <conditionalFormatting sqref="L475">
    <cfRule type="expression" dxfId="305" priority="124">
      <formula>F469="人材養成事業"</formula>
    </cfRule>
    <cfRule type="expression" dxfId="304" priority="123">
      <formula>F469="普及啓発事業"</formula>
    </cfRule>
  </conditionalFormatting>
  <conditionalFormatting sqref="L476">
    <cfRule type="expression" dxfId="303" priority="126">
      <formula>F469="人材養成事業"</formula>
    </cfRule>
    <cfRule type="expression" dxfId="302" priority="125">
      <formula>F469="普及啓発事業"</formula>
    </cfRule>
  </conditionalFormatting>
  <conditionalFormatting sqref="L591">
    <cfRule type="expression" dxfId="301" priority="115">
      <formula>F585="普及啓発事業"</formula>
    </cfRule>
    <cfRule type="expression" dxfId="300" priority="116">
      <formula>F585="人材養成事業"</formula>
    </cfRule>
  </conditionalFormatting>
  <conditionalFormatting sqref="L592">
    <cfRule type="expression" dxfId="299" priority="117">
      <formula>F585="普及啓発事業"</formula>
    </cfRule>
    <cfRule type="expression" dxfId="298" priority="118">
      <formula>F585="人材養成事業"</formula>
    </cfRule>
  </conditionalFormatting>
  <conditionalFormatting sqref="L707">
    <cfRule type="expression" dxfId="297" priority="107">
      <formula>F701="普及啓発事業"</formula>
    </cfRule>
    <cfRule type="expression" dxfId="296" priority="108">
      <formula>F701="人材養成事業"</formula>
    </cfRule>
  </conditionalFormatting>
  <conditionalFormatting sqref="L708">
    <cfRule type="expression" dxfId="295" priority="110">
      <formula>F701="人材養成事業"</formula>
    </cfRule>
    <cfRule type="expression" dxfId="294" priority="109">
      <formula>F701="普及啓発事業"</formula>
    </cfRule>
  </conditionalFormatting>
  <conditionalFormatting sqref="L823">
    <cfRule type="expression" dxfId="293" priority="99">
      <formula>F817="普及啓発事業"</formula>
    </cfRule>
    <cfRule type="expression" dxfId="292" priority="100">
      <formula>F817="人材養成事業"</formula>
    </cfRule>
  </conditionalFormatting>
  <conditionalFormatting sqref="L824">
    <cfRule type="expression" dxfId="291" priority="101">
      <formula>F817="普及啓発事業"</formula>
    </cfRule>
    <cfRule type="expression" dxfId="290" priority="102">
      <formula>F817="人材養成事業"</formula>
    </cfRule>
  </conditionalFormatting>
  <conditionalFormatting sqref="L939">
    <cfRule type="expression" dxfId="289" priority="92">
      <formula>F933="人材養成事業"</formula>
    </cfRule>
    <cfRule type="expression" dxfId="288" priority="91">
      <formula>F933="普及啓発事業"</formula>
    </cfRule>
  </conditionalFormatting>
  <conditionalFormatting sqref="L940">
    <cfRule type="expression" dxfId="287" priority="94">
      <formula>F933="人材養成事業"</formula>
    </cfRule>
    <cfRule type="expression" dxfId="286" priority="93">
      <formula>F933="普及啓発事業"</formula>
    </cfRule>
  </conditionalFormatting>
  <conditionalFormatting sqref="L1055">
    <cfRule type="expression" dxfId="285" priority="83">
      <formula>F1049="普及啓発事業"</formula>
    </cfRule>
    <cfRule type="expression" dxfId="284" priority="84">
      <formula>F1049="人材養成事業"</formula>
    </cfRule>
  </conditionalFormatting>
  <conditionalFormatting sqref="L1056">
    <cfRule type="expression" dxfId="283" priority="85">
      <formula>F1049="普及啓発事業"</formula>
    </cfRule>
    <cfRule type="expression" dxfId="282" priority="86">
      <formula>F1049="人材養成事業"</formula>
    </cfRule>
  </conditionalFormatting>
  <conditionalFormatting sqref="L1171">
    <cfRule type="expression" dxfId="281" priority="75">
      <formula>F1165="普及啓発事業"</formula>
    </cfRule>
    <cfRule type="expression" dxfId="280" priority="76">
      <formula>F1165="人材養成事業"</formula>
    </cfRule>
  </conditionalFormatting>
  <conditionalFormatting sqref="L1172">
    <cfRule type="expression" dxfId="279" priority="77">
      <formula>F1165="普及啓発事業"</formula>
    </cfRule>
    <cfRule type="expression" dxfId="278" priority="78">
      <formula>F1165="人材養成事業"</formula>
    </cfRule>
  </conditionalFormatting>
  <conditionalFormatting sqref="L1287">
    <cfRule type="expression" dxfId="277" priority="68">
      <formula>F1281="人材養成事業"</formula>
    </cfRule>
    <cfRule type="expression" dxfId="276" priority="67">
      <formula>F1281="普及啓発事業"</formula>
    </cfRule>
  </conditionalFormatting>
  <conditionalFormatting sqref="L1288">
    <cfRule type="expression" dxfId="275" priority="70">
      <formula>F1281="人材養成事業"</formula>
    </cfRule>
    <cfRule type="expression" dxfId="274" priority="69">
      <formula>F1281="普及啓発事業"</formula>
    </cfRule>
  </conditionalFormatting>
  <conditionalFormatting sqref="L1403">
    <cfRule type="expression" dxfId="273" priority="59">
      <formula>F1397="普及啓発事業"</formula>
    </cfRule>
    <cfRule type="expression" dxfId="272" priority="60">
      <formula>F1397="人材養成事業"</formula>
    </cfRule>
  </conditionalFormatting>
  <conditionalFormatting sqref="L1404">
    <cfRule type="expression" dxfId="271" priority="61">
      <formula>F1397="普及啓発事業"</formula>
    </cfRule>
    <cfRule type="expression" dxfId="270" priority="62">
      <formula>F1397="人材養成事業"</formula>
    </cfRule>
  </conditionalFormatting>
  <conditionalFormatting sqref="L1519">
    <cfRule type="expression" dxfId="269" priority="52">
      <formula>F1513="人材養成事業"</formula>
    </cfRule>
    <cfRule type="expression" dxfId="268" priority="51">
      <formula>F1513="普及啓発事業"</formula>
    </cfRule>
  </conditionalFormatting>
  <conditionalFormatting sqref="L1520">
    <cfRule type="expression" dxfId="267" priority="53">
      <formula>F1513="普及啓発事業"</formula>
    </cfRule>
    <cfRule type="expression" dxfId="266" priority="54">
      <formula>F1513="人材養成事業"</formula>
    </cfRule>
  </conditionalFormatting>
  <conditionalFormatting sqref="L1635">
    <cfRule type="expression" dxfId="265" priority="44">
      <formula>F1629="人材養成事業"</formula>
    </cfRule>
    <cfRule type="expression" dxfId="264" priority="43">
      <formula>F1629="普及啓発事業"</formula>
    </cfRule>
  </conditionalFormatting>
  <conditionalFormatting sqref="L1636">
    <cfRule type="expression" dxfId="263" priority="45">
      <formula>F1629="普及啓発事業"</formula>
    </cfRule>
    <cfRule type="expression" dxfId="262" priority="46">
      <formula>F1629="人材養成事業"</formula>
    </cfRule>
  </conditionalFormatting>
  <conditionalFormatting sqref="L1751">
    <cfRule type="expression" dxfId="261" priority="35">
      <formula>F1745="普及啓発事業"</formula>
    </cfRule>
    <cfRule type="expression" dxfId="260" priority="36">
      <formula>F1745="人材養成事業"</formula>
    </cfRule>
  </conditionalFormatting>
  <conditionalFormatting sqref="L1752">
    <cfRule type="expression" dxfId="259" priority="38">
      <formula>F1745="人材養成事業"</formula>
    </cfRule>
    <cfRule type="expression" dxfId="258" priority="37">
      <formula>F1745="普及啓発事業"</formula>
    </cfRule>
  </conditionalFormatting>
  <conditionalFormatting sqref="L1867">
    <cfRule type="expression" dxfId="257" priority="27">
      <formula>F1861="普及啓発事業"</formula>
    </cfRule>
    <cfRule type="expression" dxfId="256" priority="28">
      <formula>F1861="人材養成事業"</formula>
    </cfRule>
  </conditionalFormatting>
  <conditionalFormatting sqref="L1868">
    <cfRule type="expression" dxfId="255" priority="29">
      <formula>F1861="普及啓発事業"</formula>
    </cfRule>
    <cfRule type="expression" dxfId="254" priority="30">
      <formula>F1861="人材養成事業"</formula>
    </cfRule>
  </conditionalFormatting>
  <conditionalFormatting sqref="L1983">
    <cfRule type="expression" dxfId="253" priority="20">
      <formula>F1977="人材養成事業"</formula>
    </cfRule>
    <cfRule type="expression" dxfId="252" priority="19">
      <formula>F1977="普及啓発事業"</formula>
    </cfRule>
  </conditionalFormatting>
  <conditionalFormatting sqref="L1984">
    <cfRule type="expression" dxfId="251" priority="22">
      <formula>F1977="人材養成事業"</formula>
    </cfRule>
    <cfRule type="expression" dxfId="250" priority="21">
      <formula>F1977="普及啓発事業"</formula>
    </cfRule>
  </conditionalFormatting>
  <conditionalFormatting sqref="L2099">
    <cfRule type="expression" dxfId="249" priority="12">
      <formula>F2093="人材養成事業"</formula>
    </cfRule>
    <cfRule type="expression" dxfId="248" priority="11">
      <formula>F2093="普及啓発事業"</formula>
    </cfRule>
  </conditionalFormatting>
  <conditionalFormatting sqref="L2100">
    <cfRule type="expression" dxfId="247" priority="13">
      <formula>F2093="普及啓発事業"</formula>
    </cfRule>
    <cfRule type="expression" dxfId="246" priority="14">
      <formula>F2093="人材養成事業"</formula>
    </cfRule>
  </conditionalFormatting>
  <conditionalFormatting sqref="L2215">
    <cfRule type="expression" dxfId="245" priority="3">
      <formula>F2209="普及啓発事業"</formula>
    </cfRule>
    <cfRule type="expression" dxfId="244" priority="4">
      <formula>F2209="人材養成事業"</formula>
    </cfRule>
  </conditionalFormatting>
  <conditionalFormatting sqref="L2216">
    <cfRule type="expression" dxfId="243" priority="5">
      <formula>F2209="普及啓発事業"</formula>
    </cfRule>
    <cfRule type="expression" dxfId="242" priority="6">
      <formula>F2209="人材養成事業"</formula>
    </cfRule>
  </conditionalFormatting>
  <conditionalFormatting sqref="O11">
    <cfRule type="expression" dxfId="241" priority="463">
      <formula>F5="人材養成事業"</formula>
    </cfRule>
    <cfRule type="expression" dxfId="240" priority="462">
      <formula>F5="普及啓発事業"</formula>
    </cfRule>
  </conditionalFormatting>
  <conditionalFormatting sqref="O12">
    <cfRule type="expression" dxfId="239" priority="1111">
      <formula>F5="人材養成事業"</formula>
    </cfRule>
    <cfRule type="expression" dxfId="238" priority="1110">
      <formula>F5="普及啓発事業"</formula>
    </cfRule>
  </conditionalFormatting>
  <conditionalFormatting sqref="O127">
    <cfRule type="expression" dxfId="237" priority="146">
      <formula>F121="人材養成事業"</formula>
    </cfRule>
    <cfRule type="expression" dxfId="236" priority="145">
      <formula>F121="普及啓発事業"</formula>
    </cfRule>
  </conditionalFormatting>
  <conditionalFormatting sqref="O128">
    <cfRule type="expression" dxfId="235" priority="151">
      <formula>F121="普及啓発事業"</formula>
    </cfRule>
    <cfRule type="expression" dxfId="234" priority="152">
      <formula>F121="人材養成事業"</formula>
    </cfRule>
  </conditionalFormatting>
  <conditionalFormatting sqref="O243">
    <cfRule type="expression" dxfId="233" priority="137">
      <formula>F237="普及啓発事業"</formula>
    </cfRule>
    <cfRule type="expression" dxfId="232" priority="138">
      <formula>F237="人材養成事業"</formula>
    </cfRule>
  </conditionalFormatting>
  <conditionalFormatting sqref="O244">
    <cfRule type="expression" dxfId="231" priority="143">
      <formula>F237="普及啓発事業"</formula>
    </cfRule>
    <cfRule type="expression" dxfId="230" priority="144">
      <formula>F237="人材養成事業"</formula>
    </cfRule>
  </conditionalFormatting>
  <conditionalFormatting sqref="O359">
    <cfRule type="expression" dxfId="229" priority="129">
      <formula>F353="普及啓発事業"</formula>
    </cfRule>
    <cfRule type="expression" dxfId="228" priority="130">
      <formula>F353="人材養成事業"</formula>
    </cfRule>
  </conditionalFormatting>
  <conditionalFormatting sqref="O360">
    <cfRule type="expression" dxfId="227" priority="135">
      <formula>F353="普及啓発事業"</formula>
    </cfRule>
    <cfRule type="expression" dxfId="226" priority="136">
      <formula>F353="人材養成事業"</formula>
    </cfRule>
  </conditionalFormatting>
  <conditionalFormatting sqref="O475">
    <cfRule type="expression" dxfId="225" priority="121">
      <formula>F469="普及啓発事業"</formula>
    </cfRule>
    <cfRule type="expression" dxfId="224" priority="122">
      <formula>F469="人材養成事業"</formula>
    </cfRule>
  </conditionalFormatting>
  <conditionalFormatting sqref="O476">
    <cfRule type="expression" dxfId="223" priority="127">
      <formula>F469="普及啓発事業"</formula>
    </cfRule>
    <cfRule type="expression" dxfId="222" priority="128">
      <formula>F469="人材養成事業"</formula>
    </cfRule>
  </conditionalFormatting>
  <conditionalFormatting sqref="O591">
    <cfRule type="expression" dxfId="221" priority="113">
      <formula>F585="普及啓発事業"</formula>
    </cfRule>
    <cfRule type="expression" dxfId="220" priority="114">
      <formula>F585="人材養成事業"</formula>
    </cfRule>
  </conditionalFormatting>
  <conditionalFormatting sqref="O592">
    <cfRule type="expression" dxfId="219" priority="120">
      <formula>F585="人材養成事業"</formula>
    </cfRule>
    <cfRule type="expression" dxfId="218" priority="119">
      <formula>F585="普及啓発事業"</formula>
    </cfRule>
  </conditionalFormatting>
  <conditionalFormatting sqref="O707">
    <cfRule type="expression" dxfId="217" priority="105">
      <formula>F701="普及啓発事業"</formula>
    </cfRule>
    <cfRule type="expression" dxfId="216" priority="106">
      <formula>F701="人材養成事業"</formula>
    </cfRule>
  </conditionalFormatting>
  <conditionalFormatting sqref="O708">
    <cfRule type="expression" dxfId="215" priority="111">
      <formula>F701="普及啓発事業"</formula>
    </cfRule>
    <cfRule type="expression" dxfId="214" priority="112">
      <formula>F701="人材養成事業"</formula>
    </cfRule>
  </conditionalFormatting>
  <conditionalFormatting sqref="O823">
    <cfRule type="expression" dxfId="213" priority="98">
      <formula>F817="人材養成事業"</formula>
    </cfRule>
    <cfRule type="expression" dxfId="212" priority="97">
      <formula>F817="普及啓発事業"</formula>
    </cfRule>
  </conditionalFormatting>
  <conditionalFormatting sqref="O824">
    <cfRule type="expression" dxfId="211" priority="104">
      <formula>F817="人材養成事業"</formula>
    </cfRule>
    <cfRule type="expression" dxfId="210" priority="103">
      <formula>F817="普及啓発事業"</formula>
    </cfRule>
  </conditionalFormatting>
  <conditionalFormatting sqref="O939">
    <cfRule type="expression" dxfId="209" priority="89">
      <formula>F933="普及啓発事業"</formula>
    </cfRule>
    <cfRule type="expression" dxfId="208" priority="90">
      <formula>F933="人材養成事業"</formula>
    </cfRule>
  </conditionalFormatting>
  <conditionalFormatting sqref="O940">
    <cfRule type="expression" dxfId="207" priority="96">
      <formula>F933="人材養成事業"</formula>
    </cfRule>
    <cfRule type="expression" dxfId="206" priority="95">
      <formula>F933="普及啓発事業"</formula>
    </cfRule>
  </conditionalFormatting>
  <conditionalFormatting sqref="O1055">
    <cfRule type="expression" dxfId="205" priority="81">
      <formula>F1049="普及啓発事業"</formula>
    </cfRule>
    <cfRule type="expression" dxfId="204" priority="82">
      <formula>F1049="人材養成事業"</formula>
    </cfRule>
  </conditionalFormatting>
  <conditionalFormatting sqref="O1056">
    <cfRule type="expression" dxfId="203" priority="87">
      <formula>F1049="普及啓発事業"</formula>
    </cfRule>
    <cfRule type="expression" dxfId="202" priority="88">
      <formula>F1049="人材養成事業"</formula>
    </cfRule>
  </conditionalFormatting>
  <conditionalFormatting sqref="O1171">
    <cfRule type="expression" dxfId="201" priority="73">
      <formula>F1165="普及啓発事業"</formula>
    </cfRule>
    <cfRule type="expression" dxfId="200" priority="74">
      <formula>F1165="人材養成事業"</formula>
    </cfRule>
  </conditionalFormatting>
  <conditionalFormatting sqref="O1172">
    <cfRule type="expression" dxfId="199" priority="79">
      <formula>F1165="普及啓発事業"</formula>
    </cfRule>
    <cfRule type="expression" dxfId="198" priority="80">
      <formula>F1165="人材養成事業"</formula>
    </cfRule>
  </conditionalFormatting>
  <conditionalFormatting sqref="O1287">
    <cfRule type="expression" dxfId="197" priority="66">
      <formula>F1281="人材養成事業"</formula>
    </cfRule>
    <cfRule type="expression" dxfId="196" priority="65">
      <formula>F1281="普及啓発事業"</formula>
    </cfRule>
  </conditionalFormatting>
  <conditionalFormatting sqref="O1288">
    <cfRule type="expression" dxfId="195" priority="72">
      <formula>F1281="人材養成事業"</formula>
    </cfRule>
    <cfRule type="expression" dxfId="194" priority="71">
      <formula>F1281="普及啓発事業"</formula>
    </cfRule>
  </conditionalFormatting>
  <conditionalFormatting sqref="O1403">
    <cfRule type="expression" dxfId="193" priority="58">
      <formula>F1397="人材養成事業"</formula>
    </cfRule>
    <cfRule type="expression" dxfId="192" priority="57">
      <formula>F1397="普及啓発事業"</formula>
    </cfRule>
  </conditionalFormatting>
  <conditionalFormatting sqref="O1404">
    <cfRule type="expression" dxfId="191" priority="63">
      <formula>F1397="普及啓発事業"</formula>
    </cfRule>
    <cfRule type="expression" dxfId="190" priority="64">
      <formula>F1397="人材養成事業"</formula>
    </cfRule>
  </conditionalFormatting>
  <conditionalFormatting sqref="O1519">
    <cfRule type="expression" dxfId="189" priority="49">
      <formula>F1513="普及啓発事業"</formula>
    </cfRule>
    <cfRule type="expression" dxfId="188" priority="50">
      <formula>F1513="人材養成事業"</formula>
    </cfRule>
  </conditionalFormatting>
  <conditionalFormatting sqref="O1520">
    <cfRule type="expression" dxfId="187" priority="56">
      <formula>F1513="人材養成事業"</formula>
    </cfRule>
    <cfRule type="expression" dxfId="186" priority="55">
      <formula>F1513="普及啓発事業"</formula>
    </cfRule>
  </conditionalFormatting>
  <conditionalFormatting sqref="O1635">
    <cfRule type="expression" dxfId="185" priority="42">
      <formula>F1629="人材養成事業"</formula>
    </cfRule>
    <cfRule type="expression" dxfId="184" priority="41">
      <formula>F1629="普及啓発事業"</formula>
    </cfRule>
  </conditionalFormatting>
  <conditionalFormatting sqref="O1636">
    <cfRule type="expression" dxfId="183" priority="47">
      <formula>F1629="普及啓発事業"</formula>
    </cfRule>
    <cfRule type="expression" dxfId="182" priority="48">
      <formula>F1629="人材養成事業"</formula>
    </cfRule>
  </conditionalFormatting>
  <conditionalFormatting sqref="O1751">
    <cfRule type="expression" dxfId="181" priority="34">
      <formula>F1745="人材養成事業"</formula>
    </cfRule>
    <cfRule type="expression" dxfId="180" priority="33">
      <formula>F1745="普及啓発事業"</formula>
    </cfRule>
  </conditionalFormatting>
  <conditionalFormatting sqref="O1752">
    <cfRule type="expression" dxfId="179" priority="39">
      <formula>F1745="普及啓発事業"</formula>
    </cfRule>
    <cfRule type="expression" dxfId="178" priority="40">
      <formula>F1745="人材養成事業"</formula>
    </cfRule>
  </conditionalFormatting>
  <conditionalFormatting sqref="O1867">
    <cfRule type="expression" dxfId="177" priority="26">
      <formula>F1861="人材養成事業"</formula>
    </cfRule>
    <cfRule type="expression" dxfId="176" priority="25">
      <formula>F1861="普及啓発事業"</formula>
    </cfRule>
  </conditionalFormatting>
  <conditionalFormatting sqref="O1868">
    <cfRule type="expression" dxfId="175" priority="32">
      <formula>F1861="人材養成事業"</formula>
    </cfRule>
    <cfRule type="expression" dxfId="174" priority="31">
      <formula>F1861="普及啓発事業"</formula>
    </cfRule>
  </conditionalFormatting>
  <conditionalFormatting sqref="O1983">
    <cfRule type="expression" dxfId="173" priority="17">
      <formula>F1977="普及啓発事業"</formula>
    </cfRule>
    <cfRule type="expression" dxfId="172" priority="18">
      <formula>F1977="人材養成事業"</formula>
    </cfRule>
  </conditionalFormatting>
  <conditionalFormatting sqref="O1984">
    <cfRule type="expression" dxfId="171" priority="23">
      <formula>F1977="普及啓発事業"</formula>
    </cfRule>
    <cfRule type="expression" dxfId="170" priority="24">
      <formula>F1977="人材養成事業"</formula>
    </cfRule>
  </conditionalFormatting>
  <conditionalFormatting sqref="O2099">
    <cfRule type="expression" dxfId="169" priority="10">
      <formula>F2093="人材養成事業"</formula>
    </cfRule>
    <cfRule type="expression" dxfId="168" priority="9">
      <formula>F2093="普及啓発事業"</formula>
    </cfRule>
  </conditionalFormatting>
  <conditionalFormatting sqref="O2100">
    <cfRule type="expression" dxfId="167" priority="16">
      <formula>F2093="人材養成事業"</formula>
    </cfRule>
    <cfRule type="expression" dxfId="166" priority="15">
      <formula>F2093="普及啓発事業"</formula>
    </cfRule>
  </conditionalFormatting>
  <conditionalFormatting sqref="O2215">
    <cfRule type="expression" dxfId="165" priority="1">
      <formula>F2209="普及啓発事業"</formula>
    </cfRule>
    <cfRule type="expression" dxfId="164" priority="2">
      <formula>F2209="人材養成事業"</formula>
    </cfRule>
  </conditionalFormatting>
  <conditionalFormatting sqref="O2216">
    <cfRule type="expression" dxfId="163" priority="8">
      <formula>F2209="人材養成事業"</formula>
    </cfRule>
    <cfRule type="expression" dxfId="162" priority="7">
      <formula>F2209="普及啓発事業"</formula>
    </cfRule>
  </conditionalFormatting>
  <dataValidations count="2">
    <dataValidation type="list" allowBlank="1" showInputMessage="1" showErrorMessage="1" sqref="M7 M123 M239 M355 M471 M587 M703 M819 M935 M1051 M1167 M1283 M1399 M1515 M1631 M1747 M1863 M1979 M2095 M2211" xr:uid="{983DA6E4-E246-48F8-9705-9294B591B2D5}">
      <formula1>"音楽,舞踊,演劇,伝統芸能,演芸,総合,その他"</formula1>
    </dataValidation>
    <dataValidation type="list" allowBlank="1" showInputMessage="1" showErrorMessage="1" sqref="F4:O5 F120:O121 F236:O237 F352:O353 F468:O469 F584:O585 F700:O701 F816:O817 F932:O933 F1048:O1049 F1164:O1165 F1280:O1281 F1396:O1397 F1512:O1513 F1628:O1629 F1744:O1745 F1860:O1861 F1976:O1977 F2092:O2093 F2208:O2209" xr:uid="{2434E71A-7F06-4697-9F8E-10B93F570D6E}">
      <formula1>"　,併願時に地域の中核の事業として選択する"</formula1>
    </dataValidation>
  </dataValidations>
  <printOptions horizontalCentered="1"/>
  <pageMargins left="0.43307086614173229" right="0.43307086614173229" top="0.74803149606299213" bottom="0.55118110236220474" header="0.31496062992125984" footer="0.31496062992125984"/>
  <pageSetup paperSize="9" scale="75" orientation="portrait" r:id="rId1"/>
  <headerFooter>
    <oddHeader>&amp;R&amp;"ＭＳ Ｐゴシック,標準"（様式１－４－③）</oddHeader>
    <firstHeader>&amp;R&amp;"ＭＳ Ｐゴシック,標準"（様式１ー４ー①）</firstHeader>
  </headerFooter>
  <rowBreaks count="40" manualBreakCount="40">
    <brk id="58" max="15" man="1"/>
    <brk id="116" max="15" man="1"/>
    <brk id="174" max="15" man="1"/>
    <brk id="232" max="15" man="1"/>
    <brk id="290" max="15" man="1"/>
    <brk id="348" max="15" man="1"/>
    <brk id="406" max="15" man="1"/>
    <brk id="464" max="15" man="1"/>
    <brk id="522" max="15" man="1"/>
    <brk id="580" max="15" man="1"/>
    <brk id="638" max="15" man="1"/>
    <brk id="696" max="15" man="1"/>
    <brk id="754" max="15" man="1"/>
    <brk id="812" max="15" man="1"/>
    <brk id="870" max="15" man="1"/>
    <brk id="928" max="15" man="1"/>
    <brk id="986" max="15" man="1"/>
    <brk id="1044" max="15" man="1"/>
    <brk id="1102" max="15" man="1"/>
    <brk id="1160" max="15" man="1"/>
    <brk id="1218" max="15" man="1"/>
    <brk id="1276" max="15" man="1"/>
    <brk id="1334" max="15" man="1"/>
    <brk id="1392" max="15" man="1"/>
    <brk id="1450" max="15" man="1"/>
    <brk id="1508" max="15" man="1"/>
    <brk id="1566" max="15" man="1"/>
    <brk id="1624" max="15" man="1"/>
    <brk id="1682" max="15" man="1"/>
    <brk id="1740" max="15" man="1"/>
    <brk id="1798" max="15" man="1"/>
    <brk id="1856" max="15" man="1"/>
    <brk id="1914" max="15" man="1"/>
    <brk id="1972" max="15" man="1"/>
    <brk id="2030" max="15" man="1"/>
    <brk id="2088" max="15" man="1"/>
    <brk id="2146" max="15" man="1"/>
    <brk id="2204" max="15" man="1"/>
    <brk id="2262" max="15" man="1"/>
    <brk id="2320" max="16383" man="1"/>
  </rowBreaks>
  <colBreaks count="1" manualBreakCount="1">
    <brk id="16"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6F001-7788-4697-AE28-45BE6A0DD696}">
  <sheetPr>
    <tabColor theme="9" tint="0.39997558519241921"/>
  </sheetPr>
  <dimension ref="B1:O134"/>
  <sheetViews>
    <sheetView view="pageBreakPreview" topLeftCell="A102" zoomScaleNormal="100" zoomScaleSheetLayoutView="100" workbookViewId="0">
      <selection activeCell="L110" sqref="L110"/>
    </sheetView>
  </sheetViews>
  <sheetFormatPr defaultColWidth="8.25" defaultRowHeight="13.5"/>
  <cols>
    <col min="1" max="1" width="1.375" style="2" customWidth="1"/>
    <col min="2" max="2" width="6.25" style="156" customWidth="1"/>
    <col min="3" max="3" width="5.375" style="156" customWidth="1"/>
    <col min="4" max="4" width="16.875" style="149" customWidth="1"/>
    <col min="5" max="5" width="13.625" style="149" customWidth="1"/>
    <col min="6" max="6" width="2.25" style="149" customWidth="1"/>
    <col min="7" max="7" width="12.375" style="149" customWidth="1"/>
    <col min="8" max="8" width="13.625" style="149" customWidth="1"/>
    <col min="9" max="9" width="13.125" style="150" customWidth="1"/>
    <col min="10" max="10" width="7.875" style="150" customWidth="1"/>
    <col min="11" max="11" width="1.375" style="150" customWidth="1"/>
    <col min="12" max="12" width="10.875" style="150" customWidth="1"/>
    <col min="13" max="13" width="1.25" style="2" customWidth="1"/>
    <col min="14" max="16384" width="8.25" style="2"/>
  </cols>
  <sheetData>
    <row r="1" spans="2:15" customFormat="1" ht="17.25" customHeight="1">
      <c r="B1" s="147" t="s">
        <v>661</v>
      </c>
      <c r="C1" s="147"/>
      <c r="D1" s="71"/>
      <c r="E1" s="71"/>
      <c r="F1" s="71"/>
      <c r="G1" s="42"/>
      <c r="H1" s="42"/>
      <c r="I1" s="42"/>
      <c r="J1" s="42"/>
      <c r="K1" s="42"/>
      <c r="L1" s="42"/>
    </row>
    <row r="2" spans="2:15" customFormat="1" ht="9" customHeight="1">
      <c r="B2" s="147"/>
      <c r="C2" s="147"/>
      <c r="D2" s="71"/>
      <c r="E2" s="71"/>
      <c r="F2" s="71"/>
      <c r="G2" s="42"/>
      <c r="H2" s="42"/>
      <c r="I2" s="42"/>
      <c r="J2" s="42"/>
      <c r="K2" s="42"/>
      <c r="L2" s="42"/>
    </row>
    <row r="3" spans="2:15" s="81" customFormat="1" ht="18.75" customHeight="1">
      <c r="B3" s="148" t="s">
        <v>79</v>
      </c>
      <c r="C3" s="148"/>
      <c r="D3" s="149"/>
      <c r="E3" s="149"/>
      <c r="F3" s="149"/>
      <c r="G3" s="149"/>
      <c r="H3" s="149"/>
      <c r="I3" s="150"/>
      <c r="J3" s="150"/>
      <c r="K3" s="150"/>
      <c r="L3" s="150"/>
    </row>
    <row r="4" spans="2:15" s="82" customFormat="1" ht="17.25" customHeight="1">
      <c r="B4" s="352" t="s">
        <v>80</v>
      </c>
      <c r="C4" s="352"/>
      <c r="D4" s="352"/>
      <c r="E4" s="352"/>
      <c r="F4" s="352"/>
      <c r="G4" s="352"/>
      <c r="H4" s="352"/>
      <c r="I4" s="351"/>
      <c r="J4" s="351"/>
      <c r="K4" s="351"/>
      <c r="L4" s="636" t="s">
        <v>60</v>
      </c>
    </row>
    <row r="5" spans="2:15" s="151" customFormat="1" ht="29.25" customHeight="1">
      <c r="B5" s="1003" t="s">
        <v>81</v>
      </c>
      <c r="C5" s="1004"/>
      <c r="D5" s="1004"/>
      <c r="E5" s="1004"/>
      <c r="F5" s="1004"/>
      <c r="G5" s="1004"/>
      <c r="H5" s="1206"/>
      <c r="I5" s="499" t="s">
        <v>82</v>
      </c>
      <c r="J5" s="630" t="s">
        <v>590</v>
      </c>
      <c r="K5" s="1207" t="s">
        <v>593</v>
      </c>
      <c r="L5" s="687"/>
      <c r="M5" s="1208"/>
    </row>
    <row r="6" spans="2:15" s="81" customFormat="1" ht="12.75" customHeight="1">
      <c r="B6" s="1210" t="s">
        <v>83</v>
      </c>
      <c r="C6" s="1211"/>
      <c r="D6" s="1211"/>
      <c r="E6" s="1211"/>
      <c r="F6" s="1211"/>
      <c r="G6" s="1211"/>
      <c r="H6" s="1212"/>
      <c r="I6" s="523"/>
      <c r="J6" s="628"/>
      <c r="K6" s="661"/>
      <c r="L6" s="632"/>
      <c r="M6" s="637"/>
      <c r="O6" s="152"/>
    </row>
    <row r="7" spans="2:15" s="81" customFormat="1" ht="12.75" customHeight="1">
      <c r="B7" s="666"/>
      <c r="C7" s="1200"/>
      <c r="D7" s="1201"/>
      <c r="E7" s="1201"/>
      <c r="F7" s="1201"/>
      <c r="G7" s="1201"/>
      <c r="H7" s="1202"/>
      <c r="I7" s="524"/>
      <c r="J7" s="669" t="str">
        <f>IF(OR(B7="　",B7=""),"",VLOOKUP(B7,'様式1-4（要望事業一覧）'!$B$27:$C$46,2,FALSE))</f>
        <v/>
      </c>
      <c r="K7" s="662"/>
      <c r="L7" s="633"/>
      <c r="M7" s="656"/>
      <c r="N7" s="670" t="s">
        <v>658</v>
      </c>
      <c r="O7" s="152"/>
    </row>
    <row r="8" spans="2:15" s="81" customFormat="1" ht="12.75" customHeight="1">
      <c r="B8" s="667"/>
      <c r="C8" s="1184"/>
      <c r="D8" s="1185"/>
      <c r="E8" s="1185"/>
      <c r="F8" s="1185"/>
      <c r="G8" s="1185"/>
      <c r="H8" s="1186"/>
      <c r="I8" s="525"/>
      <c r="J8" s="669" t="str">
        <f>IF(OR(B8="　",B8=""),"",VLOOKUP(B8,'様式1-4（要望事業一覧）'!$B$27:$C$46,2,FALSE))</f>
        <v/>
      </c>
      <c r="K8" s="663"/>
      <c r="L8" s="658">
        <f>ROUNDDOWN(SUM(I7:I26)/1000,0)</f>
        <v>0</v>
      </c>
      <c r="M8" s="656"/>
      <c r="N8" s="670" t="s">
        <v>659</v>
      </c>
      <c r="O8" s="152"/>
    </row>
    <row r="9" spans="2:15" s="81" customFormat="1" ht="12.75" customHeight="1">
      <c r="B9" s="667"/>
      <c r="C9" s="1184"/>
      <c r="D9" s="1185"/>
      <c r="E9" s="1185"/>
      <c r="F9" s="1185"/>
      <c r="G9" s="1185"/>
      <c r="H9" s="1186"/>
      <c r="I9" s="525"/>
      <c r="J9" s="669" t="str">
        <f>IF(OR(B9="　",B9=""),"",VLOOKUP(B9,'様式1-4（要望事業一覧）'!$B$27:$C$46,2,FALSE))</f>
        <v/>
      </c>
      <c r="K9" s="657" t="s">
        <v>591</v>
      </c>
      <c r="L9" s="658">
        <f>ROUNDDOWN(SUMIF(J7:J26,"=○",I7:I26)/1000,0)</f>
        <v>0</v>
      </c>
      <c r="M9" s="656" t="s">
        <v>592</v>
      </c>
      <c r="O9" s="152"/>
    </row>
    <row r="10" spans="2:15" s="81" customFormat="1" ht="12.75" customHeight="1">
      <c r="B10" s="667"/>
      <c r="C10" s="1184"/>
      <c r="D10" s="1185"/>
      <c r="E10" s="1185"/>
      <c r="F10" s="1185"/>
      <c r="G10" s="1185"/>
      <c r="H10" s="1186"/>
      <c r="I10" s="525"/>
      <c r="J10" s="669" t="str">
        <f>IF(OR(B10="　",B10=""),"",VLOOKUP(B10,'様式1-4（要望事業一覧）'!$B$27:$C$46,2,FALSE))</f>
        <v/>
      </c>
      <c r="K10" s="663"/>
      <c r="L10" s="655"/>
      <c r="M10" s="656"/>
      <c r="O10" s="152"/>
    </row>
    <row r="11" spans="2:15" s="81" customFormat="1" ht="12.75" customHeight="1">
      <c r="B11" s="667"/>
      <c r="C11" s="1184"/>
      <c r="D11" s="1185"/>
      <c r="E11" s="1185"/>
      <c r="F11" s="1185"/>
      <c r="G11" s="1185"/>
      <c r="H11" s="1186"/>
      <c r="I11" s="525"/>
      <c r="J11" s="669" t="str">
        <f>IF(OR(B11="　",B11=""),"",VLOOKUP(B11,'様式1-4（要望事業一覧）'!$B$27:$C$46,2,FALSE))</f>
        <v/>
      </c>
      <c r="K11" s="663"/>
      <c r="L11" s="655"/>
      <c r="M11" s="656"/>
      <c r="O11" s="152"/>
    </row>
    <row r="12" spans="2:15" s="81" customFormat="1" ht="12.75" customHeight="1">
      <c r="B12" s="667"/>
      <c r="C12" s="1184"/>
      <c r="D12" s="1185"/>
      <c r="E12" s="1185"/>
      <c r="F12" s="1185"/>
      <c r="G12" s="1185"/>
      <c r="H12" s="1186"/>
      <c r="I12" s="525"/>
      <c r="J12" s="669" t="str">
        <f>IF(OR(B12="　",B12=""),"",VLOOKUP(B12,'様式1-4（要望事業一覧）'!$B$27:$C$46,2,FALSE))</f>
        <v/>
      </c>
      <c r="K12" s="663"/>
      <c r="L12" s="655"/>
      <c r="M12" s="656"/>
      <c r="O12" s="152"/>
    </row>
    <row r="13" spans="2:15" s="81" customFormat="1" ht="12.75" customHeight="1">
      <c r="B13" s="667"/>
      <c r="C13" s="1184"/>
      <c r="D13" s="1185"/>
      <c r="E13" s="1185"/>
      <c r="F13" s="1185"/>
      <c r="G13" s="1185"/>
      <c r="H13" s="1186"/>
      <c r="I13" s="525"/>
      <c r="J13" s="669" t="str">
        <f>IF(OR(B13="　",B13=""),"",VLOOKUP(B13,'様式1-4（要望事業一覧）'!$B$27:$C$46,2,FALSE))</f>
        <v/>
      </c>
      <c r="K13" s="663"/>
      <c r="L13" s="655"/>
      <c r="M13" s="656"/>
      <c r="O13" s="152"/>
    </row>
    <row r="14" spans="2:15" s="81" customFormat="1" ht="12.75" customHeight="1">
      <c r="B14" s="667"/>
      <c r="C14" s="1184"/>
      <c r="D14" s="1185"/>
      <c r="E14" s="1185"/>
      <c r="F14" s="1185"/>
      <c r="G14" s="1185"/>
      <c r="H14" s="1186"/>
      <c r="I14" s="525"/>
      <c r="J14" s="669" t="str">
        <f>IF(OR(B14="　",B14=""),"",VLOOKUP(B14,'様式1-4（要望事業一覧）'!$B$27:$C$46,2,FALSE))</f>
        <v/>
      </c>
      <c r="K14" s="663"/>
      <c r="L14" s="655"/>
      <c r="M14" s="656"/>
      <c r="O14" s="152"/>
    </row>
    <row r="15" spans="2:15" s="81" customFormat="1" ht="12.75" customHeight="1">
      <c r="B15" s="667"/>
      <c r="C15" s="1184"/>
      <c r="D15" s="1185"/>
      <c r="E15" s="1185"/>
      <c r="F15" s="1185"/>
      <c r="G15" s="1185"/>
      <c r="H15" s="1186"/>
      <c r="I15" s="525"/>
      <c r="J15" s="669" t="str">
        <f>IF(OR(B15="　",B15=""),"",VLOOKUP(B15,'様式1-4（要望事業一覧）'!$B$27:$C$46,2,FALSE))</f>
        <v/>
      </c>
      <c r="K15" s="663"/>
      <c r="L15" s="655"/>
      <c r="M15" s="656"/>
      <c r="O15" s="152"/>
    </row>
    <row r="16" spans="2:15" s="81" customFormat="1" ht="12.75" customHeight="1">
      <c r="B16" s="667"/>
      <c r="C16" s="1184"/>
      <c r="D16" s="1185"/>
      <c r="E16" s="1185"/>
      <c r="F16" s="1185"/>
      <c r="G16" s="1185"/>
      <c r="H16" s="1186"/>
      <c r="I16" s="525"/>
      <c r="J16" s="669" t="str">
        <f>IF(OR(B16="　",B16=""),"",VLOOKUP(B16,'様式1-4（要望事業一覧）'!$B$27:$C$46,2,FALSE))</f>
        <v/>
      </c>
      <c r="K16" s="663"/>
      <c r="L16" s="655"/>
      <c r="M16" s="656"/>
      <c r="O16" s="152"/>
    </row>
    <row r="17" spans="2:15" s="81" customFormat="1" ht="12.75" customHeight="1">
      <c r="B17" s="667"/>
      <c r="C17" s="1184"/>
      <c r="D17" s="1185"/>
      <c r="E17" s="1185"/>
      <c r="F17" s="1185"/>
      <c r="G17" s="1185"/>
      <c r="H17" s="1186"/>
      <c r="I17" s="525"/>
      <c r="J17" s="669" t="str">
        <f>IF(OR(B17="　",B17=""),"",VLOOKUP(B17,'様式1-4（要望事業一覧）'!$B$27:$C$46,2,FALSE))</f>
        <v/>
      </c>
      <c r="K17" s="663"/>
      <c r="L17" s="655"/>
      <c r="M17" s="656"/>
      <c r="O17" s="152"/>
    </row>
    <row r="18" spans="2:15" s="81" customFormat="1" ht="12.75" customHeight="1">
      <c r="B18" s="667"/>
      <c r="C18" s="1184"/>
      <c r="D18" s="1185"/>
      <c r="E18" s="1185"/>
      <c r="F18" s="1185"/>
      <c r="G18" s="1185"/>
      <c r="H18" s="1186"/>
      <c r="I18" s="525"/>
      <c r="J18" s="669" t="str">
        <f>IF(OR(B18="　",B18=""),"",VLOOKUP(B18,'様式1-4（要望事業一覧）'!$B$27:$C$46,2,FALSE))</f>
        <v/>
      </c>
      <c r="K18" s="663"/>
      <c r="L18" s="655"/>
      <c r="M18" s="656"/>
      <c r="O18" s="152"/>
    </row>
    <row r="19" spans="2:15" s="81" customFormat="1" ht="12.75" customHeight="1">
      <c r="B19" s="667"/>
      <c r="C19" s="1184"/>
      <c r="D19" s="1185"/>
      <c r="E19" s="1185"/>
      <c r="F19" s="1185"/>
      <c r="G19" s="1185"/>
      <c r="H19" s="1186"/>
      <c r="I19" s="525"/>
      <c r="J19" s="669" t="str">
        <f>IF(OR(B19="　",B19=""),"",VLOOKUP(B19,'様式1-4（要望事業一覧）'!$B$27:$C$46,2,FALSE))</f>
        <v/>
      </c>
      <c r="K19" s="663"/>
      <c r="L19" s="655"/>
      <c r="M19" s="656"/>
      <c r="O19" s="152"/>
    </row>
    <row r="20" spans="2:15" s="81" customFormat="1" ht="12.75" customHeight="1">
      <c r="B20" s="667"/>
      <c r="C20" s="1184"/>
      <c r="D20" s="1185"/>
      <c r="E20" s="1185"/>
      <c r="F20" s="1185"/>
      <c r="G20" s="1185"/>
      <c r="H20" s="1186"/>
      <c r="I20" s="525"/>
      <c r="J20" s="669" t="str">
        <f>IF(OR(B20="　",B20=""),"",VLOOKUP(B20,'様式1-4（要望事業一覧）'!$B$27:$C$46,2,FALSE))</f>
        <v/>
      </c>
      <c r="K20" s="663"/>
      <c r="L20" s="655"/>
      <c r="M20" s="656"/>
      <c r="O20" s="152"/>
    </row>
    <row r="21" spans="2:15" s="81" customFormat="1" ht="12.75" customHeight="1">
      <c r="B21" s="667"/>
      <c r="C21" s="1184"/>
      <c r="D21" s="1185"/>
      <c r="E21" s="1185"/>
      <c r="F21" s="1185"/>
      <c r="G21" s="1185"/>
      <c r="H21" s="1186"/>
      <c r="I21" s="525"/>
      <c r="J21" s="669" t="str">
        <f>IF(OR(B21="　",B21=""),"",VLOOKUP(B21,'様式1-4（要望事業一覧）'!$B$27:$C$46,2,FALSE))</f>
        <v/>
      </c>
      <c r="K21" s="663"/>
      <c r="L21" s="655"/>
      <c r="M21" s="656"/>
      <c r="O21" s="152"/>
    </row>
    <row r="22" spans="2:15" s="81" customFormat="1" ht="12.75" customHeight="1">
      <c r="B22" s="667"/>
      <c r="C22" s="1184"/>
      <c r="D22" s="1185"/>
      <c r="E22" s="1185"/>
      <c r="F22" s="1185"/>
      <c r="G22" s="1185"/>
      <c r="H22" s="1186"/>
      <c r="I22" s="525"/>
      <c r="J22" s="669" t="str">
        <f>IF(OR(B22="　",B22=""),"",VLOOKUP(B22,'様式1-4（要望事業一覧）'!$B$27:$C$46,2,FALSE))</f>
        <v/>
      </c>
      <c r="K22" s="663"/>
      <c r="L22" s="655"/>
      <c r="M22" s="656"/>
      <c r="O22" s="152"/>
    </row>
    <row r="23" spans="2:15" s="81" customFormat="1" ht="12.75" customHeight="1">
      <c r="B23" s="667"/>
      <c r="C23" s="1184"/>
      <c r="D23" s="1185"/>
      <c r="E23" s="1185"/>
      <c r="F23" s="1185"/>
      <c r="G23" s="1185"/>
      <c r="H23" s="1186"/>
      <c r="I23" s="525"/>
      <c r="J23" s="669" t="str">
        <f>IF(OR(B23="　",B23=""),"",VLOOKUP(B23,'様式1-4（要望事業一覧）'!$B$27:$C$46,2,FALSE))</f>
        <v/>
      </c>
      <c r="K23" s="663"/>
      <c r="L23" s="655"/>
      <c r="M23" s="656"/>
      <c r="O23" s="152"/>
    </row>
    <row r="24" spans="2:15" s="81" customFormat="1" ht="12.75" customHeight="1">
      <c r="B24" s="667"/>
      <c r="C24" s="1184"/>
      <c r="D24" s="1185"/>
      <c r="E24" s="1185"/>
      <c r="F24" s="1185"/>
      <c r="G24" s="1185"/>
      <c r="H24" s="1186"/>
      <c r="I24" s="525"/>
      <c r="J24" s="669" t="str">
        <f>IF(OR(B24="　",B24=""),"",VLOOKUP(B24,'様式1-4（要望事業一覧）'!$B$27:$C$46,2,FALSE))</f>
        <v/>
      </c>
      <c r="K24" s="663"/>
      <c r="L24" s="655"/>
      <c r="M24" s="656"/>
      <c r="O24" s="152"/>
    </row>
    <row r="25" spans="2:15" s="81" customFormat="1" ht="12.75" customHeight="1">
      <c r="B25" s="667"/>
      <c r="C25" s="1184"/>
      <c r="D25" s="1185"/>
      <c r="E25" s="1185"/>
      <c r="F25" s="1185"/>
      <c r="G25" s="1185"/>
      <c r="H25" s="1186"/>
      <c r="I25" s="525"/>
      <c r="J25" s="669" t="str">
        <f>IF(OR(B25="　",B25=""),"",VLOOKUP(B25,'様式1-4（要望事業一覧）'!$B$27:$C$46,2,FALSE))</f>
        <v/>
      </c>
      <c r="K25" s="663"/>
      <c r="L25" s="655"/>
      <c r="M25" s="656"/>
      <c r="O25" s="152"/>
    </row>
    <row r="26" spans="2:15" s="81" customFormat="1" ht="12.75" customHeight="1">
      <c r="B26" s="667"/>
      <c r="C26" s="1187"/>
      <c r="D26" s="1188"/>
      <c r="E26" s="1188"/>
      <c r="F26" s="1188"/>
      <c r="G26" s="1188"/>
      <c r="H26" s="1189"/>
      <c r="I26" s="526"/>
      <c r="J26" s="669" t="str">
        <f>IF(OR(B26="　",B26=""),"",VLOOKUP(B26,'様式1-4（要望事業一覧）'!$B$27:$C$46,2,FALSE))</f>
        <v/>
      </c>
      <c r="K26" s="664"/>
      <c r="L26" s="655"/>
      <c r="M26" s="656"/>
      <c r="O26" s="152"/>
    </row>
    <row r="27" spans="2:15" s="81" customFormat="1" ht="12.75" customHeight="1">
      <c r="B27" s="1210" t="s">
        <v>84</v>
      </c>
      <c r="C27" s="1211"/>
      <c r="D27" s="1211"/>
      <c r="E27" s="1211"/>
      <c r="F27" s="1211"/>
      <c r="G27" s="1211"/>
      <c r="H27" s="1212"/>
      <c r="I27" s="523"/>
      <c r="J27" s="628"/>
      <c r="K27" s="631"/>
      <c r="L27" s="634"/>
      <c r="M27" s="637"/>
      <c r="O27" s="152"/>
    </row>
    <row r="28" spans="2:15" s="81" customFormat="1" ht="12.75" customHeight="1">
      <c r="B28" s="666"/>
      <c r="C28" s="1200"/>
      <c r="D28" s="1201"/>
      <c r="E28" s="1201"/>
      <c r="F28" s="1201"/>
      <c r="G28" s="1201"/>
      <c r="H28" s="1202"/>
      <c r="I28" s="524"/>
      <c r="J28" s="669" t="str">
        <f>IF(OR(B28="　",B28=""),"",VLOOKUP(B28,'様式1-4（要望事業一覧）'!$B$27:$C$46,2,FALSE))</f>
        <v/>
      </c>
      <c r="K28" s="655"/>
      <c r="L28" s="635"/>
      <c r="M28" s="656"/>
      <c r="O28" s="152"/>
    </row>
    <row r="29" spans="2:15" s="81" customFormat="1" ht="12.75" customHeight="1">
      <c r="B29" s="667"/>
      <c r="C29" s="1184"/>
      <c r="D29" s="1185"/>
      <c r="E29" s="1185"/>
      <c r="F29" s="1185"/>
      <c r="G29" s="1185"/>
      <c r="H29" s="1186"/>
      <c r="I29" s="525"/>
      <c r="J29" s="669" t="str">
        <f>IF(OR(B29="　",B29=""),"",VLOOKUP(B29,'様式1-4（要望事業一覧）'!$B$27:$C$46,2,FALSE))</f>
        <v/>
      </c>
      <c r="K29" s="657"/>
      <c r="L29" s="658">
        <f>ROUNDDOWN(SUM(I28:I47)/1000,0)</f>
        <v>0</v>
      </c>
      <c r="M29" s="656"/>
      <c r="O29" s="152"/>
    </row>
    <row r="30" spans="2:15" s="81" customFormat="1" ht="12.75" customHeight="1">
      <c r="B30" s="667"/>
      <c r="C30" s="1184"/>
      <c r="D30" s="1185"/>
      <c r="E30" s="1185"/>
      <c r="F30" s="1185"/>
      <c r="G30" s="1185"/>
      <c r="H30" s="1186"/>
      <c r="I30" s="525"/>
      <c r="J30" s="669" t="str">
        <f>IF(OR(B30="　",B30=""),"",VLOOKUP(B30,'様式1-4（要望事業一覧）'!$B$27:$C$46,2,FALSE))</f>
        <v/>
      </c>
      <c r="K30" s="657" t="s">
        <v>591</v>
      </c>
      <c r="L30" s="658">
        <f>ROUNDDOWN(SUMIF(J28:J47,"=○",I28:I47)/1000,0)</f>
        <v>0</v>
      </c>
      <c r="M30" s="656" t="s">
        <v>592</v>
      </c>
      <c r="O30" s="152"/>
    </row>
    <row r="31" spans="2:15" s="81" customFormat="1" ht="12.75" customHeight="1">
      <c r="B31" s="667"/>
      <c r="C31" s="1184"/>
      <c r="D31" s="1185"/>
      <c r="E31" s="1185"/>
      <c r="F31" s="1185"/>
      <c r="G31" s="1185"/>
      <c r="H31" s="1186"/>
      <c r="I31" s="525"/>
      <c r="J31" s="669" t="str">
        <f>IF(OR(B31="　",B31=""),"",VLOOKUP(B31,'様式1-4（要望事業一覧）'!$B$27:$C$46,2,FALSE))</f>
        <v/>
      </c>
      <c r="K31" s="663"/>
      <c r="L31" s="655"/>
      <c r="M31" s="656"/>
      <c r="O31" s="152"/>
    </row>
    <row r="32" spans="2:15" s="81" customFormat="1" ht="12.75" customHeight="1">
      <c r="B32" s="667"/>
      <c r="C32" s="1184"/>
      <c r="D32" s="1185"/>
      <c r="E32" s="1185"/>
      <c r="F32" s="1185"/>
      <c r="G32" s="1185"/>
      <c r="H32" s="1186"/>
      <c r="I32" s="525"/>
      <c r="J32" s="669" t="str">
        <f>IF(OR(B32="　",B32=""),"",VLOOKUP(B32,'様式1-4（要望事業一覧）'!$B$27:$C$46,2,FALSE))</f>
        <v/>
      </c>
      <c r="K32" s="663"/>
      <c r="L32" s="655"/>
      <c r="M32" s="656"/>
      <c r="O32" s="152"/>
    </row>
    <row r="33" spans="2:15" s="81" customFormat="1" ht="12.75" customHeight="1">
      <c r="B33" s="667"/>
      <c r="C33" s="1184"/>
      <c r="D33" s="1185"/>
      <c r="E33" s="1185"/>
      <c r="F33" s="1185"/>
      <c r="G33" s="1185"/>
      <c r="H33" s="1186"/>
      <c r="I33" s="525"/>
      <c r="J33" s="669" t="str">
        <f>IF(OR(B33="　",B33=""),"",VLOOKUP(B33,'様式1-4（要望事業一覧）'!$B$27:$C$46,2,FALSE))</f>
        <v/>
      </c>
      <c r="K33" s="663"/>
      <c r="L33" s="655"/>
      <c r="M33" s="656"/>
      <c r="O33" s="152"/>
    </row>
    <row r="34" spans="2:15" s="81" customFormat="1" ht="12.75" customHeight="1">
      <c r="B34" s="667"/>
      <c r="C34" s="1184"/>
      <c r="D34" s="1185"/>
      <c r="E34" s="1185"/>
      <c r="F34" s="1185"/>
      <c r="G34" s="1185"/>
      <c r="H34" s="1186"/>
      <c r="I34" s="525"/>
      <c r="J34" s="669" t="str">
        <f>IF(OR(B34="　",B34=""),"",VLOOKUP(B34,'様式1-4（要望事業一覧）'!$B$27:$C$46,2,FALSE))</f>
        <v/>
      </c>
      <c r="K34" s="663"/>
      <c r="L34" s="655"/>
      <c r="M34" s="656"/>
      <c r="O34" s="152"/>
    </row>
    <row r="35" spans="2:15" s="81" customFormat="1" ht="12.75" customHeight="1">
      <c r="B35" s="667"/>
      <c r="C35" s="1184"/>
      <c r="D35" s="1185"/>
      <c r="E35" s="1185"/>
      <c r="F35" s="1185"/>
      <c r="G35" s="1185"/>
      <c r="H35" s="1186"/>
      <c r="I35" s="525"/>
      <c r="J35" s="669" t="str">
        <f>IF(OR(B35="　",B35=""),"",VLOOKUP(B35,'様式1-4（要望事業一覧）'!$B$27:$C$46,2,FALSE))</f>
        <v/>
      </c>
      <c r="K35" s="663"/>
      <c r="L35" s="655"/>
      <c r="M35" s="656"/>
      <c r="O35" s="152"/>
    </row>
    <row r="36" spans="2:15" s="81" customFormat="1" ht="12.75" customHeight="1">
      <c r="B36" s="667"/>
      <c r="C36" s="1184"/>
      <c r="D36" s="1185"/>
      <c r="E36" s="1185"/>
      <c r="F36" s="1185"/>
      <c r="G36" s="1185"/>
      <c r="H36" s="1186"/>
      <c r="I36" s="525"/>
      <c r="J36" s="669" t="str">
        <f>IF(OR(B36="　",B36=""),"",VLOOKUP(B36,'様式1-4（要望事業一覧）'!$B$27:$C$46,2,FALSE))</f>
        <v/>
      </c>
      <c r="K36" s="663"/>
      <c r="L36" s="655"/>
      <c r="M36" s="656"/>
      <c r="O36" s="152"/>
    </row>
    <row r="37" spans="2:15" s="81" customFormat="1" ht="12.75" customHeight="1">
      <c r="B37" s="667"/>
      <c r="C37" s="1184"/>
      <c r="D37" s="1185"/>
      <c r="E37" s="1185"/>
      <c r="F37" s="1185"/>
      <c r="G37" s="1185"/>
      <c r="H37" s="1186"/>
      <c r="I37" s="525"/>
      <c r="J37" s="669" t="str">
        <f>IF(OR(B37="　",B37=""),"",VLOOKUP(B37,'様式1-4（要望事業一覧）'!$B$27:$C$46,2,FALSE))</f>
        <v/>
      </c>
      <c r="K37" s="663"/>
      <c r="L37" s="655"/>
      <c r="M37" s="656"/>
      <c r="O37" s="152"/>
    </row>
    <row r="38" spans="2:15" s="81" customFormat="1" ht="12.75" customHeight="1">
      <c r="B38" s="667"/>
      <c r="C38" s="1184"/>
      <c r="D38" s="1185"/>
      <c r="E38" s="1185"/>
      <c r="F38" s="1185"/>
      <c r="G38" s="1185"/>
      <c r="H38" s="1186"/>
      <c r="I38" s="525"/>
      <c r="J38" s="669" t="str">
        <f>IF(OR(B38="　",B38=""),"",VLOOKUP(B38,'様式1-4（要望事業一覧）'!$B$27:$C$46,2,FALSE))</f>
        <v/>
      </c>
      <c r="K38" s="663"/>
      <c r="L38" s="655"/>
      <c r="M38" s="656"/>
      <c r="O38" s="152"/>
    </row>
    <row r="39" spans="2:15" s="81" customFormat="1" ht="12.75" customHeight="1">
      <c r="B39" s="667"/>
      <c r="C39" s="1184"/>
      <c r="D39" s="1185"/>
      <c r="E39" s="1185"/>
      <c r="F39" s="1185"/>
      <c r="G39" s="1185"/>
      <c r="H39" s="1186"/>
      <c r="I39" s="525"/>
      <c r="J39" s="669" t="str">
        <f>IF(OR(B39="　",B39=""),"",VLOOKUP(B39,'様式1-4（要望事業一覧）'!$B$27:$C$46,2,FALSE))</f>
        <v/>
      </c>
      <c r="K39" s="663"/>
      <c r="L39" s="655"/>
      <c r="M39" s="656"/>
      <c r="O39" s="152"/>
    </row>
    <row r="40" spans="2:15" s="81" customFormat="1" ht="12.75" customHeight="1">
      <c r="B40" s="667"/>
      <c r="C40" s="1184"/>
      <c r="D40" s="1185"/>
      <c r="E40" s="1185"/>
      <c r="F40" s="1185"/>
      <c r="G40" s="1185"/>
      <c r="H40" s="1186"/>
      <c r="I40" s="525"/>
      <c r="J40" s="669" t="str">
        <f>IF(OR(B40="　",B40=""),"",VLOOKUP(B40,'様式1-4（要望事業一覧）'!$B$27:$C$46,2,FALSE))</f>
        <v/>
      </c>
      <c r="K40" s="663"/>
      <c r="L40" s="655"/>
      <c r="M40" s="656"/>
      <c r="O40" s="152"/>
    </row>
    <row r="41" spans="2:15" s="81" customFormat="1" ht="12.75" customHeight="1">
      <c r="B41" s="667"/>
      <c r="C41" s="1184"/>
      <c r="D41" s="1185"/>
      <c r="E41" s="1185"/>
      <c r="F41" s="1185"/>
      <c r="G41" s="1185"/>
      <c r="H41" s="1186"/>
      <c r="I41" s="525"/>
      <c r="J41" s="669" t="str">
        <f>IF(OR(B41="　",B41=""),"",VLOOKUP(B41,'様式1-4（要望事業一覧）'!$B$27:$C$46,2,FALSE))</f>
        <v/>
      </c>
      <c r="K41" s="663"/>
      <c r="L41" s="655"/>
      <c r="M41" s="656"/>
      <c r="O41" s="152"/>
    </row>
    <row r="42" spans="2:15" s="81" customFormat="1" ht="12.75" customHeight="1">
      <c r="B42" s="667"/>
      <c r="C42" s="1184"/>
      <c r="D42" s="1185"/>
      <c r="E42" s="1185"/>
      <c r="F42" s="1185"/>
      <c r="G42" s="1185"/>
      <c r="H42" s="1186"/>
      <c r="I42" s="525"/>
      <c r="J42" s="669" t="str">
        <f>IF(OR(B42="　",B42=""),"",VLOOKUP(B42,'様式1-4（要望事業一覧）'!$B$27:$C$46,2,FALSE))</f>
        <v/>
      </c>
      <c r="K42" s="663"/>
      <c r="L42" s="655"/>
      <c r="M42" s="656"/>
      <c r="O42" s="152"/>
    </row>
    <row r="43" spans="2:15" s="81" customFormat="1" ht="12.75" customHeight="1">
      <c r="B43" s="667"/>
      <c r="C43" s="1184"/>
      <c r="D43" s="1185"/>
      <c r="E43" s="1185"/>
      <c r="F43" s="1185"/>
      <c r="G43" s="1185"/>
      <c r="H43" s="1186"/>
      <c r="I43" s="525"/>
      <c r="J43" s="669" t="str">
        <f>IF(OR(B43="　",B43=""),"",VLOOKUP(B43,'様式1-4（要望事業一覧）'!$B$27:$C$46,2,FALSE))</f>
        <v/>
      </c>
      <c r="K43" s="663"/>
      <c r="L43" s="655"/>
      <c r="M43" s="656"/>
      <c r="O43" s="152"/>
    </row>
    <row r="44" spans="2:15" s="81" customFormat="1" ht="12.75" customHeight="1">
      <c r="B44" s="667"/>
      <c r="C44" s="1184"/>
      <c r="D44" s="1185"/>
      <c r="E44" s="1185"/>
      <c r="F44" s="1185"/>
      <c r="G44" s="1185"/>
      <c r="H44" s="1186"/>
      <c r="I44" s="525"/>
      <c r="J44" s="669" t="str">
        <f>IF(OR(B44="　",B44=""),"",VLOOKUP(B44,'様式1-4（要望事業一覧）'!$B$27:$C$46,2,FALSE))</f>
        <v/>
      </c>
      <c r="K44" s="663"/>
      <c r="L44" s="655"/>
      <c r="M44" s="656"/>
      <c r="O44" s="152"/>
    </row>
    <row r="45" spans="2:15" s="81" customFormat="1" ht="12.75" customHeight="1">
      <c r="B45" s="667"/>
      <c r="C45" s="1184"/>
      <c r="D45" s="1185"/>
      <c r="E45" s="1185"/>
      <c r="F45" s="1185"/>
      <c r="G45" s="1185"/>
      <c r="H45" s="1186"/>
      <c r="I45" s="525"/>
      <c r="J45" s="669" t="str">
        <f>IF(OR(B45="　",B45=""),"",VLOOKUP(B45,'様式1-4（要望事業一覧）'!$B$27:$C$46,2,FALSE))</f>
        <v/>
      </c>
      <c r="K45" s="663"/>
      <c r="L45" s="655"/>
      <c r="M45" s="656"/>
      <c r="O45" s="152"/>
    </row>
    <row r="46" spans="2:15" s="81" customFormat="1" ht="12.75" customHeight="1">
      <c r="B46" s="667"/>
      <c r="C46" s="1184"/>
      <c r="D46" s="1185"/>
      <c r="E46" s="1185"/>
      <c r="F46" s="1185"/>
      <c r="G46" s="1185"/>
      <c r="H46" s="1186"/>
      <c r="I46" s="525"/>
      <c r="J46" s="669" t="str">
        <f>IF(OR(B46="　",B46=""),"",VLOOKUP(B46,'様式1-4（要望事業一覧）'!$B$27:$C$46,2,FALSE))</f>
        <v/>
      </c>
      <c r="K46" s="663"/>
      <c r="L46" s="655"/>
      <c r="M46" s="656"/>
      <c r="O46" s="152"/>
    </row>
    <row r="47" spans="2:15" s="81" customFormat="1" ht="12.75" customHeight="1">
      <c r="B47" s="667"/>
      <c r="C47" s="1187"/>
      <c r="D47" s="1188"/>
      <c r="E47" s="1188"/>
      <c r="F47" s="1188"/>
      <c r="G47" s="1188"/>
      <c r="H47" s="1189"/>
      <c r="I47" s="526"/>
      <c r="J47" s="669" t="str">
        <f>IF(OR(B47="　",B47=""),"",VLOOKUP(B47,'様式1-4（要望事業一覧）'!$B$27:$C$46,2,FALSE))</f>
        <v/>
      </c>
      <c r="K47" s="655"/>
      <c r="L47" s="658"/>
      <c r="M47" s="656"/>
      <c r="O47" s="152"/>
    </row>
    <row r="48" spans="2:15" s="81" customFormat="1" ht="12.75" customHeight="1">
      <c r="B48" s="1210" t="s">
        <v>85</v>
      </c>
      <c r="C48" s="1211"/>
      <c r="D48" s="1211"/>
      <c r="E48" s="1211"/>
      <c r="F48" s="1211"/>
      <c r="G48" s="1211"/>
      <c r="H48" s="1211"/>
      <c r="I48" s="523"/>
      <c r="J48" s="628"/>
      <c r="K48" s="631"/>
      <c r="L48" s="634"/>
      <c r="M48" s="637"/>
      <c r="O48" s="152"/>
    </row>
    <row r="49" spans="2:15" s="81" customFormat="1" ht="12.75" customHeight="1">
      <c r="B49" s="666"/>
      <c r="C49" s="1200"/>
      <c r="D49" s="1201"/>
      <c r="E49" s="1201"/>
      <c r="F49" s="1201"/>
      <c r="G49" s="1201"/>
      <c r="H49" s="1202"/>
      <c r="I49" s="524"/>
      <c r="J49" s="669" t="str">
        <f>IF(OR(B49="　",B49=""),"",VLOOKUP(B49,'様式1-4（要望事業一覧）'!$B$27:$C$46,2,FALSE))</f>
        <v/>
      </c>
      <c r="K49" s="655"/>
      <c r="L49" s="635"/>
      <c r="M49" s="656"/>
      <c r="O49" s="152"/>
    </row>
    <row r="50" spans="2:15" s="81" customFormat="1" ht="12.75" customHeight="1">
      <c r="B50" s="667"/>
      <c r="C50" s="1184"/>
      <c r="D50" s="1185"/>
      <c r="E50" s="1185"/>
      <c r="F50" s="1185"/>
      <c r="G50" s="1185"/>
      <c r="H50" s="1186"/>
      <c r="I50" s="525"/>
      <c r="J50" s="669" t="str">
        <f>IF(OR(B50="　",B50=""),"",VLOOKUP(B50,'様式1-4（要望事業一覧）'!$B$27:$C$46,2,FALSE))</f>
        <v/>
      </c>
      <c r="K50" s="655"/>
      <c r="L50" s="658">
        <f>ROUNDDOWN(SUM(I49:I68)/1000,0)</f>
        <v>0</v>
      </c>
      <c r="M50" s="656"/>
      <c r="O50" s="152"/>
    </row>
    <row r="51" spans="2:15" s="81" customFormat="1" ht="12.75" customHeight="1">
      <c r="B51" s="667"/>
      <c r="C51" s="1184"/>
      <c r="D51" s="1185"/>
      <c r="E51" s="1185"/>
      <c r="F51" s="1185"/>
      <c r="G51" s="1185"/>
      <c r="H51" s="1186"/>
      <c r="I51" s="525"/>
      <c r="J51" s="669" t="str">
        <f>IF(OR(B51="　",B51=""),"",VLOOKUP(B51,'様式1-4（要望事業一覧）'!$B$27:$C$46,2,FALSE))</f>
        <v/>
      </c>
      <c r="K51" s="657" t="s">
        <v>591</v>
      </c>
      <c r="L51" s="658">
        <f>ROUNDDOWN(SUMIF(J49:J68,"=○",I49:I68)/1000,0)</f>
        <v>0</v>
      </c>
      <c r="M51" s="656" t="s">
        <v>592</v>
      </c>
      <c r="O51" s="153"/>
    </row>
    <row r="52" spans="2:15" s="81" customFormat="1" ht="12.75" customHeight="1">
      <c r="B52" s="667"/>
      <c r="C52" s="1184"/>
      <c r="D52" s="1185"/>
      <c r="E52" s="1185"/>
      <c r="F52" s="1185"/>
      <c r="G52" s="1185"/>
      <c r="H52" s="1186"/>
      <c r="I52" s="525"/>
      <c r="J52" s="669" t="str">
        <f>IF(OR(B52="　",B52=""),"",VLOOKUP(B52,'様式1-4（要望事業一覧）'!$B$27:$C$46,2,FALSE))</f>
        <v/>
      </c>
      <c r="K52" s="663"/>
      <c r="L52" s="655"/>
      <c r="M52" s="656"/>
      <c r="O52" s="152"/>
    </row>
    <row r="53" spans="2:15" s="81" customFormat="1" ht="12.75" customHeight="1">
      <c r="B53" s="667"/>
      <c r="C53" s="1184"/>
      <c r="D53" s="1185"/>
      <c r="E53" s="1185"/>
      <c r="F53" s="1185"/>
      <c r="G53" s="1185"/>
      <c r="H53" s="1186"/>
      <c r="I53" s="525"/>
      <c r="J53" s="669" t="str">
        <f>IF(OR(B53="　",B53=""),"",VLOOKUP(B53,'様式1-4（要望事業一覧）'!$B$27:$C$46,2,FALSE))</f>
        <v/>
      </c>
      <c r="K53" s="663"/>
      <c r="L53" s="655"/>
      <c r="M53" s="656"/>
      <c r="O53" s="152"/>
    </row>
    <row r="54" spans="2:15" s="81" customFormat="1" ht="12.75" customHeight="1">
      <c r="B54" s="667"/>
      <c r="C54" s="1184"/>
      <c r="D54" s="1185"/>
      <c r="E54" s="1185"/>
      <c r="F54" s="1185"/>
      <c r="G54" s="1185"/>
      <c r="H54" s="1186"/>
      <c r="I54" s="525"/>
      <c r="J54" s="669" t="str">
        <f>IF(OR(B54="　",B54=""),"",VLOOKUP(B54,'様式1-4（要望事業一覧）'!$B$27:$C$46,2,FALSE))</f>
        <v/>
      </c>
      <c r="K54" s="663"/>
      <c r="L54" s="655"/>
      <c r="M54" s="656"/>
      <c r="O54" s="152"/>
    </row>
    <row r="55" spans="2:15" s="81" customFormat="1" ht="12.75" customHeight="1">
      <c r="B55" s="667"/>
      <c r="C55" s="1184"/>
      <c r="D55" s="1185"/>
      <c r="E55" s="1185"/>
      <c r="F55" s="1185"/>
      <c r="G55" s="1185"/>
      <c r="H55" s="1186"/>
      <c r="I55" s="525"/>
      <c r="J55" s="669" t="str">
        <f>IF(OR(B55="　",B55=""),"",VLOOKUP(B55,'様式1-4（要望事業一覧）'!$B$27:$C$46,2,FALSE))</f>
        <v/>
      </c>
      <c r="K55" s="663"/>
      <c r="L55" s="655"/>
      <c r="M55" s="656"/>
      <c r="O55" s="152"/>
    </row>
    <row r="56" spans="2:15" s="81" customFormat="1" ht="12.75" customHeight="1">
      <c r="B56" s="667"/>
      <c r="C56" s="1184"/>
      <c r="D56" s="1185"/>
      <c r="E56" s="1185"/>
      <c r="F56" s="1185"/>
      <c r="G56" s="1185"/>
      <c r="H56" s="1186"/>
      <c r="I56" s="525"/>
      <c r="J56" s="669" t="str">
        <f>IF(OR(B56="　",B56=""),"",VLOOKUP(B56,'様式1-4（要望事業一覧）'!$B$27:$C$46,2,FALSE))</f>
        <v/>
      </c>
      <c r="K56" s="663"/>
      <c r="L56" s="655"/>
      <c r="M56" s="656"/>
      <c r="O56" s="152"/>
    </row>
    <row r="57" spans="2:15" s="81" customFormat="1" ht="12.75" customHeight="1">
      <c r="B57" s="667"/>
      <c r="C57" s="1184"/>
      <c r="D57" s="1185"/>
      <c r="E57" s="1185"/>
      <c r="F57" s="1185"/>
      <c r="G57" s="1185"/>
      <c r="H57" s="1186"/>
      <c r="I57" s="525"/>
      <c r="J57" s="669" t="str">
        <f>IF(OR(B57="　",B57=""),"",VLOOKUP(B57,'様式1-4（要望事業一覧）'!$B$27:$C$46,2,FALSE))</f>
        <v/>
      </c>
      <c r="K57" s="663"/>
      <c r="L57" s="655"/>
      <c r="M57" s="656"/>
      <c r="O57" s="152"/>
    </row>
    <row r="58" spans="2:15" s="81" customFormat="1" ht="12.75" customHeight="1">
      <c r="B58" s="667"/>
      <c r="C58" s="1184"/>
      <c r="D58" s="1185"/>
      <c r="E58" s="1185"/>
      <c r="F58" s="1185"/>
      <c r="G58" s="1185"/>
      <c r="H58" s="1186"/>
      <c r="I58" s="525"/>
      <c r="J58" s="669" t="str">
        <f>IF(OR(B58="　",B58=""),"",VLOOKUP(B58,'様式1-4（要望事業一覧）'!$B$27:$C$46,2,FALSE))</f>
        <v/>
      </c>
      <c r="K58" s="663"/>
      <c r="L58" s="655"/>
      <c r="M58" s="656"/>
      <c r="O58" s="152"/>
    </row>
    <row r="59" spans="2:15" s="81" customFormat="1" ht="12.75" customHeight="1">
      <c r="B59" s="667"/>
      <c r="C59" s="1184"/>
      <c r="D59" s="1185"/>
      <c r="E59" s="1185"/>
      <c r="F59" s="1185"/>
      <c r="G59" s="1185"/>
      <c r="H59" s="1186"/>
      <c r="I59" s="525"/>
      <c r="J59" s="669" t="str">
        <f>IF(OR(B59="　",B59=""),"",VLOOKUP(B59,'様式1-4（要望事業一覧）'!$B$27:$C$46,2,FALSE))</f>
        <v/>
      </c>
      <c r="K59" s="663"/>
      <c r="L59" s="655"/>
      <c r="M59" s="656"/>
      <c r="O59" s="152"/>
    </row>
    <row r="60" spans="2:15" s="81" customFormat="1" ht="12.75" customHeight="1">
      <c r="B60" s="667"/>
      <c r="C60" s="1184"/>
      <c r="D60" s="1185"/>
      <c r="E60" s="1185"/>
      <c r="F60" s="1185"/>
      <c r="G60" s="1185"/>
      <c r="H60" s="1186"/>
      <c r="I60" s="525"/>
      <c r="J60" s="669" t="str">
        <f>IF(OR(B60="　",B60=""),"",VLOOKUP(B60,'様式1-4（要望事業一覧）'!$B$27:$C$46,2,FALSE))</f>
        <v/>
      </c>
      <c r="K60" s="663"/>
      <c r="L60" s="655"/>
      <c r="M60" s="656"/>
      <c r="O60" s="152"/>
    </row>
    <row r="61" spans="2:15" s="81" customFormat="1" ht="12.75" customHeight="1">
      <c r="B61" s="667"/>
      <c r="C61" s="1184"/>
      <c r="D61" s="1185"/>
      <c r="E61" s="1185"/>
      <c r="F61" s="1185"/>
      <c r="G61" s="1185"/>
      <c r="H61" s="1186"/>
      <c r="I61" s="525"/>
      <c r="J61" s="669" t="str">
        <f>IF(OR(B61="　",B61=""),"",VLOOKUP(B61,'様式1-4（要望事業一覧）'!$B$27:$C$46,2,FALSE))</f>
        <v/>
      </c>
      <c r="K61" s="663"/>
      <c r="L61" s="655"/>
      <c r="M61" s="656"/>
      <c r="O61" s="152"/>
    </row>
    <row r="62" spans="2:15" s="81" customFormat="1" ht="12.75" customHeight="1">
      <c r="B62" s="667"/>
      <c r="C62" s="1184"/>
      <c r="D62" s="1185"/>
      <c r="E62" s="1185"/>
      <c r="F62" s="1185"/>
      <c r="G62" s="1185"/>
      <c r="H62" s="1186"/>
      <c r="I62" s="525"/>
      <c r="J62" s="669" t="str">
        <f>IF(OR(B62="　",B62=""),"",VLOOKUP(B62,'様式1-4（要望事業一覧）'!$B$27:$C$46,2,FALSE))</f>
        <v/>
      </c>
      <c r="K62" s="663"/>
      <c r="L62" s="655"/>
      <c r="M62" s="656"/>
      <c r="O62" s="152"/>
    </row>
    <row r="63" spans="2:15" s="81" customFormat="1" ht="12.75" customHeight="1">
      <c r="B63" s="667"/>
      <c r="C63" s="1184"/>
      <c r="D63" s="1185"/>
      <c r="E63" s="1185"/>
      <c r="F63" s="1185"/>
      <c r="G63" s="1185"/>
      <c r="H63" s="1186"/>
      <c r="I63" s="525"/>
      <c r="J63" s="669" t="str">
        <f>IF(OR(B63="　",B63=""),"",VLOOKUP(B63,'様式1-4（要望事業一覧）'!$B$27:$C$46,2,FALSE))</f>
        <v/>
      </c>
      <c r="K63" s="663"/>
      <c r="L63" s="655"/>
      <c r="M63" s="656"/>
      <c r="O63" s="152"/>
    </row>
    <row r="64" spans="2:15" s="81" customFormat="1" ht="12.75" customHeight="1">
      <c r="B64" s="667"/>
      <c r="C64" s="1184"/>
      <c r="D64" s="1185"/>
      <c r="E64" s="1185"/>
      <c r="F64" s="1185"/>
      <c r="G64" s="1185"/>
      <c r="H64" s="1186"/>
      <c r="I64" s="525"/>
      <c r="J64" s="669" t="str">
        <f>IF(OR(B64="　",B64=""),"",VLOOKUP(B64,'様式1-4（要望事業一覧）'!$B$27:$C$46,2,FALSE))</f>
        <v/>
      </c>
      <c r="K64" s="663"/>
      <c r="L64" s="655"/>
      <c r="M64" s="656"/>
      <c r="O64" s="152"/>
    </row>
    <row r="65" spans="2:15" s="81" customFormat="1" ht="12.75" customHeight="1">
      <c r="B65" s="667"/>
      <c r="C65" s="1184"/>
      <c r="D65" s="1185"/>
      <c r="E65" s="1185"/>
      <c r="F65" s="1185"/>
      <c r="G65" s="1185"/>
      <c r="H65" s="1186"/>
      <c r="I65" s="525"/>
      <c r="J65" s="669" t="str">
        <f>IF(OR(B65="　",B65=""),"",VLOOKUP(B65,'様式1-4（要望事業一覧）'!$B$27:$C$46,2,FALSE))</f>
        <v/>
      </c>
      <c r="K65" s="663"/>
      <c r="L65" s="655"/>
      <c r="M65" s="656"/>
      <c r="O65" s="152"/>
    </row>
    <row r="66" spans="2:15" s="81" customFormat="1" ht="12.75" customHeight="1">
      <c r="B66" s="667"/>
      <c r="C66" s="1184"/>
      <c r="D66" s="1185"/>
      <c r="E66" s="1185"/>
      <c r="F66" s="1185"/>
      <c r="G66" s="1185"/>
      <c r="H66" s="1186"/>
      <c r="I66" s="525"/>
      <c r="J66" s="669" t="str">
        <f>IF(OR(B66="　",B66=""),"",VLOOKUP(B66,'様式1-4（要望事業一覧）'!$B$27:$C$46,2,FALSE))</f>
        <v/>
      </c>
      <c r="K66" s="663"/>
      <c r="L66" s="655"/>
      <c r="M66" s="656"/>
      <c r="O66" s="152"/>
    </row>
    <row r="67" spans="2:15" s="81" customFormat="1" ht="12.75" customHeight="1">
      <c r="B67" s="667"/>
      <c r="C67" s="1184"/>
      <c r="D67" s="1185"/>
      <c r="E67" s="1185"/>
      <c r="F67" s="1185"/>
      <c r="G67" s="1185"/>
      <c r="H67" s="1186"/>
      <c r="I67" s="525"/>
      <c r="J67" s="669" t="str">
        <f>IF(OR(B67="　",B67=""),"",VLOOKUP(B67,'様式1-4（要望事業一覧）'!$B$27:$C$46,2,FALSE))</f>
        <v/>
      </c>
      <c r="K67" s="663"/>
      <c r="L67" s="655"/>
      <c r="M67" s="656"/>
      <c r="O67" s="152"/>
    </row>
    <row r="68" spans="2:15" s="81" customFormat="1" ht="12.75" customHeight="1" thickBot="1">
      <c r="B68" s="667"/>
      <c r="C68" s="1187"/>
      <c r="D68" s="1188"/>
      <c r="E68" s="1188"/>
      <c r="F68" s="1188"/>
      <c r="G68" s="1188"/>
      <c r="H68" s="1189"/>
      <c r="I68" s="602"/>
      <c r="J68" s="669" t="str">
        <f>IF(OR(B68="　",B68=""),"",VLOOKUP(B68,'様式1-4（要望事業一覧）'!$B$27:$C$46,2,FALSE))</f>
        <v/>
      </c>
      <c r="K68" s="655"/>
      <c r="L68" s="665"/>
      <c r="M68" s="656"/>
      <c r="O68" s="153"/>
    </row>
    <row r="69" spans="2:15" s="81" customFormat="1" ht="15" customHeight="1" thickTop="1">
      <c r="B69" s="1190" t="s">
        <v>86</v>
      </c>
      <c r="C69" s="1191"/>
      <c r="D69" s="1191"/>
      <c r="E69" s="1191"/>
      <c r="F69" s="1191"/>
      <c r="G69" s="1191"/>
      <c r="H69" s="1191"/>
      <c r="I69" s="1191"/>
      <c r="J69" s="1209"/>
      <c r="K69" s="639"/>
      <c r="L69" s="640">
        <f>SUM(L8,L29,L50)</f>
        <v>0</v>
      </c>
      <c r="M69" s="641"/>
    </row>
    <row r="70" spans="2:15" s="81" customFormat="1" ht="14.25" customHeight="1">
      <c r="B70" s="1148"/>
      <c r="C70" s="1149"/>
      <c r="D70" s="1149"/>
      <c r="E70" s="1149"/>
      <c r="F70" s="1149"/>
      <c r="G70" s="1149"/>
      <c r="H70" s="1149"/>
      <c r="I70" s="1149"/>
      <c r="J70" s="1150"/>
      <c r="K70" s="643" t="s">
        <v>591</v>
      </c>
      <c r="L70" s="642">
        <f>SUM(L9,L30,L51)</f>
        <v>0</v>
      </c>
      <c r="M70" s="644" t="s">
        <v>592</v>
      </c>
    </row>
    <row r="71" spans="2:15" s="81" customFormat="1" ht="12.75" customHeight="1">
      <c r="B71" s="527"/>
      <c r="C71" s="527"/>
      <c r="D71" s="527"/>
      <c r="E71" s="527"/>
      <c r="F71" s="527"/>
      <c r="G71" s="527"/>
      <c r="H71" s="527"/>
      <c r="I71" s="528"/>
      <c r="J71" s="528"/>
      <c r="K71" s="528"/>
      <c r="L71" s="528"/>
    </row>
    <row r="72" spans="2:15" s="81" customFormat="1" ht="18.75" customHeight="1">
      <c r="B72" s="80" t="s">
        <v>87</v>
      </c>
      <c r="C72" s="80"/>
      <c r="D72" s="527"/>
      <c r="E72" s="527"/>
      <c r="F72" s="527"/>
      <c r="G72" s="527"/>
      <c r="H72" s="527"/>
      <c r="I72" s="528"/>
      <c r="J72" s="528"/>
      <c r="K72" s="528"/>
      <c r="L72" s="528"/>
    </row>
    <row r="73" spans="2:15" s="81" customFormat="1" ht="16.5" customHeight="1">
      <c r="B73" s="352" t="s">
        <v>80</v>
      </c>
      <c r="C73" s="352"/>
      <c r="D73" s="352"/>
      <c r="E73" s="352"/>
      <c r="F73" s="352"/>
      <c r="G73" s="352"/>
      <c r="H73" s="352"/>
      <c r="I73" s="351"/>
      <c r="J73" s="351"/>
      <c r="K73" s="351"/>
      <c r="L73" s="636" t="s">
        <v>60</v>
      </c>
      <c r="M73" s="2"/>
      <c r="N73" s="2"/>
      <c r="O73" s="2"/>
    </row>
    <row r="74" spans="2:15" ht="27.75" customHeight="1">
      <c r="B74" s="1003" t="s">
        <v>81</v>
      </c>
      <c r="C74" s="1004"/>
      <c r="D74" s="1004"/>
      <c r="E74" s="1004"/>
      <c r="F74" s="1004"/>
      <c r="G74" s="1004"/>
      <c r="H74" s="1206"/>
      <c r="I74" s="499" t="s">
        <v>82</v>
      </c>
      <c r="J74" s="630" t="s">
        <v>590</v>
      </c>
      <c r="K74" s="1207" t="s">
        <v>593</v>
      </c>
      <c r="L74" s="687"/>
      <c r="M74" s="1208"/>
      <c r="N74" s="81"/>
    </row>
    <row r="75" spans="2:15" ht="12.75" customHeight="1">
      <c r="B75" s="1203" t="s">
        <v>88</v>
      </c>
      <c r="C75" s="1204"/>
      <c r="D75" s="1204"/>
      <c r="E75" s="1204"/>
      <c r="F75" s="1204"/>
      <c r="G75" s="1204"/>
      <c r="H75" s="1205"/>
      <c r="I75" s="529"/>
      <c r="J75" s="629"/>
      <c r="K75" s="631"/>
      <c r="L75" s="634"/>
      <c r="M75" s="637"/>
      <c r="N75" s="81"/>
    </row>
    <row r="76" spans="2:15" ht="12.75" customHeight="1">
      <c r="B76" s="666"/>
      <c r="C76" s="1200"/>
      <c r="D76" s="1201"/>
      <c r="E76" s="1201"/>
      <c r="F76" s="1201"/>
      <c r="G76" s="1201"/>
      <c r="H76" s="1202"/>
      <c r="I76" s="524"/>
      <c r="J76" s="669" t="str">
        <f>IF(OR(B76="　",B76=""),"",VLOOKUP(B76,'様式1-4（要望事業一覧）'!$B$27:$C$46,2,FALSE))</f>
        <v/>
      </c>
      <c r="K76" s="655"/>
      <c r="L76" s="635"/>
      <c r="M76" s="656"/>
      <c r="N76" s="81"/>
    </row>
    <row r="77" spans="2:15" ht="12.75" customHeight="1">
      <c r="B77" s="667"/>
      <c r="C77" s="1184"/>
      <c r="D77" s="1185"/>
      <c r="E77" s="1185"/>
      <c r="F77" s="1185"/>
      <c r="G77" s="1185"/>
      <c r="H77" s="1186"/>
      <c r="I77" s="525"/>
      <c r="J77" s="669" t="str">
        <f>IF(OR(B77="　",B77=""),"",VLOOKUP(B77,'様式1-4（要望事業一覧）'!$B$27:$C$46,2,FALSE))</f>
        <v/>
      </c>
      <c r="K77" s="657"/>
      <c r="L77" s="658">
        <f>ROUNDDOWN(SUM(I76:I85)/1000,0)</f>
        <v>0</v>
      </c>
      <c r="M77" s="656"/>
      <c r="N77" s="81"/>
    </row>
    <row r="78" spans="2:15" ht="12.75" customHeight="1">
      <c r="B78" s="667"/>
      <c r="C78" s="1184"/>
      <c r="D78" s="1185"/>
      <c r="E78" s="1185"/>
      <c r="F78" s="1185"/>
      <c r="G78" s="1185"/>
      <c r="H78" s="1186"/>
      <c r="I78" s="525"/>
      <c r="J78" s="669" t="str">
        <f>IF(OR(B78="　",B78=""),"",VLOOKUP(B78,'様式1-4（要望事業一覧）'!$B$27:$C$46,2,FALSE))</f>
        <v/>
      </c>
      <c r="K78" s="657" t="s">
        <v>591</v>
      </c>
      <c r="L78" s="658">
        <f>ROUNDDOWN(SUMIF(J76:J85,"=○",I76:I85)/1000,0)</f>
        <v>0</v>
      </c>
      <c r="M78" s="656" t="s">
        <v>592</v>
      </c>
      <c r="N78" s="81"/>
    </row>
    <row r="79" spans="2:15" s="81" customFormat="1" ht="12.75" customHeight="1">
      <c r="B79" s="667"/>
      <c r="C79" s="1184"/>
      <c r="D79" s="1185"/>
      <c r="E79" s="1185"/>
      <c r="F79" s="1185"/>
      <c r="G79" s="1185"/>
      <c r="H79" s="1186"/>
      <c r="I79" s="525"/>
      <c r="J79" s="669" t="str">
        <f>IF(OR(B79="　",B79=""),"",VLOOKUP(B79,'様式1-4（要望事業一覧）'!$B$27:$C$46,2,FALSE))</f>
        <v/>
      </c>
      <c r="K79" s="663"/>
      <c r="L79" s="655"/>
      <c r="M79" s="656"/>
      <c r="O79" s="152"/>
    </row>
    <row r="80" spans="2:15" s="81" customFormat="1" ht="12.75" customHeight="1">
      <c r="B80" s="667"/>
      <c r="C80" s="1184"/>
      <c r="D80" s="1185"/>
      <c r="E80" s="1185"/>
      <c r="F80" s="1185"/>
      <c r="G80" s="1185"/>
      <c r="H80" s="1186"/>
      <c r="I80" s="525"/>
      <c r="J80" s="669" t="str">
        <f>IF(OR(B80="　",B80=""),"",VLOOKUP(B80,'様式1-4（要望事業一覧）'!$B$27:$C$46,2,FALSE))</f>
        <v/>
      </c>
      <c r="K80" s="663"/>
      <c r="L80" s="655"/>
      <c r="M80" s="656"/>
      <c r="O80" s="152"/>
    </row>
    <row r="81" spans="2:15" s="81" customFormat="1" ht="12.75" customHeight="1">
      <c r="B81" s="667"/>
      <c r="C81" s="1184"/>
      <c r="D81" s="1185"/>
      <c r="E81" s="1185"/>
      <c r="F81" s="1185"/>
      <c r="G81" s="1185"/>
      <c r="H81" s="1186"/>
      <c r="I81" s="525"/>
      <c r="J81" s="669" t="str">
        <f>IF(OR(B81="　",B81=""),"",VLOOKUP(B81,'様式1-4（要望事業一覧）'!$B$27:$C$46,2,FALSE))</f>
        <v/>
      </c>
      <c r="K81" s="663"/>
      <c r="L81" s="655"/>
      <c r="M81" s="656"/>
      <c r="O81" s="152"/>
    </row>
    <row r="82" spans="2:15" s="81" customFormat="1" ht="12.75" customHeight="1">
      <c r="B82" s="667"/>
      <c r="C82" s="1184"/>
      <c r="D82" s="1185"/>
      <c r="E82" s="1185"/>
      <c r="F82" s="1185"/>
      <c r="G82" s="1185"/>
      <c r="H82" s="1186"/>
      <c r="I82" s="525"/>
      <c r="J82" s="669" t="str">
        <f>IF(OR(B82="　",B82=""),"",VLOOKUP(B82,'様式1-4（要望事業一覧）'!$B$27:$C$46,2,FALSE))</f>
        <v/>
      </c>
      <c r="K82" s="663"/>
      <c r="L82" s="655"/>
      <c r="M82" s="656"/>
      <c r="O82" s="152"/>
    </row>
    <row r="83" spans="2:15" s="81" customFormat="1" ht="12.75" customHeight="1">
      <c r="B83" s="667"/>
      <c r="C83" s="1184"/>
      <c r="D83" s="1185"/>
      <c r="E83" s="1185"/>
      <c r="F83" s="1185"/>
      <c r="G83" s="1185"/>
      <c r="H83" s="1186"/>
      <c r="I83" s="525"/>
      <c r="J83" s="669" t="str">
        <f>IF(OR(B83="　",B83=""),"",VLOOKUP(B83,'様式1-4（要望事業一覧）'!$B$27:$C$46,2,FALSE))</f>
        <v/>
      </c>
      <c r="K83" s="663"/>
      <c r="L83" s="655"/>
      <c r="M83" s="656"/>
      <c r="O83" s="152"/>
    </row>
    <row r="84" spans="2:15" s="81" customFormat="1" ht="12.75" customHeight="1">
      <c r="B84" s="667"/>
      <c r="C84" s="1184"/>
      <c r="D84" s="1185"/>
      <c r="E84" s="1185"/>
      <c r="F84" s="1185"/>
      <c r="G84" s="1185"/>
      <c r="H84" s="1186"/>
      <c r="I84" s="525"/>
      <c r="J84" s="669" t="str">
        <f>IF(OR(B84="　",B84=""),"",VLOOKUP(B84,'様式1-4（要望事業一覧）'!$B$27:$C$46,2,FALSE))</f>
        <v/>
      </c>
      <c r="K84" s="663"/>
      <c r="L84" s="655"/>
      <c r="M84" s="656"/>
      <c r="O84" s="152"/>
    </row>
    <row r="85" spans="2:15" ht="12.75" customHeight="1">
      <c r="B85" s="667"/>
      <c r="C85" s="1187"/>
      <c r="D85" s="1188"/>
      <c r="E85" s="1188"/>
      <c r="F85" s="1188"/>
      <c r="G85" s="1188"/>
      <c r="H85" s="1189"/>
      <c r="I85" s="526"/>
      <c r="J85" s="669" t="str">
        <f>IF(OR(B85="　",B85=""),"",VLOOKUP(B85,'様式1-4（要望事業一覧）'!$B$27:$C$46,2,FALSE))</f>
        <v/>
      </c>
      <c r="K85" s="655"/>
      <c r="L85" s="658"/>
      <c r="M85" s="656"/>
      <c r="N85" s="81"/>
    </row>
    <row r="86" spans="2:15" ht="12.75" customHeight="1">
      <c r="B86" s="1203" t="s">
        <v>83</v>
      </c>
      <c r="C86" s="1204"/>
      <c r="D86" s="1204"/>
      <c r="E86" s="1204"/>
      <c r="F86" s="1204"/>
      <c r="G86" s="1204"/>
      <c r="H86" s="1205"/>
      <c r="I86" s="529"/>
      <c r="J86" s="629"/>
      <c r="K86" s="631"/>
      <c r="L86" s="634"/>
      <c r="M86" s="637"/>
    </row>
    <row r="87" spans="2:15" ht="12.75" customHeight="1">
      <c r="B87" s="666"/>
      <c r="C87" s="1200"/>
      <c r="D87" s="1201"/>
      <c r="E87" s="1201"/>
      <c r="F87" s="1201"/>
      <c r="G87" s="1201"/>
      <c r="H87" s="1202"/>
      <c r="I87" s="524"/>
      <c r="J87" s="669" t="str">
        <f>IF(OR(B87="　",B87=""),"",VLOOKUP(B87,'様式1-4（要望事業一覧）'!$B$27:$C$46,2,FALSE))</f>
        <v/>
      </c>
      <c r="K87" s="655"/>
      <c r="L87" s="635"/>
      <c r="M87" s="656"/>
    </row>
    <row r="88" spans="2:15" s="81" customFormat="1" ht="12.75" customHeight="1">
      <c r="B88" s="667"/>
      <c r="C88" s="1184"/>
      <c r="D88" s="1185"/>
      <c r="E88" s="1185"/>
      <c r="F88" s="1185"/>
      <c r="G88" s="1185"/>
      <c r="H88" s="1186"/>
      <c r="I88" s="525"/>
      <c r="J88" s="669" t="str">
        <f>IF(OR(B88="　",B88=""),"",VLOOKUP(B88,'様式1-4（要望事業一覧）'!$B$27:$C$46,2,FALSE))</f>
        <v/>
      </c>
      <c r="K88" s="657"/>
      <c r="L88" s="658">
        <f>ROUNDDOWN(SUM(I87:I96)/1000,0)</f>
        <v>0</v>
      </c>
      <c r="M88" s="656"/>
      <c r="O88" s="152"/>
    </row>
    <row r="89" spans="2:15" s="81" customFormat="1" ht="12.75" customHeight="1">
      <c r="B89" s="667"/>
      <c r="C89" s="1184"/>
      <c r="D89" s="1185"/>
      <c r="E89" s="1185"/>
      <c r="F89" s="1185"/>
      <c r="G89" s="1185"/>
      <c r="H89" s="1186"/>
      <c r="I89" s="525"/>
      <c r="J89" s="669" t="str">
        <f>IF(OR(B89="　",B89=""),"",VLOOKUP(B89,'様式1-4（要望事業一覧）'!$B$27:$C$46,2,FALSE))</f>
        <v/>
      </c>
      <c r="K89" s="657" t="s">
        <v>591</v>
      </c>
      <c r="L89" s="658">
        <f>ROUNDDOWN(SUMIF(J87:J96,"=○",I87:I96)/1000,0)</f>
        <v>0</v>
      </c>
      <c r="M89" s="656" t="s">
        <v>592</v>
      </c>
      <c r="O89" s="152"/>
    </row>
    <row r="90" spans="2:15" s="81" customFormat="1" ht="12.75" customHeight="1">
      <c r="B90" s="667"/>
      <c r="C90" s="1184"/>
      <c r="D90" s="1185"/>
      <c r="E90" s="1185"/>
      <c r="F90" s="1185"/>
      <c r="G90" s="1185"/>
      <c r="H90" s="1186"/>
      <c r="I90" s="525"/>
      <c r="J90" s="669" t="str">
        <f>IF(OR(B90="　",B90=""),"",VLOOKUP(B90,'様式1-4（要望事業一覧）'!$B$27:$C$46,2,FALSE))</f>
        <v/>
      </c>
      <c r="K90" s="663"/>
      <c r="L90" s="655"/>
      <c r="M90" s="656"/>
      <c r="O90" s="152"/>
    </row>
    <row r="91" spans="2:15" s="81" customFormat="1" ht="12.75" customHeight="1">
      <c r="B91" s="667"/>
      <c r="C91" s="1184"/>
      <c r="D91" s="1185"/>
      <c r="E91" s="1185"/>
      <c r="F91" s="1185"/>
      <c r="G91" s="1185"/>
      <c r="H91" s="1186"/>
      <c r="I91" s="525"/>
      <c r="J91" s="669" t="str">
        <f>IF(OR(B91="　",B91=""),"",VLOOKUP(B91,'様式1-4（要望事業一覧）'!$B$27:$C$46,2,FALSE))</f>
        <v/>
      </c>
      <c r="K91" s="663"/>
      <c r="L91" s="655"/>
      <c r="M91" s="656"/>
      <c r="O91" s="152"/>
    </row>
    <row r="92" spans="2:15" s="81" customFormat="1" ht="12.75" customHeight="1">
      <c r="B92" s="667"/>
      <c r="C92" s="1184"/>
      <c r="D92" s="1185"/>
      <c r="E92" s="1185"/>
      <c r="F92" s="1185"/>
      <c r="G92" s="1185"/>
      <c r="H92" s="1186"/>
      <c r="I92" s="525"/>
      <c r="J92" s="669" t="str">
        <f>IF(OR(B92="　",B92=""),"",VLOOKUP(B92,'様式1-4（要望事業一覧）'!$B$27:$C$46,2,FALSE))</f>
        <v/>
      </c>
      <c r="K92" s="663"/>
      <c r="L92" s="655"/>
      <c r="M92" s="656"/>
      <c r="O92" s="152"/>
    </row>
    <row r="93" spans="2:15" s="81" customFormat="1" ht="12.75" customHeight="1">
      <c r="B93" s="667"/>
      <c r="C93" s="1184"/>
      <c r="D93" s="1185"/>
      <c r="E93" s="1185"/>
      <c r="F93" s="1185"/>
      <c r="G93" s="1185"/>
      <c r="H93" s="1186"/>
      <c r="I93" s="525"/>
      <c r="J93" s="669" t="str">
        <f>IF(OR(B93="　",B93=""),"",VLOOKUP(B93,'様式1-4（要望事業一覧）'!$B$27:$C$46,2,FALSE))</f>
        <v/>
      </c>
      <c r="K93" s="663"/>
      <c r="L93" s="655"/>
      <c r="M93" s="656"/>
      <c r="O93" s="152"/>
    </row>
    <row r="94" spans="2:15" s="81" customFormat="1" ht="12.75" customHeight="1">
      <c r="B94" s="667"/>
      <c r="C94" s="1184"/>
      <c r="D94" s="1185"/>
      <c r="E94" s="1185"/>
      <c r="F94" s="1185"/>
      <c r="G94" s="1185"/>
      <c r="H94" s="1186"/>
      <c r="I94" s="525"/>
      <c r="J94" s="669" t="str">
        <f>IF(OR(B94="　",B94=""),"",VLOOKUP(B94,'様式1-4（要望事業一覧）'!$B$27:$C$46,2,FALSE))</f>
        <v/>
      </c>
      <c r="K94" s="663"/>
      <c r="L94" s="655"/>
      <c r="M94" s="656"/>
      <c r="O94" s="152"/>
    </row>
    <row r="95" spans="2:15" s="81" customFormat="1" ht="12.75" customHeight="1">
      <c r="B95" s="667"/>
      <c r="C95" s="1184"/>
      <c r="D95" s="1185"/>
      <c r="E95" s="1185"/>
      <c r="F95" s="1185"/>
      <c r="G95" s="1185"/>
      <c r="H95" s="1186"/>
      <c r="I95" s="525"/>
      <c r="J95" s="669" t="str">
        <f>IF(OR(B95="　",B95=""),"",VLOOKUP(B95,'様式1-4（要望事業一覧）'!$B$27:$C$46,2,FALSE))</f>
        <v/>
      </c>
      <c r="K95" s="663"/>
      <c r="L95" s="655"/>
      <c r="M95" s="656"/>
      <c r="O95" s="152"/>
    </row>
    <row r="96" spans="2:15" s="81" customFormat="1" ht="12.75" customHeight="1">
      <c r="B96" s="667"/>
      <c r="C96" s="1187"/>
      <c r="D96" s="1188"/>
      <c r="E96" s="1188"/>
      <c r="F96" s="1188"/>
      <c r="G96" s="1188"/>
      <c r="H96" s="1189"/>
      <c r="I96" s="526"/>
      <c r="J96" s="669" t="str">
        <f>IF(OR(B96="　",B96=""),"",VLOOKUP(B96,'様式1-4（要望事業一覧）'!$B$27:$C$46,2,FALSE))</f>
        <v/>
      </c>
      <c r="K96" s="655"/>
      <c r="L96" s="658"/>
      <c r="M96" s="656"/>
      <c r="O96" s="152"/>
    </row>
    <row r="97" spans="2:15" s="81" customFormat="1" ht="12.75" customHeight="1">
      <c r="B97" s="1203" t="s">
        <v>84</v>
      </c>
      <c r="C97" s="1204"/>
      <c r="D97" s="1204"/>
      <c r="E97" s="1204"/>
      <c r="F97" s="1204"/>
      <c r="G97" s="1204"/>
      <c r="H97" s="1205"/>
      <c r="I97" s="530"/>
      <c r="J97" s="154"/>
      <c r="K97" s="631"/>
      <c r="L97" s="634"/>
      <c r="M97" s="637"/>
      <c r="O97" s="152"/>
    </row>
    <row r="98" spans="2:15" s="81" customFormat="1" ht="12.75" customHeight="1">
      <c r="B98" s="666"/>
      <c r="C98" s="1200"/>
      <c r="D98" s="1201"/>
      <c r="E98" s="1201"/>
      <c r="F98" s="1201"/>
      <c r="G98" s="1201"/>
      <c r="H98" s="1202"/>
      <c r="I98" s="524"/>
      <c r="J98" s="669" t="str">
        <f>IF(OR(B98="　",B98=""),"",VLOOKUP(B98,'様式1-4（要望事業一覧）'!$B$27:$C$46,2,FALSE))</f>
        <v/>
      </c>
      <c r="K98" s="655"/>
      <c r="L98" s="635"/>
      <c r="M98" s="656"/>
      <c r="O98" s="152"/>
    </row>
    <row r="99" spans="2:15" s="81" customFormat="1" ht="12.75" customHeight="1">
      <c r="B99" s="667"/>
      <c r="C99" s="1184"/>
      <c r="D99" s="1185"/>
      <c r="E99" s="1185"/>
      <c r="F99" s="1185"/>
      <c r="G99" s="1185"/>
      <c r="H99" s="1186"/>
      <c r="I99" s="525"/>
      <c r="J99" s="669" t="str">
        <f>IF(OR(B99="　",B99=""),"",VLOOKUP(B99,'様式1-4（要望事業一覧）'!$B$27:$C$46,2,FALSE))</f>
        <v/>
      </c>
      <c r="K99" s="657"/>
      <c r="L99" s="658">
        <f>ROUNDDOWN(SUM(I98:I107)/1000,0)</f>
        <v>0</v>
      </c>
      <c r="M99" s="656"/>
      <c r="O99" s="152"/>
    </row>
    <row r="100" spans="2:15" s="81" customFormat="1" ht="12.75" customHeight="1">
      <c r="B100" s="667"/>
      <c r="C100" s="1184"/>
      <c r="D100" s="1185"/>
      <c r="E100" s="1185"/>
      <c r="F100" s="1185"/>
      <c r="G100" s="1185"/>
      <c r="H100" s="1186"/>
      <c r="I100" s="525"/>
      <c r="J100" s="669" t="str">
        <f>IF(OR(B100="　",B100=""),"",VLOOKUP(B100,'様式1-4（要望事業一覧）'!$B$27:$C$46,2,FALSE))</f>
        <v/>
      </c>
      <c r="K100" s="657" t="s">
        <v>591</v>
      </c>
      <c r="L100" s="658">
        <f>ROUNDDOWN(SUMIF(J98:J107,"=○",I98:I107)/1000,0)</f>
        <v>0</v>
      </c>
      <c r="M100" s="656" t="s">
        <v>592</v>
      </c>
      <c r="O100" s="152"/>
    </row>
    <row r="101" spans="2:15" s="81" customFormat="1" ht="12.75" customHeight="1">
      <c r="B101" s="667"/>
      <c r="C101" s="1184"/>
      <c r="D101" s="1185"/>
      <c r="E101" s="1185"/>
      <c r="F101" s="1185"/>
      <c r="G101" s="1185"/>
      <c r="H101" s="1186"/>
      <c r="I101" s="525"/>
      <c r="J101" s="669" t="str">
        <f>IF(OR(B101="　",B101=""),"",VLOOKUP(B101,'様式1-4（要望事業一覧）'!$B$27:$C$46,2,FALSE))</f>
        <v/>
      </c>
      <c r="K101" s="663"/>
      <c r="L101" s="655"/>
      <c r="M101" s="656"/>
      <c r="O101" s="152"/>
    </row>
    <row r="102" spans="2:15" s="81" customFormat="1" ht="12.75" customHeight="1">
      <c r="B102" s="667"/>
      <c r="C102" s="1184"/>
      <c r="D102" s="1185"/>
      <c r="E102" s="1185"/>
      <c r="F102" s="1185"/>
      <c r="G102" s="1185"/>
      <c r="H102" s="1186"/>
      <c r="I102" s="525"/>
      <c r="J102" s="669" t="str">
        <f>IF(OR(B102="　",B102=""),"",VLOOKUP(B102,'様式1-4（要望事業一覧）'!$B$27:$C$46,2,FALSE))</f>
        <v/>
      </c>
      <c r="K102" s="663"/>
      <c r="L102" s="655"/>
      <c r="M102" s="656"/>
      <c r="O102" s="152"/>
    </row>
    <row r="103" spans="2:15" s="81" customFormat="1" ht="12.75" customHeight="1">
      <c r="B103" s="667"/>
      <c r="C103" s="1184"/>
      <c r="D103" s="1185"/>
      <c r="E103" s="1185"/>
      <c r="F103" s="1185"/>
      <c r="G103" s="1185"/>
      <c r="H103" s="1186"/>
      <c r="I103" s="525"/>
      <c r="J103" s="669" t="str">
        <f>IF(OR(B103="　",B103=""),"",VLOOKUP(B103,'様式1-4（要望事業一覧）'!$B$27:$C$46,2,FALSE))</f>
        <v/>
      </c>
      <c r="K103" s="663"/>
      <c r="L103" s="655"/>
      <c r="M103" s="656"/>
      <c r="O103" s="152"/>
    </row>
    <row r="104" spans="2:15" s="81" customFormat="1" ht="12.75" customHeight="1">
      <c r="B104" s="667"/>
      <c r="C104" s="1184"/>
      <c r="D104" s="1185"/>
      <c r="E104" s="1185"/>
      <c r="F104" s="1185"/>
      <c r="G104" s="1185"/>
      <c r="H104" s="1186"/>
      <c r="I104" s="525"/>
      <c r="J104" s="669" t="str">
        <f>IF(OR(B104="　",B104=""),"",VLOOKUP(B104,'様式1-4（要望事業一覧）'!$B$27:$C$46,2,FALSE))</f>
        <v/>
      </c>
      <c r="K104" s="663"/>
      <c r="L104" s="655"/>
      <c r="M104" s="656"/>
      <c r="O104" s="152"/>
    </row>
    <row r="105" spans="2:15" s="81" customFormat="1" ht="12.75" customHeight="1">
      <c r="B105" s="667"/>
      <c r="C105" s="1184"/>
      <c r="D105" s="1185"/>
      <c r="E105" s="1185"/>
      <c r="F105" s="1185"/>
      <c r="G105" s="1185"/>
      <c r="H105" s="1186"/>
      <c r="I105" s="525"/>
      <c r="J105" s="669" t="str">
        <f>IF(OR(B105="　",B105=""),"",VLOOKUP(B105,'様式1-4（要望事業一覧）'!$B$27:$C$46,2,FALSE))</f>
        <v/>
      </c>
      <c r="K105" s="663"/>
      <c r="L105" s="655"/>
      <c r="M105" s="656"/>
      <c r="O105" s="152"/>
    </row>
    <row r="106" spans="2:15" s="81" customFormat="1" ht="12.75" customHeight="1">
      <c r="B106" s="667"/>
      <c r="C106" s="1184"/>
      <c r="D106" s="1185"/>
      <c r="E106" s="1185"/>
      <c r="F106" s="1185"/>
      <c r="G106" s="1185"/>
      <c r="H106" s="1186"/>
      <c r="I106" s="525"/>
      <c r="J106" s="669" t="str">
        <f>IF(OR(B106="　",B106=""),"",VLOOKUP(B106,'様式1-4（要望事業一覧）'!$B$27:$C$46,2,FALSE))</f>
        <v/>
      </c>
      <c r="K106" s="663"/>
      <c r="L106" s="655"/>
      <c r="M106" s="656"/>
      <c r="O106" s="152"/>
    </row>
    <row r="107" spans="2:15" s="81" customFormat="1" ht="12.75" customHeight="1">
      <c r="B107" s="667"/>
      <c r="C107" s="1187"/>
      <c r="D107" s="1188"/>
      <c r="E107" s="1188"/>
      <c r="F107" s="1188"/>
      <c r="G107" s="1188"/>
      <c r="H107" s="1189"/>
      <c r="I107" s="526"/>
      <c r="J107" s="669" t="str">
        <f>IF(OR(B107="　",B107=""),"",VLOOKUP(B107,'様式1-4（要望事業一覧）'!$B$27:$C$46,2,FALSE))</f>
        <v/>
      </c>
      <c r="K107" s="655"/>
      <c r="L107" s="658"/>
      <c r="M107" s="656"/>
      <c r="O107" s="152"/>
    </row>
    <row r="108" spans="2:15" s="81" customFormat="1" ht="12.75" customHeight="1">
      <c r="B108" s="1203" t="s">
        <v>85</v>
      </c>
      <c r="C108" s="1204"/>
      <c r="D108" s="1204"/>
      <c r="E108" s="1204"/>
      <c r="F108" s="1204"/>
      <c r="G108" s="1204"/>
      <c r="H108" s="1205"/>
      <c r="I108" s="529"/>
      <c r="J108" s="629"/>
      <c r="K108" s="631"/>
      <c r="L108" s="634"/>
      <c r="M108" s="637"/>
      <c r="O108" s="152"/>
    </row>
    <row r="109" spans="2:15" s="81" customFormat="1" ht="12.75" customHeight="1">
      <c r="B109" s="666"/>
      <c r="C109" s="1200"/>
      <c r="D109" s="1201"/>
      <c r="E109" s="1201"/>
      <c r="F109" s="1201"/>
      <c r="G109" s="1201"/>
      <c r="H109" s="1202"/>
      <c r="I109" s="524"/>
      <c r="J109" s="669" t="str">
        <f>IF(OR(B109="　",B109=""),"",VLOOKUP(B109,'様式1-4（要望事業一覧）'!$B$27:$C$46,2,FALSE))</f>
        <v/>
      </c>
      <c r="K109" s="655"/>
      <c r="L109" s="635"/>
      <c r="M109" s="656"/>
      <c r="O109" s="152"/>
    </row>
    <row r="110" spans="2:15" s="81" customFormat="1" ht="12.75" customHeight="1">
      <c r="B110" s="667"/>
      <c r="C110" s="1184"/>
      <c r="D110" s="1185"/>
      <c r="E110" s="1185"/>
      <c r="F110" s="1185"/>
      <c r="G110" s="1185"/>
      <c r="H110" s="1186"/>
      <c r="I110" s="525"/>
      <c r="J110" s="669" t="str">
        <f>IF(OR(B110="　",B110=""),"",VLOOKUP(B110,'様式1-4（要望事業一覧）'!$B$27:$C$46,2,FALSE))</f>
        <v/>
      </c>
      <c r="K110" s="657"/>
      <c r="L110" s="658">
        <f>ROUNDDOWN(SUM(I109:I118)/1000,0)</f>
        <v>0</v>
      </c>
      <c r="M110" s="656"/>
      <c r="O110" s="152"/>
    </row>
    <row r="111" spans="2:15" s="81" customFormat="1" ht="12.75" customHeight="1">
      <c r="B111" s="667"/>
      <c r="C111" s="1184"/>
      <c r="D111" s="1185"/>
      <c r="E111" s="1185"/>
      <c r="F111" s="1185"/>
      <c r="G111" s="1185"/>
      <c r="H111" s="1186"/>
      <c r="I111" s="525"/>
      <c r="J111" s="669" t="str">
        <f>IF(OR(B111="　",B111=""),"",VLOOKUP(B111,'様式1-4（要望事業一覧）'!$B$27:$C$46,2,FALSE))</f>
        <v/>
      </c>
      <c r="K111" s="657" t="s">
        <v>591</v>
      </c>
      <c r="L111" s="658">
        <f>ROUNDDOWN(SUMIF(J109:J118,"=○",I109:I118)/1000,0)</f>
        <v>0</v>
      </c>
      <c r="M111" s="656" t="s">
        <v>592</v>
      </c>
      <c r="O111" s="152"/>
    </row>
    <row r="112" spans="2:15" s="81" customFormat="1" ht="12.75" customHeight="1">
      <c r="B112" s="667"/>
      <c r="C112" s="1184"/>
      <c r="D112" s="1185"/>
      <c r="E112" s="1185"/>
      <c r="F112" s="1185"/>
      <c r="G112" s="1185"/>
      <c r="H112" s="1186"/>
      <c r="I112" s="525"/>
      <c r="J112" s="669" t="str">
        <f>IF(OR(B112="　",B112=""),"",VLOOKUP(B112,'様式1-4（要望事業一覧）'!$B$27:$C$46,2,FALSE))</f>
        <v/>
      </c>
      <c r="K112" s="663"/>
      <c r="L112" s="655"/>
      <c r="M112" s="656"/>
      <c r="O112" s="152"/>
    </row>
    <row r="113" spans="2:15" s="81" customFormat="1" ht="12.75" customHeight="1">
      <c r="B113" s="667"/>
      <c r="C113" s="1184"/>
      <c r="D113" s="1185"/>
      <c r="E113" s="1185"/>
      <c r="F113" s="1185"/>
      <c r="G113" s="1185"/>
      <c r="H113" s="1186"/>
      <c r="I113" s="525"/>
      <c r="J113" s="669" t="str">
        <f>IF(OR(B113="　",B113=""),"",VLOOKUP(B113,'様式1-4（要望事業一覧）'!$B$27:$C$46,2,FALSE))</f>
        <v/>
      </c>
      <c r="K113" s="663"/>
      <c r="L113" s="655"/>
      <c r="M113" s="656"/>
      <c r="O113" s="152"/>
    </row>
    <row r="114" spans="2:15" s="81" customFormat="1" ht="12.75" customHeight="1">
      <c r="B114" s="667"/>
      <c r="C114" s="1184"/>
      <c r="D114" s="1185"/>
      <c r="E114" s="1185"/>
      <c r="F114" s="1185"/>
      <c r="G114" s="1185"/>
      <c r="H114" s="1186"/>
      <c r="I114" s="525"/>
      <c r="J114" s="669" t="str">
        <f>IF(OR(B114="　",B114=""),"",VLOOKUP(B114,'様式1-4（要望事業一覧）'!$B$27:$C$46,2,FALSE))</f>
        <v/>
      </c>
      <c r="K114" s="663"/>
      <c r="L114" s="655"/>
      <c r="M114" s="656"/>
      <c r="O114" s="152"/>
    </row>
    <row r="115" spans="2:15" s="81" customFormat="1" ht="12.75" customHeight="1">
      <c r="B115" s="667"/>
      <c r="C115" s="1184"/>
      <c r="D115" s="1185"/>
      <c r="E115" s="1185"/>
      <c r="F115" s="1185"/>
      <c r="G115" s="1185"/>
      <c r="H115" s="1186"/>
      <c r="I115" s="525"/>
      <c r="J115" s="669" t="str">
        <f>IF(OR(B115="　",B115=""),"",VLOOKUP(B115,'様式1-4（要望事業一覧）'!$B$27:$C$46,2,FALSE))</f>
        <v/>
      </c>
      <c r="K115" s="663"/>
      <c r="L115" s="655"/>
      <c r="M115" s="656"/>
      <c r="O115" s="152"/>
    </row>
    <row r="116" spans="2:15" s="81" customFormat="1" ht="12.75" customHeight="1">
      <c r="B116" s="667"/>
      <c r="C116" s="1184"/>
      <c r="D116" s="1185"/>
      <c r="E116" s="1185"/>
      <c r="F116" s="1185"/>
      <c r="G116" s="1185"/>
      <c r="H116" s="1186"/>
      <c r="I116" s="525"/>
      <c r="J116" s="669" t="str">
        <f>IF(OR(B116="　",B116=""),"",VLOOKUP(B116,'様式1-4（要望事業一覧）'!$B$27:$C$46,2,FALSE))</f>
        <v/>
      </c>
      <c r="K116" s="663"/>
      <c r="L116" s="655"/>
      <c r="M116" s="656"/>
      <c r="O116" s="152"/>
    </row>
    <row r="117" spans="2:15" s="81" customFormat="1" ht="12.75" customHeight="1">
      <c r="B117" s="667"/>
      <c r="C117" s="1184"/>
      <c r="D117" s="1185"/>
      <c r="E117" s="1185"/>
      <c r="F117" s="1185"/>
      <c r="G117" s="1185"/>
      <c r="H117" s="1186"/>
      <c r="I117" s="525"/>
      <c r="J117" s="669" t="str">
        <f>IF(OR(B117="　",B117=""),"",VLOOKUP(B117,'様式1-4（要望事業一覧）'!$B$27:$C$46,2,FALSE))</f>
        <v/>
      </c>
      <c r="K117" s="663"/>
      <c r="L117" s="655"/>
      <c r="M117" s="656"/>
      <c r="O117" s="152"/>
    </row>
    <row r="118" spans="2:15" s="81" customFormat="1" ht="12.75" customHeight="1" thickBot="1">
      <c r="B118" s="667"/>
      <c r="C118" s="1187"/>
      <c r="D118" s="1188"/>
      <c r="E118" s="1188"/>
      <c r="F118" s="1188"/>
      <c r="G118" s="1188"/>
      <c r="H118" s="1189"/>
      <c r="I118" s="602"/>
      <c r="J118" s="669" t="str">
        <f>IF(OR(B118="　",B118=""),"",VLOOKUP(B118,'様式1-4（要望事業一覧）'!$B$27:$C$46,2,FALSE))</f>
        <v/>
      </c>
      <c r="K118" s="659"/>
      <c r="L118" s="638"/>
      <c r="M118" s="660"/>
      <c r="O118" s="153"/>
    </row>
    <row r="119" spans="2:15" ht="15.75" customHeight="1" thickTop="1">
      <c r="B119" s="1190" t="s">
        <v>89</v>
      </c>
      <c r="C119" s="1191"/>
      <c r="D119" s="1191"/>
      <c r="E119" s="1191"/>
      <c r="F119" s="1191"/>
      <c r="G119" s="1191"/>
      <c r="H119" s="1191"/>
      <c r="I119" s="1191"/>
      <c r="J119" s="1192"/>
      <c r="K119" s="639"/>
      <c r="L119" s="640">
        <f>SUM(L77,L88,L99,L110)</f>
        <v>0</v>
      </c>
      <c r="M119" s="641"/>
    </row>
    <row r="120" spans="2:15" ht="15.75" customHeight="1">
      <c r="B120" s="1193"/>
      <c r="C120" s="1194"/>
      <c r="D120" s="1194"/>
      <c r="E120" s="1194"/>
      <c r="F120" s="1194"/>
      <c r="G120" s="1194"/>
      <c r="H120" s="1194"/>
      <c r="I120" s="1194"/>
      <c r="J120" s="1195"/>
      <c r="K120" s="643" t="s">
        <v>591</v>
      </c>
      <c r="L120" s="642">
        <f>SUM(L78,L89,L100,L111)</f>
        <v>0</v>
      </c>
      <c r="M120" s="644" t="s">
        <v>592</v>
      </c>
    </row>
    <row r="121" spans="2:15" ht="19.5" customHeight="1" thickBot="1">
      <c r="B121" s="531" t="s">
        <v>70</v>
      </c>
      <c r="C121" s="531"/>
      <c r="D121" s="131"/>
      <c r="E121" s="131"/>
      <c r="F121" s="131"/>
      <c r="G121" s="131"/>
      <c r="H121" s="131"/>
      <c r="I121" s="131"/>
      <c r="J121" s="131"/>
      <c r="K121" s="131"/>
      <c r="L121" s="131"/>
    </row>
    <row r="122" spans="2:15" ht="22.5" customHeight="1">
      <c r="B122" s="131" t="s">
        <v>71</v>
      </c>
      <c r="C122" s="131"/>
      <c r="D122" s="131"/>
      <c r="E122" s="532" t="s">
        <v>72</v>
      </c>
      <c r="F122" s="131"/>
      <c r="G122" s="1196" t="s">
        <v>570</v>
      </c>
      <c r="H122" s="1197"/>
      <c r="I122" s="1197"/>
      <c r="J122" s="1198"/>
      <c r="K122" s="1199"/>
      <c r="L122" s="1175">
        <f>SUM(L69,L119)</f>
        <v>0</v>
      </c>
      <c r="M122" s="1176"/>
    </row>
    <row r="123" spans="2:15" ht="22.5" customHeight="1">
      <c r="B123" s="1003" t="s">
        <v>73</v>
      </c>
      <c r="C123" s="1004"/>
      <c r="D123" s="1005"/>
      <c r="E123" s="645" t="s">
        <v>594</v>
      </c>
      <c r="F123" s="527"/>
      <c r="G123" s="1162"/>
      <c r="H123" s="1163"/>
      <c r="I123" s="1163"/>
      <c r="J123" s="1164"/>
      <c r="K123" s="1165"/>
      <c r="L123" s="1177">
        <f>SUM(L70,L120)</f>
        <v>0</v>
      </c>
      <c r="M123" s="1178"/>
    </row>
    <row r="124" spans="2:15" ht="22.5" customHeight="1">
      <c r="B124" s="1159" t="s">
        <v>90</v>
      </c>
      <c r="C124" s="1160"/>
      <c r="D124" s="1161"/>
      <c r="E124" s="646"/>
      <c r="F124" s="131"/>
      <c r="G124" s="1179" t="s">
        <v>409</v>
      </c>
      <c r="H124" s="1180"/>
      <c r="I124" s="1180"/>
      <c r="J124" s="1181"/>
      <c r="K124" s="1182"/>
      <c r="L124" s="1169">
        <f>IF(共通入力シート!$B$18="課税事業者",ROUNDDOWN((L122-E132)*10/110,0),0)</f>
        <v>0</v>
      </c>
      <c r="M124" s="1170"/>
    </row>
    <row r="125" spans="2:15" ht="22.5" customHeight="1">
      <c r="B125" s="1148"/>
      <c r="C125" s="1149"/>
      <c r="D125" s="1150"/>
      <c r="E125" s="647"/>
      <c r="F125" s="131"/>
      <c r="G125" s="1183"/>
      <c r="H125" s="1181"/>
      <c r="I125" s="1181"/>
      <c r="J125" s="1181"/>
      <c r="K125" s="1182"/>
      <c r="L125" s="1177">
        <f>IF(共通入力シート!$B$18="課税事業者",ROUNDDOWN((L123-E133)*10/110,0),0)</f>
        <v>0</v>
      </c>
      <c r="M125" s="1178"/>
    </row>
    <row r="126" spans="2:15" ht="22.5" customHeight="1">
      <c r="B126" s="1159" t="s">
        <v>91</v>
      </c>
      <c r="C126" s="1160"/>
      <c r="D126" s="1161"/>
      <c r="E126" s="646"/>
      <c r="F126" s="131"/>
      <c r="G126" s="1162" t="s">
        <v>410</v>
      </c>
      <c r="H126" s="1163"/>
      <c r="I126" s="1163"/>
      <c r="J126" s="1164"/>
      <c r="K126" s="1165"/>
      <c r="L126" s="1169">
        <f>L122-L124</f>
        <v>0</v>
      </c>
      <c r="M126" s="1170"/>
    </row>
    <row r="127" spans="2:15" ht="22.5" customHeight="1" thickBot="1">
      <c r="B127" s="1148"/>
      <c r="C127" s="1149"/>
      <c r="D127" s="1150"/>
      <c r="E127" s="647"/>
      <c r="F127" s="131"/>
      <c r="G127" s="1166"/>
      <c r="H127" s="1167"/>
      <c r="I127" s="1167"/>
      <c r="J127" s="1167"/>
      <c r="K127" s="1168"/>
      <c r="L127" s="1171">
        <f>L123-L125</f>
        <v>0</v>
      </c>
      <c r="M127" s="1172"/>
    </row>
    <row r="128" spans="2:15" ht="22.5" customHeight="1">
      <c r="B128" s="1159" t="s">
        <v>42</v>
      </c>
      <c r="C128" s="1160"/>
      <c r="D128" s="1161"/>
      <c r="E128" s="646"/>
      <c r="F128" s="131"/>
      <c r="G128" s="1173" t="s">
        <v>663</v>
      </c>
      <c r="H128" s="1173"/>
      <c r="I128" s="1173"/>
      <c r="J128" s="1173"/>
      <c r="K128" s="1173"/>
      <c r="L128" s="1174"/>
    </row>
    <row r="129" spans="2:12" ht="22.5" customHeight="1" thickBot="1">
      <c r="B129" s="1148"/>
      <c r="C129" s="1149"/>
      <c r="D129" s="1150"/>
      <c r="E129" s="647"/>
      <c r="F129" s="131"/>
      <c r="G129" s="649"/>
      <c r="H129" s="649"/>
      <c r="I129" s="650"/>
      <c r="J129" s="650"/>
      <c r="K129" s="650"/>
      <c r="L129" s="650"/>
    </row>
    <row r="130" spans="2:12" ht="22.5" customHeight="1" thickBot="1">
      <c r="B130" s="1137" t="s">
        <v>92</v>
      </c>
      <c r="C130" s="1138"/>
      <c r="D130" s="1139"/>
      <c r="E130" s="646"/>
      <c r="F130" s="131"/>
      <c r="G130" s="533" t="s">
        <v>93</v>
      </c>
      <c r="H130" s="1143" t="str">
        <f>IF(共通入力シート!$B$2="","",共通入力シート!$B$2)</f>
        <v/>
      </c>
      <c r="I130" s="1143"/>
      <c r="J130" s="1143"/>
      <c r="K130" s="1143"/>
      <c r="L130" s="1144"/>
    </row>
    <row r="131" spans="2:12" ht="22.5" customHeight="1" thickBot="1">
      <c r="B131" s="1140"/>
      <c r="C131" s="1141"/>
      <c r="D131" s="1142"/>
      <c r="E131" s="648"/>
      <c r="F131" s="131"/>
      <c r="G131" s="649"/>
      <c r="H131" s="649"/>
      <c r="I131" s="650"/>
      <c r="J131" s="650"/>
      <c r="K131" s="650"/>
      <c r="L131" s="650"/>
    </row>
    <row r="132" spans="2:12" ht="22.5" customHeight="1" thickTop="1">
      <c r="B132" s="1145" t="s">
        <v>75</v>
      </c>
      <c r="C132" s="1146"/>
      <c r="D132" s="1147"/>
      <c r="E132" s="653">
        <f>SUM(E124,E126,E128,E130)</f>
        <v>0</v>
      </c>
      <c r="F132" s="131"/>
      <c r="G132" s="1151" t="s">
        <v>595</v>
      </c>
      <c r="H132" s="1153">
        <f>L126</f>
        <v>0</v>
      </c>
      <c r="I132" s="1154"/>
      <c r="J132" s="1155"/>
      <c r="K132" s="1155"/>
      <c r="L132" s="651" t="s">
        <v>94</v>
      </c>
    </row>
    <row r="133" spans="2:12" ht="22.5" customHeight="1" thickBot="1">
      <c r="B133" s="1148"/>
      <c r="C133" s="1149"/>
      <c r="D133" s="1150"/>
      <c r="E133" s="654">
        <f>SUM(E125,E127,E129,E131)</f>
        <v>0</v>
      </c>
      <c r="F133" s="131"/>
      <c r="G133" s="1152"/>
      <c r="H133" s="1156">
        <f>L127</f>
        <v>0</v>
      </c>
      <c r="I133" s="1157"/>
      <c r="J133" s="1158"/>
      <c r="K133" s="1158"/>
      <c r="L133" s="652" t="s">
        <v>94</v>
      </c>
    </row>
    <row r="134" spans="2:12">
      <c r="B134" s="534" t="s">
        <v>95</v>
      </c>
      <c r="C134" s="534"/>
      <c r="D134" s="527"/>
      <c r="E134" s="527"/>
      <c r="F134" s="527"/>
      <c r="G134" s="527"/>
      <c r="H134" s="527"/>
      <c r="I134" s="528"/>
      <c r="J134" s="528"/>
      <c r="K134" s="528"/>
      <c r="L134" s="528"/>
    </row>
  </sheetData>
  <sheetProtection algorithmName="SHA-512" hashValue="cz7KJp4IrK2djnfzsy/Dk8Hd6xP8H96HxwzmUr9hh41UEGLbW0VGX3zCkkYvaWctRv1Uyq583T/59hM2mZZ4xw==" saltValue="odHwizC4EkDtiT73OBwUSw==" spinCount="100000" sheet="1" formatCells="0" formatRows="0" insertRows="0"/>
  <mergeCells count="133">
    <mergeCell ref="C10:H10"/>
    <mergeCell ref="C11:H11"/>
    <mergeCell ref="C12:H12"/>
    <mergeCell ref="C13:H13"/>
    <mergeCell ref="C14:H14"/>
    <mergeCell ref="C15:H15"/>
    <mergeCell ref="B5:H5"/>
    <mergeCell ref="K5:M5"/>
    <mergeCell ref="B6:H6"/>
    <mergeCell ref="C7:H7"/>
    <mergeCell ref="C8:H8"/>
    <mergeCell ref="C9:H9"/>
    <mergeCell ref="C22:H22"/>
    <mergeCell ref="C23:H23"/>
    <mergeCell ref="C24:H24"/>
    <mergeCell ref="C25:H25"/>
    <mergeCell ref="C26:H26"/>
    <mergeCell ref="B27:H27"/>
    <mergeCell ref="C16:H16"/>
    <mergeCell ref="C17:H17"/>
    <mergeCell ref="C18:H18"/>
    <mergeCell ref="C19:H19"/>
    <mergeCell ref="C20:H20"/>
    <mergeCell ref="C21:H21"/>
    <mergeCell ref="C34:H34"/>
    <mergeCell ref="C35:H35"/>
    <mergeCell ref="C36:H36"/>
    <mergeCell ref="C37:H37"/>
    <mergeCell ref="C38:H38"/>
    <mergeCell ref="C39:H39"/>
    <mergeCell ref="C28:H28"/>
    <mergeCell ref="C29:H29"/>
    <mergeCell ref="C30:H30"/>
    <mergeCell ref="C31:H31"/>
    <mergeCell ref="C32:H32"/>
    <mergeCell ref="C33:H33"/>
    <mergeCell ref="C46:H46"/>
    <mergeCell ref="C47:H47"/>
    <mergeCell ref="B48:H48"/>
    <mergeCell ref="C49:H49"/>
    <mergeCell ref="C50:H50"/>
    <mergeCell ref="C51:H51"/>
    <mergeCell ref="C40:H40"/>
    <mergeCell ref="C41:H41"/>
    <mergeCell ref="C42:H42"/>
    <mergeCell ref="C43:H43"/>
    <mergeCell ref="C44:H44"/>
    <mergeCell ref="C45:H45"/>
    <mergeCell ref="C58:H58"/>
    <mergeCell ref="C59:H59"/>
    <mergeCell ref="C60:H60"/>
    <mergeCell ref="C61:H61"/>
    <mergeCell ref="C62:H62"/>
    <mergeCell ref="C63:H63"/>
    <mergeCell ref="C52:H52"/>
    <mergeCell ref="C53:H53"/>
    <mergeCell ref="C54:H54"/>
    <mergeCell ref="C55:H55"/>
    <mergeCell ref="C56:H56"/>
    <mergeCell ref="C57:H57"/>
    <mergeCell ref="B74:H74"/>
    <mergeCell ref="K74:M74"/>
    <mergeCell ref="B75:H75"/>
    <mergeCell ref="C76:H76"/>
    <mergeCell ref="C77:H77"/>
    <mergeCell ref="C78:H78"/>
    <mergeCell ref="C64:H64"/>
    <mergeCell ref="C65:H65"/>
    <mergeCell ref="C66:H66"/>
    <mergeCell ref="C67:H67"/>
    <mergeCell ref="C68:H68"/>
    <mergeCell ref="B69:J70"/>
    <mergeCell ref="C85:H85"/>
    <mergeCell ref="B86:H86"/>
    <mergeCell ref="C87:H87"/>
    <mergeCell ref="C88:H88"/>
    <mergeCell ref="C89:H89"/>
    <mergeCell ref="C90:H90"/>
    <mergeCell ref="C79:H79"/>
    <mergeCell ref="C80:H80"/>
    <mergeCell ref="C81:H81"/>
    <mergeCell ref="C82:H82"/>
    <mergeCell ref="C83:H83"/>
    <mergeCell ref="C84:H84"/>
    <mergeCell ref="B97:H97"/>
    <mergeCell ref="C98:H98"/>
    <mergeCell ref="C99:H99"/>
    <mergeCell ref="C100:H100"/>
    <mergeCell ref="C101:H101"/>
    <mergeCell ref="C102:H102"/>
    <mergeCell ref="C91:H91"/>
    <mergeCell ref="C92:H92"/>
    <mergeCell ref="C93:H93"/>
    <mergeCell ref="C94:H94"/>
    <mergeCell ref="C95:H95"/>
    <mergeCell ref="C96:H96"/>
    <mergeCell ref="C109:H109"/>
    <mergeCell ref="C110:H110"/>
    <mergeCell ref="C111:H111"/>
    <mergeCell ref="C112:H112"/>
    <mergeCell ref="C113:H113"/>
    <mergeCell ref="C114:H114"/>
    <mergeCell ref="C103:H103"/>
    <mergeCell ref="C104:H104"/>
    <mergeCell ref="C105:H105"/>
    <mergeCell ref="C106:H106"/>
    <mergeCell ref="C107:H107"/>
    <mergeCell ref="B108:H108"/>
    <mergeCell ref="L122:M122"/>
    <mergeCell ref="B123:D123"/>
    <mergeCell ref="L123:M123"/>
    <mergeCell ref="B124:D125"/>
    <mergeCell ref="G124:K125"/>
    <mergeCell ref="L124:M124"/>
    <mergeCell ref="L125:M125"/>
    <mergeCell ref="C115:H115"/>
    <mergeCell ref="C116:H116"/>
    <mergeCell ref="C117:H117"/>
    <mergeCell ref="C118:H118"/>
    <mergeCell ref="B119:J120"/>
    <mergeCell ref="G122:K123"/>
    <mergeCell ref="B130:D131"/>
    <mergeCell ref="H130:L130"/>
    <mergeCell ref="B132:D133"/>
    <mergeCell ref="G132:G133"/>
    <mergeCell ref="H132:K132"/>
    <mergeCell ref="H133:K133"/>
    <mergeCell ref="B126:D127"/>
    <mergeCell ref="G126:K127"/>
    <mergeCell ref="L126:M126"/>
    <mergeCell ref="L127:M127"/>
    <mergeCell ref="B128:D129"/>
    <mergeCell ref="G128:L128"/>
  </mergeCells>
  <phoneticPr fontId="1"/>
  <dataValidations count="1">
    <dataValidation type="list" allowBlank="1" showInputMessage="1" showErrorMessage="1" sqref="B7:B26 B28:B47 B49:B68 B76:B85 B87:B96 B98:B107 B109:B118" xr:uid="{150B2822-EB2C-4AAA-850E-1E0411A57A90}">
      <formula1>"　,人-1,人-2,人-3,人-4,人-5,人-6,人-7,人-8,人-9,人-10,人-11,人-12,人-13,人-14,人-15,人-16,人-17,人-18,人-19,人-20"</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oddHeader>&amp;R&amp;"ＭＳ Ｐゴシック,標準"（様式１ー４ー④）</oddHeader>
  </headerFooter>
  <rowBreaks count="1" manualBreakCount="1">
    <brk id="71"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A6B61-94A9-44B9-9A20-10A72939EFB5}">
  <sheetPr codeName="Sheet15">
    <tabColor theme="5" tint="0.39997558519241921"/>
  </sheetPr>
  <dimension ref="A1:U2320"/>
  <sheetViews>
    <sheetView view="pageBreakPreview" zoomScaleNormal="100" zoomScaleSheetLayoutView="100" workbookViewId="0">
      <selection activeCell="F4" sqref="F4:O5"/>
    </sheetView>
  </sheetViews>
  <sheetFormatPr defaultColWidth="8.25" defaultRowHeight="16.5"/>
  <cols>
    <col min="1" max="1" width="0.875" style="329" customWidth="1"/>
    <col min="2" max="2" width="4.625" style="219" customWidth="1"/>
    <col min="3" max="3" width="3.75" style="219" customWidth="1"/>
    <col min="4" max="5" width="8.125" style="219" customWidth="1"/>
    <col min="6" max="6" width="9.125" style="219" customWidth="1"/>
    <col min="7" max="7" width="8.125" style="219" customWidth="1"/>
    <col min="8" max="8" width="6.875" style="219" customWidth="1"/>
    <col min="9" max="10" width="4.5" style="219" customWidth="1"/>
    <col min="11" max="12" width="8.125" style="219" customWidth="1"/>
    <col min="13" max="13" width="6.5" style="219" customWidth="1"/>
    <col min="14" max="14" width="9.125" style="219" customWidth="1"/>
    <col min="15" max="15" width="8.125" style="219" customWidth="1"/>
    <col min="16" max="16" width="0.875" style="329" customWidth="1"/>
    <col min="17" max="17" width="4.5" style="329" customWidth="1"/>
    <col min="18" max="19" width="8.25" style="220"/>
    <col min="20" max="20" width="15.5" style="220" customWidth="1"/>
    <col min="21" max="21" width="8.25" style="220"/>
    <col min="22" max="16384" width="8.25" style="329"/>
  </cols>
  <sheetData>
    <row r="1" spans="2:21" ht="15.6" customHeight="1">
      <c r="B1" s="131" t="s">
        <v>425</v>
      </c>
      <c r="C1" s="218"/>
      <c r="D1" s="218"/>
      <c r="E1" s="218"/>
      <c r="F1" s="218"/>
      <c r="G1" s="218"/>
      <c r="H1" s="218"/>
      <c r="I1" s="218"/>
      <c r="J1" s="218"/>
      <c r="K1" s="218"/>
      <c r="L1" s="218"/>
      <c r="M1" s="218"/>
      <c r="N1" s="218"/>
      <c r="O1" s="218"/>
      <c r="R1" s="329"/>
      <c r="S1" s="329"/>
      <c r="T1" s="329"/>
      <c r="U1" s="329"/>
    </row>
    <row r="2" spans="2:21" ht="15.6" customHeight="1">
      <c r="B2" s="218" t="s">
        <v>509</v>
      </c>
      <c r="C2" s="218"/>
      <c r="D2" s="218"/>
      <c r="E2" s="218"/>
      <c r="F2" s="218"/>
      <c r="G2" s="218"/>
      <c r="H2" s="218"/>
      <c r="I2" s="218"/>
      <c r="J2" s="218"/>
      <c r="K2" s="218"/>
      <c r="L2" s="218"/>
      <c r="M2" s="218"/>
      <c r="N2" s="218"/>
      <c r="O2" s="218"/>
      <c r="R2" s="329"/>
      <c r="S2" s="329"/>
      <c r="T2" s="329"/>
      <c r="U2" s="329"/>
    </row>
    <row r="3" spans="2:21" ht="15.6" customHeight="1" thickBot="1">
      <c r="B3" s="1120" t="s">
        <v>513</v>
      </c>
      <c r="C3" s="1120"/>
      <c r="D3" s="1120"/>
      <c r="E3" s="1120"/>
      <c r="F3" s="1120"/>
      <c r="G3" s="1120"/>
      <c r="H3" s="1120"/>
      <c r="I3" s="1120"/>
      <c r="J3" s="1120"/>
      <c r="K3" s="1120"/>
      <c r="L3" s="1120"/>
      <c r="M3" s="1120"/>
      <c r="N3" s="1120"/>
      <c r="O3" s="1120"/>
      <c r="R3" s="329"/>
      <c r="S3" s="329"/>
      <c r="T3" s="329"/>
      <c r="U3" s="329"/>
    </row>
    <row r="4" spans="2:21" ht="15.75" customHeight="1">
      <c r="B4" s="1121" t="s">
        <v>43</v>
      </c>
      <c r="C4" s="1122"/>
      <c r="D4" s="1125" t="s">
        <v>462</v>
      </c>
      <c r="E4" s="1126"/>
      <c r="F4" s="1129"/>
      <c r="G4" s="1130"/>
      <c r="H4" s="1131"/>
      <c r="I4" s="1131"/>
      <c r="J4" s="1131"/>
      <c r="K4" s="1131"/>
      <c r="L4" s="1131"/>
      <c r="M4" s="1131"/>
      <c r="N4" s="1131"/>
      <c r="O4" s="1132"/>
      <c r="Q4" s="618" t="s">
        <v>667</v>
      </c>
      <c r="R4" s="329"/>
      <c r="S4" s="329"/>
      <c r="T4" s="329"/>
      <c r="U4" s="329"/>
    </row>
    <row r="5" spans="2:21" ht="17.25" customHeight="1" thickBot="1">
      <c r="B5" s="1123"/>
      <c r="C5" s="1124"/>
      <c r="D5" s="1127"/>
      <c r="E5" s="1128"/>
      <c r="F5" s="1133"/>
      <c r="G5" s="1134"/>
      <c r="H5" s="1135"/>
      <c r="I5" s="1135"/>
      <c r="J5" s="1135"/>
      <c r="K5" s="1135"/>
      <c r="L5" s="1135"/>
      <c r="M5" s="1135"/>
      <c r="N5" s="1135"/>
      <c r="O5" s="1136"/>
      <c r="Q5" s="617" t="s">
        <v>668</v>
      </c>
      <c r="R5" s="329"/>
      <c r="S5" s="329"/>
      <c r="T5" s="329"/>
      <c r="U5" s="329"/>
    </row>
    <row r="6" spans="2:21" ht="16.5" customHeight="1">
      <c r="B6" s="330" t="s">
        <v>142</v>
      </c>
      <c r="C6" s="331"/>
      <c r="D6" s="331"/>
      <c r="E6" s="332"/>
      <c r="F6" s="331"/>
      <c r="G6" s="331"/>
      <c r="H6" s="333"/>
      <c r="I6" s="333"/>
      <c r="J6" s="333"/>
      <c r="K6" s="333"/>
      <c r="L6" s="333"/>
      <c r="M6" s="333"/>
      <c r="N6" s="333"/>
      <c r="O6" s="334"/>
      <c r="R6" s="329"/>
      <c r="S6" s="329"/>
      <c r="T6" s="329"/>
      <c r="U6" s="329"/>
    </row>
    <row r="7" spans="2:21" ht="18.75" customHeight="1">
      <c r="B7" s="1109"/>
      <c r="C7" s="1110"/>
      <c r="D7" s="1110"/>
      <c r="E7" s="1110"/>
      <c r="F7" s="1110"/>
      <c r="G7" s="1110"/>
      <c r="H7" s="1110"/>
      <c r="I7" s="1110"/>
      <c r="J7" s="1110"/>
      <c r="K7" s="1110"/>
      <c r="L7" s="1213" t="s">
        <v>48</v>
      </c>
      <c r="M7" s="1215"/>
      <c r="N7" s="1215"/>
      <c r="O7" s="1216"/>
      <c r="Q7" s="569" t="str">
        <f>IF(M7="", "←選択してください。", "")</f>
        <v>←選択してください。</v>
      </c>
      <c r="R7" s="329"/>
      <c r="S7" s="329"/>
      <c r="T7" s="329"/>
      <c r="U7" s="329"/>
    </row>
    <row r="8" spans="2:21" ht="17.25" customHeight="1">
      <c r="B8" s="1111"/>
      <c r="C8" s="1112"/>
      <c r="D8" s="1112"/>
      <c r="E8" s="1112"/>
      <c r="F8" s="1112"/>
      <c r="G8" s="1112"/>
      <c r="H8" s="1112"/>
      <c r="I8" s="1112"/>
      <c r="J8" s="1112"/>
      <c r="K8" s="1112"/>
      <c r="L8" s="1214"/>
      <c r="M8" s="1217"/>
      <c r="N8" s="1217"/>
      <c r="O8" s="1218"/>
      <c r="Q8" s="336"/>
      <c r="R8" s="329"/>
      <c r="S8" s="329"/>
      <c r="T8" s="329"/>
      <c r="U8" s="329"/>
    </row>
    <row r="9" spans="2:21" ht="4.5" customHeight="1">
      <c r="B9" s="338"/>
      <c r="C9" s="338"/>
      <c r="D9" s="338"/>
      <c r="E9" s="338"/>
      <c r="F9" s="338"/>
      <c r="G9" s="338"/>
      <c r="H9" s="338"/>
      <c r="I9" s="338"/>
      <c r="J9" s="338"/>
      <c r="K9" s="338"/>
      <c r="L9" s="338"/>
      <c r="M9" s="338"/>
      <c r="N9" s="338"/>
      <c r="O9" s="611"/>
      <c r="R9" s="329"/>
      <c r="S9" s="329"/>
      <c r="T9" s="329"/>
      <c r="U9" s="329"/>
    </row>
    <row r="10" spans="2:21" ht="24" customHeight="1">
      <c r="B10" s="340" t="s">
        <v>143</v>
      </c>
      <c r="C10" s="341"/>
      <c r="D10" s="341"/>
      <c r="E10" s="341"/>
      <c r="F10" s="1117" t="s">
        <v>50</v>
      </c>
      <c r="G10" s="1118"/>
      <c r="H10" s="342"/>
      <c r="I10" s="919"/>
      <c r="J10" s="920"/>
      <c r="K10" s="920"/>
      <c r="L10" s="1221"/>
      <c r="M10" s="1221"/>
      <c r="N10" s="1221"/>
      <c r="O10" s="775"/>
      <c r="Q10" s="336" t="str">
        <f>IF(OR(F4="人材養成事業",F4= "普及啓発事業"), "←斜線部は記入する必要はありません。", "")</f>
        <v/>
      </c>
      <c r="R10" s="329"/>
      <c r="S10" s="329"/>
      <c r="T10" s="329"/>
      <c r="U10" s="329"/>
    </row>
    <row r="11" spans="2:21" ht="8.25" customHeight="1">
      <c r="B11" s="131"/>
      <c r="C11" s="131"/>
      <c r="D11" s="131"/>
      <c r="E11" s="131"/>
      <c r="F11" s="338"/>
      <c r="G11" s="338"/>
      <c r="H11" s="587"/>
      <c r="I11" s="338"/>
      <c r="J11" s="338"/>
      <c r="K11" s="338"/>
      <c r="L11" s="588"/>
      <c r="M11" s="338"/>
      <c r="N11" s="338"/>
      <c r="O11" s="589"/>
      <c r="Q11" s="336"/>
      <c r="R11" s="329"/>
      <c r="S11" s="329"/>
      <c r="T11" s="329"/>
      <c r="U11" s="329"/>
    </row>
    <row r="12" spans="2:21" ht="24" hidden="1" customHeight="1">
      <c r="B12" s="131"/>
      <c r="C12" s="131"/>
      <c r="D12" s="131"/>
      <c r="E12" s="131"/>
      <c r="F12" s="338"/>
      <c r="G12" s="338"/>
      <c r="H12" s="587"/>
      <c r="I12" s="338"/>
      <c r="J12" s="338"/>
      <c r="K12" s="338"/>
      <c r="L12" s="588"/>
      <c r="M12" s="338"/>
      <c r="N12" s="338"/>
      <c r="O12" s="589"/>
      <c r="Q12" s="336"/>
      <c r="R12" s="329"/>
      <c r="S12" s="329"/>
      <c r="T12" s="329"/>
      <c r="U12" s="329"/>
    </row>
    <row r="13" spans="2:21" ht="9.75" hidden="1" customHeight="1">
      <c r="B13" s="131"/>
      <c r="C13" s="131"/>
      <c r="D13" s="338"/>
      <c r="E13" s="338"/>
      <c r="F13" s="338"/>
      <c r="G13" s="338"/>
      <c r="H13" s="338"/>
      <c r="I13" s="338"/>
      <c r="J13" s="338"/>
      <c r="K13" s="338"/>
      <c r="L13" s="338"/>
      <c r="M13" s="338"/>
      <c r="N13" s="338"/>
      <c r="O13" s="338"/>
      <c r="Q13" s="336"/>
      <c r="R13" s="329"/>
      <c r="S13" s="329"/>
      <c r="T13" s="329"/>
      <c r="U13" s="329"/>
    </row>
    <row r="14" spans="2:21" s="102" customFormat="1" ht="18" customHeight="1">
      <c r="B14" s="1020" t="s">
        <v>344</v>
      </c>
      <c r="C14" s="1066"/>
      <c r="D14" s="925" t="s">
        <v>413</v>
      </c>
      <c r="E14" s="926"/>
      <c r="F14" s="926"/>
      <c r="G14" s="926"/>
      <c r="H14" s="926"/>
      <c r="I14" s="926"/>
      <c r="J14" s="926"/>
      <c r="K14" s="926"/>
      <c r="L14" s="926"/>
      <c r="M14" s="926"/>
      <c r="N14" s="926"/>
      <c r="O14" s="927"/>
      <c r="Q14" s="345"/>
    </row>
    <row r="15" spans="2:21" s="102" customFormat="1" ht="19.350000000000001" customHeight="1">
      <c r="B15" s="1067"/>
      <c r="C15" s="1068"/>
      <c r="D15" s="1071"/>
      <c r="E15" s="1072"/>
      <c r="F15" s="1072"/>
      <c r="G15" s="1072"/>
      <c r="H15" s="1072"/>
      <c r="I15" s="1072"/>
      <c r="J15" s="1072"/>
      <c r="K15" s="1072"/>
      <c r="L15" s="1072"/>
      <c r="M15" s="1072"/>
      <c r="N15" s="1072"/>
      <c r="O15" s="1073"/>
    </row>
    <row r="16" spans="2:21" s="102" customFormat="1" ht="19.350000000000001" customHeight="1">
      <c r="B16" s="1067"/>
      <c r="C16" s="1068"/>
      <c r="D16" s="1071"/>
      <c r="E16" s="1072"/>
      <c r="F16" s="1072"/>
      <c r="G16" s="1072"/>
      <c r="H16" s="1072"/>
      <c r="I16" s="1072"/>
      <c r="J16" s="1072"/>
      <c r="K16" s="1072"/>
      <c r="L16" s="1072"/>
      <c r="M16" s="1072"/>
      <c r="N16" s="1072"/>
      <c r="O16" s="1073"/>
    </row>
    <row r="17" spans="2:15" s="102" customFormat="1" ht="19.350000000000001" customHeight="1">
      <c r="B17" s="1067"/>
      <c r="C17" s="1068"/>
      <c r="D17" s="1071"/>
      <c r="E17" s="1072"/>
      <c r="F17" s="1072"/>
      <c r="G17" s="1072"/>
      <c r="H17" s="1072"/>
      <c r="I17" s="1072"/>
      <c r="J17" s="1072"/>
      <c r="K17" s="1072"/>
      <c r="L17" s="1072"/>
      <c r="M17" s="1072"/>
      <c r="N17" s="1072"/>
      <c r="O17" s="1073"/>
    </row>
    <row r="18" spans="2:15" s="102" customFormat="1" ht="19.350000000000001" customHeight="1">
      <c r="B18" s="1067"/>
      <c r="C18" s="1068"/>
      <c r="D18" s="1071"/>
      <c r="E18" s="1072"/>
      <c r="F18" s="1072"/>
      <c r="G18" s="1072"/>
      <c r="H18" s="1072"/>
      <c r="I18" s="1072"/>
      <c r="J18" s="1072"/>
      <c r="K18" s="1072"/>
      <c r="L18" s="1072"/>
      <c r="M18" s="1072"/>
      <c r="N18" s="1072"/>
      <c r="O18" s="1073"/>
    </row>
    <row r="19" spans="2:15" s="102" customFormat="1" ht="19.350000000000001" customHeight="1">
      <c r="B19" s="1067"/>
      <c r="C19" s="1068"/>
      <c r="D19" s="1071"/>
      <c r="E19" s="1072"/>
      <c r="F19" s="1072"/>
      <c r="G19" s="1072"/>
      <c r="H19" s="1072"/>
      <c r="I19" s="1072"/>
      <c r="J19" s="1072"/>
      <c r="K19" s="1072"/>
      <c r="L19" s="1072"/>
      <c r="M19" s="1072"/>
      <c r="N19" s="1072"/>
      <c r="O19" s="1073"/>
    </row>
    <row r="20" spans="2:15" s="102" customFormat="1" ht="19.350000000000001" customHeight="1">
      <c r="B20" s="1067"/>
      <c r="C20" s="1068"/>
      <c r="D20" s="1071"/>
      <c r="E20" s="1072"/>
      <c r="F20" s="1072"/>
      <c r="G20" s="1072"/>
      <c r="H20" s="1072"/>
      <c r="I20" s="1072"/>
      <c r="J20" s="1072"/>
      <c r="K20" s="1072"/>
      <c r="L20" s="1072"/>
      <c r="M20" s="1072"/>
      <c r="N20" s="1072"/>
      <c r="O20" s="1073"/>
    </row>
    <row r="21" spans="2:15" s="102" customFormat="1" ht="19.350000000000001" customHeight="1">
      <c r="B21" s="1067"/>
      <c r="C21" s="1068"/>
      <c r="D21" s="1071"/>
      <c r="E21" s="1072"/>
      <c r="F21" s="1072"/>
      <c r="G21" s="1072"/>
      <c r="H21" s="1072"/>
      <c r="I21" s="1072"/>
      <c r="J21" s="1072"/>
      <c r="K21" s="1072"/>
      <c r="L21" s="1072"/>
      <c r="M21" s="1072"/>
      <c r="N21" s="1072"/>
      <c r="O21" s="1073"/>
    </row>
    <row r="22" spans="2:15" s="102" customFormat="1" ht="19.350000000000001" customHeight="1">
      <c r="B22" s="1067"/>
      <c r="C22" s="1068"/>
      <c r="D22" s="1071"/>
      <c r="E22" s="1072"/>
      <c r="F22" s="1072"/>
      <c r="G22" s="1072"/>
      <c r="H22" s="1072"/>
      <c r="I22" s="1072"/>
      <c r="J22" s="1072"/>
      <c r="K22" s="1072"/>
      <c r="L22" s="1072"/>
      <c r="M22" s="1072"/>
      <c r="N22" s="1072"/>
      <c r="O22" s="1073"/>
    </row>
    <row r="23" spans="2:15" s="102" customFormat="1" ht="19.350000000000001" customHeight="1">
      <c r="B23" s="1067"/>
      <c r="C23" s="1068"/>
      <c r="D23" s="1071"/>
      <c r="E23" s="1072"/>
      <c r="F23" s="1072"/>
      <c r="G23" s="1072"/>
      <c r="H23" s="1072"/>
      <c r="I23" s="1072"/>
      <c r="J23" s="1072"/>
      <c r="K23" s="1072"/>
      <c r="L23" s="1072"/>
      <c r="M23" s="1072"/>
      <c r="N23" s="1072"/>
      <c r="O23" s="1073"/>
    </row>
    <row r="24" spans="2:15" s="102" customFormat="1" ht="19.350000000000001" customHeight="1">
      <c r="B24" s="1069"/>
      <c r="C24" s="1070"/>
      <c r="D24" s="1074"/>
      <c r="E24" s="1075"/>
      <c r="F24" s="1075"/>
      <c r="G24" s="1075"/>
      <c r="H24" s="1075"/>
      <c r="I24" s="1075"/>
      <c r="J24" s="1075"/>
      <c r="K24" s="1075"/>
      <c r="L24" s="1075"/>
      <c r="M24" s="1075"/>
      <c r="N24" s="1075"/>
      <c r="O24" s="1076"/>
    </row>
    <row r="25" spans="2:15" s="102" customFormat="1" ht="18" customHeight="1">
      <c r="B25" s="1020" t="s">
        <v>148</v>
      </c>
      <c r="C25" s="1021"/>
      <c r="D25" s="1059" t="s">
        <v>427</v>
      </c>
      <c r="E25" s="1026"/>
      <c r="F25" s="1026"/>
      <c r="G25" s="1026"/>
      <c r="H25" s="1026"/>
      <c r="I25" s="1026"/>
      <c r="J25" s="1026"/>
      <c r="K25" s="1026"/>
      <c r="L25" s="1026"/>
      <c r="M25" s="1026"/>
      <c r="N25" s="1026"/>
      <c r="O25" s="1027"/>
    </row>
    <row r="26" spans="2:15" s="102" customFormat="1" ht="18" customHeight="1">
      <c r="B26" s="1022"/>
      <c r="C26" s="1023"/>
      <c r="D26" s="1028"/>
      <c r="E26" s="1077"/>
      <c r="F26" s="1077"/>
      <c r="G26" s="1077"/>
      <c r="H26" s="1077"/>
      <c r="I26" s="1077"/>
      <c r="J26" s="1077"/>
      <c r="K26" s="1077"/>
      <c r="L26" s="1077"/>
      <c r="M26" s="1077"/>
      <c r="N26" s="1077"/>
      <c r="O26" s="1078"/>
    </row>
    <row r="27" spans="2:15" s="102" customFormat="1" ht="18" customHeight="1">
      <c r="B27" s="1022"/>
      <c r="C27" s="1023"/>
      <c r="D27" s="1071"/>
      <c r="E27" s="1072"/>
      <c r="F27" s="1072"/>
      <c r="G27" s="1072"/>
      <c r="H27" s="1072"/>
      <c r="I27" s="1072"/>
      <c r="J27" s="1072"/>
      <c r="K27" s="1072"/>
      <c r="L27" s="1072"/>
      <c r="M27" s="1072"/>
      <c r="N27" s="1072"/>
      <c r="O27" s="1073"/>
    </row>
    <row r="28" spans="2:15" s="102" customFormat="1" ht="18" customHeight="1">
      <c r="B28" s="1022"/>
      <c r="C28" s="1023"/>
      <c r="D28" s="1071"/>
      <c r="E28" s="1072"/>
      <c r="F28" s="1072"/>
      <c r="G28" s="1072"/>
      <c r="H28" s="1072"/>
      <c r="I28" s="1072"/>
      <c r="J28" s="1072"/>
      <c r="K28" s="1072"/>
      <c r="L28" s="1072"/>
      <c r="M28" s="1072"/>
      <c r="N28" s="1072"/>
      <c r="O28" s="1073"/>
    </row>
    <row r="29" spans="2:15" s="102" customFormat="1" ht="18" customHeight="1">
      <c r="B29" s="1022"/>
      <c r="C29" s="1023"/>
      <c r="D29" s="1071"/>
      <c r="E29" s="1072"/>
      <c r="F29" s="1072"/>
      <c r="G29" s="1072"/>
      <c r="H29" s="1072"/>
      <c r="I29" s="1072"/>
      <c r="J29" s="1072"/>
      <c r="K29" s="1072"/>
      <c r="L29" s="1072"/>
      <c r="M29" s="1072"/>
      <c r="N29" s="1072"/>
      <c r="O29" s="1073"/>
    </row>
    <row r="30" spans="2:15" s="102" customFormat="1" ht="18" customHeight="1">
      <c r="B30" s="1022"/>
      <c r="C30" s="1023"/>
      <c r="D30" s="1071"/>
      <c r="E30" s="1072"/>
      <c r="F30" s="1072"/>
      <c r="G30" s="1072"/>
      <c r="H30" s="1072"/>
      <c r="I30" s="1072"/>
      <c r="J30" s="1072"/>
      <c r="K30" s="1072"/>
      <c r="L30" s="1072"/>
      <c r="M30" s="1072"/>
      <c r="N30" s="1072"/>
      <c r="O30" s="1073"/>
    </row>
    <row r="31" spans="2:15" s="102" customFormat="1" ht="18" customHeight="1">
      <c r="B31" s="1022"/>
      <c r="C31" s="1023"/>
      <c r="D31" s="1079"/>
      <c r="E31" s="1080"/>
      <c r="F31" s="1080"/>
      <c r="G31" s="1080"/>
      <c r="H31" s="1080"/>
      <c r="I31" s="1080"/>
      <c r="J31" s="1080"/>
      <c r="K31" s="1080"/>
      <c r="L31" s="1080"/>
      <c r="M31" s="1080"/>
      <c r="N31" s="1080"/>
      <c r="O31" s="1081"/>
    </row>
    <row r="32" spans="2:15" s="102" customFormat="1" ht="18" customHeight="1">
      <c r="B32" s="1022"/>
      <c r="C32" s="1023"/>
      <c r="D32" s="1082" t="s">
        <v>428</v>
      </c>
      <c r="E32" s="1083"/>
      <c r="F32" s="1083"/>
      <c r="G32" s="1083"/>
      <c r="H32" s="1083"/>
      <c r="I32" s="1083"/>
      <c r="J32" s="1083"/>
      <c r="K32" s="1083"/>
      <c r="L32" s="1083"/>
      <c r="M32" s="1083"/>
      <c r="N32" s="1083"/>
      <c r="O32" s="1084"/>
    </row>
    <row r="33" spans="2:15" s="102" customFormat="1" ht="18" customHeight="1">
      <c r="B33" s="1022"/>
      <c r="C33" s="1023"/>
      <c r="D33" s="1028"/>
      <c r="E33" s="1085"/>
      <c r="F33" s="1085"/>
      <c r="G33" s="1085"/>
      <c r="H33" s="1085"/>
      <c r="I33" s="1085"/>
      <c r="J33" s="1085"/>
      <c r="K33" s="1085"/>
      <c r="L33" s="1085"/>
      <c r="M33" s="1085"/>
      <c r="N33" s="1085"/>
      <c r="O33" s="1086"/>
    </row>
    <row r="34" spans="2:15" s="102" customFormat="1" ht="18" customHeight="1">
      <c r="B34" s="1022"/>
      <c r="C34" s="1023"/>
      <c r="D34" s="1087"/>
      <c r="E34" s="1088"/>
      <c r="F34" s="1088"/>
      <c r="G34" s="1088"/>
      <c r="H34" s="1088"/>
      <c r="I34" s="1088"/>
      <c r="J34" s="1088"/>
      <c r="K34" s="1088"/>
      <c r="L34" s="1088"/>
      <c r="M34" s="1088"/>
      <c r="N34" s="1088"/>
      <c r="O34" s="1089"/>
    </row>
    <row r="35" spans="2:15" s="102" customFormat="1" ht="18" customHeight="1">
      <c r="B35" s="1022"/>
      <c r="C35" s="1023"/>
      <c r="D35" s="1087"/>
      <c r="E35" s="1088"/>
      <c r="F35" s="1088"/>
      <c r="G35" s="1088"/>
      <c r="H35" s="1088"/>
      <c r="I35" s="1088"/>
      <c r="J35" s="1088"/>
      <c r="K35" s="1088"/>
      <c r="L35" s="1088"/>
      <c r="M35" s="1088"/>
      <c r="N35" s="1088"/>
      <c r="O35" s="1089"/>
    </row>
    <row r="36" spans="2:15" s="102" customFormat="1" ht="18" customHeight="1">
      <c r="B36" s="1022"/>
      <c r="C36" s="1023"/>
      <c r="D36" s="1087"/>
      <c r="E36" s="1088"/>
      <c r="F36" s="1088"/>
      <c r="G36" s="1088"/>
      <c r="H36" s="1088"/>
      <c r="I36" s="1088"/>
      <c r="J36" s="1088"/>
      <c r="K36" s="1088"/>
      <c r="L36" s="1088"/>
      <c r="M36" s="1088"/>
      <c r="N36" s="1088"/>
      <c r="O36" s="1089"/>
    </row>
    <row r="37" spans="2:15" s="102" customFormat="1" ht="18" customHeight="1">
      <c r="B37" s="1022"/>
      <c r="C37" s="1023"/>
      <c r="D37" s="1087"/>
      <c r="E37" s="1088"/>
      <c r="F37" s="1088"/>
      <c r="G37" s="1088"/>
      <c r="H37" s="1088"/>
      <c r="I37" s="1088"/>
      <c r="J37" s="1088"/>
      <c r="K37" s="1088"/>
      <c r="L37" s="1088"/>
      <c r="M37" s="1088"/>
      <c r="N37" s="1088"/>
      <c r="O37" s="1089"/>
    </row>
    <row r="38" spans="2:15" s="102" customFormat="1" ht="18" customHeight="1">
      <c r="B38" s="1022"/>
      <c r="C38" s="1023"/>
      <c r="D38" s="1087"/>
      <c r="E38" s="1088"/>
      <c r="F38" s="1088"/>
      <c r="G38" s="1088"/>
      <c r="H38" s="1088"/>
      <c r="I38" s="1088"/>
      <c r="J38" s="1088"/>
      <c r="K38" s="1088"/>
      <c r="L38" s="1088"/>
      <c r="M38" s="1088"/>
      <c r="N38" s="1088"/>
      <c r="O38" s="1089"/>
    </row>
    <row r="39" spans="2:15" s="102" customFormat="1" ht="18" customHeight="1">
      <c r="B39" s="1024"/>
      <c r="C39" s="1025"/>
      <c r="D39" s="1090"/>
      <c r="E39" s="1091"/>
      <c r="F39" s="1091"/>
      <c r="G39" s="1091"/>
      <c r="H39" s="1091"/>
      <c r="I39" s="1091"/>
      <c r="J39" s="1091"/>
      <c r="K39" s="1091"/>
      <c r="L39" s="1091"/>
      <c r="M39" s="1091"/>
      <c r="N39" s="1091"/>
      <c r="O39" s="1092"/>
    </row>
    <row r="40" spans="2:15" s="102" customFormat="1" ht="18" customHeight="1">
      <c r="B40" s="1020" t="s">
        <v>140</v>
      </c>
      <c r="C40" s="1021"/>
      <c r="D40" s="1026" t="s">
        <v>347</v>
      </c>
      <c r="E40" s="1026"/>
      <c r="F40" s="1026"/>
      <c r="G40" s="1026"/>
      <c r="H40" s="1026"/>
      <c r="I40" s="1026"/>
      <c r="J40" s="1026"/>
      <c r="K40" s="1026"/>
      <c r="L40" s="1026"/>
      <c r="M40" s="1026"/>
      <c r="N40" s="1026"/>
      <c r="O40" s="1027"/>
    </row>
    <row r="41" spans="2:15" s="102" customFormat="1" ht="18" customHeight="1">
      <c r="B41" s="1022"/>
      <c r="C41" s="1023"/>
      <c r="D41" s="1028"/>
      <c r="E41" s="1029"/>
      <c r="F41" s="1029"/>
      <c r="G41" s="1029"/>
      <c r="H41" s="1029"/>
      <c r="I41" s="1029"/>
      <c r="J41" s="1029"/>
      <c r="K41" s="1029"/>
      <c r="L41" s="1029"/>
      <c r="M41" s="1029"/>
      <c r="N41" s="1029"/>
      <c r="O41" s="1030"/>
    </row>
    <row r="42" spans="2:15" s="102" customFormat="1" ht="18" customHeight="1">
      <c r="B42" s="1022"/>
      <c r="C42" s="1023"/>
      <c r="D42" s="1031"/>
      <c r="E42" s="1032"/>
      <c r="F42" s="1032"/>
      <c r="G42" s="1032"/>
      <c r="H42" s="1032"/>
      <c r="I42" s="1032"/>
      <c r="J42" s="1032"/>
      <c r="K42" s="1032"/>
      <c r="L42" s="1032"/>
      <c r="M42" s="1032"/>
      <c r="N42" s="1032"/>
      <c r="O42" s="1033"/>
    </row>
    <row r="43" spans="2:15" s="102" customFormat="1" ht="18" customHeight="1">
      <c r="B43" s="1022"/>
      <c r="C43" s="1023"/>
      <c r="D43" s="1034"/>
      <c r="E43" s="1035"/>
      <c r="F43" s="1035"/>
      <c r="G43" s="1035"/>
      <c r="H43" s="1035"/>
      <c r="I43" s="1035"/>
      <c r="J43" s="1035"/>
      <c r="K43" s="1035"/>
      <c r="L43" s="1035"/>
      <c r="M43" s="1035"/>
      <c r="N43" s="1035"/>
      <c r="O43" s="1036"/>
    </row>
    <row r="44" spans="2:15" s="102" customFormat="1" ht="17.100000000000001" customHeight="1">
      <c r="B44" s="1022"/>
      <c r="C44" s="1023"/>
      <c r="D44" s="1026" t="s">
        <v>345</v>
      </c>
      <c r="E44" s="1026"/>
      <c r="F44" s="1026"/>
      <c r="G44" s="1026"/>
      <c r="H44" s="1026"/>
      <c r="I44" s="1026"/>
      <c r="J44" s="1026"/>
      <c r="K44" s="1026"/>
      <c r="L44" s="1026"/>
      <c r="M44" s="1026"/>
      <c r="N44" s="1026"/>
      <c r="O44" s="1027"/>
    </row>
    <row r="45" spans="2:15" s="102" customFormat="1" ht="17.100000000000001" customHeight="1">
      <c r="B45" s="1022"/>
      <c r="C45" s="1023"/>
      <c r="D45" s="1037"/>
      <c r="E45" s="1038"/>
      <c r="F45" s="1038"/>
      <c r="G45" s="1038"/>
      <c r="H45" s="1038"/>
      <c r="I45" s="1038"/>
      <c r="J45" s="1038"/>
      <c r="K45" s="1038"/>
      <c r="L45" s="1038"/>
      <c r="M45" s="1038"/>
      <c r="N45" s="1038"/>
      <c r="O45" s="1039"/>
    </row>
    <row r="46" spans="2:15" s="102" customFormat="1" ht="17.100000000000001" customHeight="1">
      <c r="B46" s="1022"/>
      <c r="C46" s="1023"/>
      <c r="D46" s="1040"/>
      <c r="E46" s="1041"/>
      <c r="F46" s="1041"/>
      <c r="G46" s="1041"/>
      <c r="H46" s="1041"/>
      <c r="I46" s="1041"/>
      <c r="J46" s="1041"/>
      <c r="K46" s="1041"/>
      <c r="L46" s="1041"/>
      <c r="M46" s="1041"/>
      <c r="N46" s="1041"/>
      <c r="O46" s="1042"/>
    </row>
    <row r="47" spans="2:15" s="102" customFormat="1" ht="17.100000000000001" customHeight="1">
      <c r="B47" s="1022"/>
      <c r="C47" s="1023"/>
      <c r="D47" s="1043"/>
      <c r="E47" s="1044"/>
      <c r="F47" s="1044"/>
      <c r="G47" s="1044"/>
      <c r="H47" s="1044"/>
      <c r="I47" s="1044"/>
      <c r="J47" s="1044"/>
      <c r="K47" s="1044"/>
      <c r="L47" s="1044"/>
      <c r="M47" s="1044"/>
      <c r="N47" s="1044"/>
      <c r="O47" s="1045"/>
    </row>
    <row r="48" spans="2:15" s="102" customFormat="1" ht="17.100000000000001" customHeight="1">
      <c r="B48" s="1022"/>
      <c r="C48" s="1023"/>
      <c r="D48" s="1026" t="s">
        <v>492</v>
      </c>
      <c r="E48" s="1026"/>
      <c r="F48" s="1026"/>
      <c r="G48" s="1026"/>
      <c r="H48" s="1026"/>
      <c r="I48" s="1026"/>
      <c r="J48" s="1026"/>
      <c r="K48" s="1026"/>
      <c r="L48" s="1026"/>
      <c r="M48" s="1026"/>
      <c r="N48" s="1026"/>
      <c r="O48" s="1027"/>
    </row>
    <row r="49" spans="1:21" s="102" customFormat="1" ht="17.100000000000001" customHeight="1">
      <c r="B49" s="1022"/>
      <c r="C49" s="1023"/>
      <c r="D49" s="1046"/>
      <c r="E49" s="1047"/>
      <c r="F49" s="1047"/>
      <c r="G49" s="1047"/>
      <c r="H49" s="1047"/>
      <c r="I49" s="1047"/>
      <c r="J49" s="1047"/>
      <c r="K49" s="1047"/>
      <c r="L49" s="1047"/>
      <c r="M49" s="1047"/>
      <c r="N49" s="1047"/>
      <c r="O49" s="1048"/>
    </row>
    <row r="50" spans="1:21" s="102" customFormat="1" ht="17.100000000000001" customHeight="1">
      <c r="B50" s="1022"/>
      <c r="C50" s="1023"/>
      <c r="D50" s="1049"/>
      <c r="E50" s="797"/>
      <c r="F50" s="797"/>
      <c r="G50" s="797"/>
      <c r="H50" s="797"/>
      <c r="I50" s="797"/>
      <c r="J50" s="797"/>
      <c r="K50" s="797"/>
      <c r="L50" s="797"/>
      <c r="M50" s="797"/>
      <c r="N50" s="797"/>
      <c r="O50" s="1050"/>
    </row>
    <row r="51" spans="1:21" s="102" customFormat="1" ht="17.100000000000001" customHeight="1">
      <c r="B51" s="1022"/>
      <c r="C51" s="1023"/>
      <c r="D51" s="1051"/>
      <c r="E51" s="1052"/>
      <c r="F51" s="1052"/>
      <c r="G51" s="1052"/>
      <c r="H51" s="1052"/>
      <c r="I51" s="1052"/>
      <c r="J51" s="1052"/>
      <c r="K51" s="1052"/>
      <c r="L51" s="1052"/>
      <c r="M51" s="1052"/>
      <c r="N51" s="1052"/>
      <c r="O51" s="1053"/>
    </row>
    <row r="52" spans="1:21" s="102" customFormat="1" ht="17.100000000000001" customHeight="1">
      <c r="B52" s="1022"/>
      <c r="C52" s="1023"/>
      <c r="D52" s="1026" t="s">
        <v>141</v>
      </c>
      <c r="E52" s="1026"/>
      <c r="F52" s="1026"/>
      <c r="G52" s="1026"/>
      <c r="H52" s="1026"/>
      <c r="I52" s="1026"/>
      <c r="J52" s="1026"/>
      <c r="K52" s="1026"/>
      <c r="L52" s="1026"/>
      <c r="M52" s="1026"/>
      <c r="N52" s="1026"/>
      <c r="O52" s="1027"/>
    </row>
    <row r="53" spans="1:21" s="102" customFormat="1" ht="17.100000000000001" customHeight="1">
      <c r="B53" s="1022"/>
      <c r="C53" s="1023"/>
      <c r="D53" s="1028"/>
      <c r="E53" s="1054"/>
      <c r="F53" s="1054"/>
      <c r="G53" s="1054"/>
      <c r="H53" s="1054"/>
      <c r="I53" s="1054"/>
      <c r="J53" s="1054"/>
      <c r="K53" s="1054"/>
      <c r="L53" s="1054"/>
      <c r="M53" s="1054"/>
      <c r="N53" s="1054"/>
      <c r="O53" s="1055"/>
    </row>
    <row r="54" spans="1:21" ht="18" customHeight="1">
      <c r="B54" s="1022"/>
      <c r="C54" s="1023"/>
      <c r="D54" s="1056"/>
      <c r="E54" s="1057"/>
      <c r="F54" s="1057"/>
      <c r="G54" s="1057"/>
      <c r="H54" s="1057"/>
      <c r="I54" s="1057"/>
      <c r="J54" s="1057"/>
      <c r="K54" s="1057"/>
      <c r="L54" s="1057"/>
      <c r="M54" s="1057"/>
      <c r="N54" s="1057"/>
      <c r="O54" s="1058"/>
      <c r="R54" s="329"/>
      <c r="S54" s="329"/>
      <c r="T54" s="329"/>
      <c r="U54" s="329"/>
    </row>
    <row r="55" spans="1:21" ht="18" customHeight="1">
      <c r="B55" s="1022"/>
      <c r="C55" s="1023"/>
      <c r="D55" s="1059" t="s">
        <v>346</v>
      </c>
      <c r="E55" s="1026"/>
      <c r="F55" s="1026"/>
      <c r="G55" s="1026"/>
      <c r="H55" s="1026"/>
      <c r="I55" s="1026"/>
      <c r="J55" s="1026"/>
      <c r="K55" s="1026"/>
      <c r="L55" s="1026"/>
      <c r="M55" s="1026"/>
      <c r="N55" s="1026"/>
      <c r="O55" s="1027"/>
      <c r="R55" s="329"/>
      <c r="S55" s="329"/>
      <c r="T55" s="329"/>
      <c r="U55" s="329"/>
    </row>
    <row r="56" spans="1:21" ht="18" customHeight="1">
      <c r="B56" s="1022"/>
      <c r="C56" s="1023"/>
      <c r="D56" s="1060"/>
      <c r="E56" s="1061"/>
      <c r="F56" s="1061"/>
      <c r="G56" s="1061"/>
      <c r="H56" s="1061"/>
      <c r="I56" s="1061"/>
      <c r="J56" s="1061"/>
      <c r="K56" s="1061"/>
      <c r="L56" s="1061"/>
      <c r="M56" s="1061"/>
      <c r="N56" s="1061"/>
      <c r="O56" s="1062"/>
      <c r="R56" s="329"/>
      <c r="S56" s="329"/>
      <c r="T56" s="329"/>
      <c r="U56" s="329"/>
    </row>
    <row r="57" spans="1:21" s="346" customFormat="1" ht="18" customHeight="1">
      <c r="B57" s="1024"/>
      <c r="C57" s="1025"/>
      <c r="D57" s="1063"/>
      <c r="E57" s="1064"/>
      <c r="F57" s="1064"/>
      <c r="G57" s="1064"/>
      <c r="H57" s="1064"/>
      <c r="I57" s="1064"/>
      <c r="J57" s="1064"/>
      <c r="K57" s="1064"/>
      <c r="L57" s="1064"/>
      <c r="M57" s="1064"/>
      <c r="N57" s="1064"/>
      <c r="O57" s="1065"/>
    </row>
    <row r="58" spans="1:21" s="131" customFormat="1" ht="4.5" customHeight="1">
      <c r="B58" s="347"/>
      <c r="C58" s="347"/>
      <c r="D58" s="348"/>
      <c r="E58" s="348"/>
      <c r="F58" s="348"/>
      <c r="G58" s="348"/>
      <c r="H58" s="348"/>
      <c r="I58" s="348"/>
      <c r="J58" s="348"/>
      <c r="K58" s="348"/>
      <c r="L58" s="348"/>
      <c r="M58" s="348"/>
      <c r="N58" s="348"/>
      <c r="O58" s="348"/>
    </row>
    <row r="59" spans="1:21" s="131" customFormat="1" ht="18.75" customHeight="1">
      <c r="B59" s="527" t="s">
        <v>426</v>
      </c>
      <c r="C59" s="347"/>
      <c r="D59" s="348"/>
      <c r="E59" s="348"/>
      <c r="F59" s="348"/>
      <c r="G59" s="348"/>
      <c r="H59" s="348"/>
      <c r="I59" s="348"/>
      <c r="J59" s="348"/>
      <c r="K59" s="348"/>
      <c r="L59" s="348"/>
      <c r="M59" s="348"/>
      <c r="N59" s="348"/>
      <c r="O59" s="348"/>
    </row>
    <row r="60" spans="1:21" s="131" customFormat="1" ht="14.25" customHeight="1" thickBot="1">
      <c r="B60" s="527" t="s">
        <v>424</v>
      </c>
      <c r="C60" s="347"/>
      <c r="D60" s="348"/>
      <c r="E60" s="348"/>
      <c r="F60" s="348"/>
      <c r="G60" s="348"/>
      <c r="H60" s="348"/>
      <c r="I60" s="348"/>
      <c r="J60" s="348"/>
      <c r="K60" s="348"/>
      <c r="L60" s="348"/>
      <c r="M60" s="348"/>
      <c r="N60" s="348"/>
      <c r="O60" s="348"/>
    </row>
    <row r="61" spans="1:21" s="131" customFormat="1" ht="18" customHeight="1" thickBot="1">
      <c r="B61" s="998" t="s">
        <v>43</v>
      </c>
      <c r="C61" s="979"/>
      <c r="D61" s="980"/>
      <c r="E61" s="349" t="s">
        <v>573</v>
      </c>
      <c r="F61" s="350"/>
      <c r="G61" s="350"/>
      <c r="H61" s="350"/>
      <c r="I61" s="350"/>
      <c r="J61" s="350"/>
      <c r="K61" s="350"/>
      <c r="L61" s="232"/>
      <c r="M61" s="232"/>
      <c r="N61" s="232"/>
      <c r="O61" s="232"/>
    </row>
    <row r="62" spans="1:21" s="131" customFormat="1" ht="12">
      <c r="A62" s="351"/>
      <c r="B62" s="352" t="s">
        <v>59</v>
      </c>
      <c r="C62" s="352"/>
      <c r="D62" s="353"/>
      <c r="E62" s="354"/>
      <c r="F62" s="354"/>
      <c r="G62" s="355" t="s">
        <v>60</v>
      </c>
      <c r="H62" s="353"/>
      <c r="I62" s="352" t="s">
        <v>61</v>
      </c>
      <c r="J62" s="352"/>
      <c r="K62" s="351"/>
      <c r="L62" s="356"/>
      <c r="M62" s="357"/>
      <c r="N62" s="351"/>
      <c r="O62" s="355" t="s">
        <v>60</v>
      </c>
    </row>
    <row r="63" spans="1:21" s="131" customFormat="1" ht="12">
      <c r="A63" s="358"/>
      <c r="B63" s="359" t="s">
        <v>62</v>
      </c>
      <c r="C63" s="360"/>
      <c r="D63" s="360"/>
      <c r="E63" s="361"/>
      <c r="F63" s="361" t="s">
        <v>63</v>
      </c>
      <c r="G63" s="362" t="s">
        <v>64</v>
      </c>
      <c r="H63" s="363"/>
      <c r="I63" s="359" t="s">
        <v>62</v>
      </c>
      <c r="J63" s="360"/>
      <c r="K63" s="360"/>
      <c r="L63" s="360"/>
      <c r="M63" s="361"/>
      <c r="N63" s="361" t="s">
        <v>63</v>
      </c>
      <c r="O63" s="362" t="s">
        <v>64</v>
      </c>
    </row>
    <row r="64" spans="1:21" s="131" customFormat="1" ht="18" customHeight="1">
      <c r="A64" s="351"/>
      <c r="B64" s="83" t="s">
        <v>556</v>
      </c>
      <c r="C64" s="84"/>
      <c r="D64" s="84"/>
      <c r="E64" s="85"/>
      <c r="F64" s="86"/>
      <c r="G64" s="87"/>
      <c r="H64" s="88"/>
      <c r="I64" s="83" t="s">
        <v>65</v>
      </c>
      <c r="J64" s="84"/>
      <c r="K64" s="84"/>
      <c r="L64" s="84"/>
      <c r="M64" s="85"/>
      <c r="N64" s="89"/>
      <c r="O64" s="90"/>
    </row>
    <row r="65" spans="1:15" s="131" customFormat="1" ht="14.25" customHeight="1">
      <c r="A65" s="351"/>
      <c r="B65" s="100"/>
      <c r="C65" s="101"/>
      <c r="D65" s="102"/>
      <c r="E65" s="103"/>
      <c r="F65" s="95"/>
      <c r="G65" s="96"/>
      <c r="H65" s="88"/>
      <c r="I65" s="97"/>
      <c r="J65" s="601"/>
      <c r="K65" s="102"/>
      <c r="L65" s="102"/>
      <c r="M65" s="103"/>
      <c r="N65" s="95"/>
      <c r="O65" s="99"/>
    </row>
    <row r="66" spans="1:15" s="131" customFormat="1" ht="14.25" customHeight="1">
      <c r="A66" s="351"/>
      <c r="B66" s="100"/>
      <c r="C66" s="101"/>
      <c r="D66" s="102"/>
      <c r="E66" s="103"/>
      <c r="F66" s="95"/>
      <c r="G66" s="104">
        <f>ROUNDDOWN(SUM(F65:F70)/1000,0)</f>
        <v>0</v>
      </c>
      <c r="H66" s="105"/>
      <c r="I66" s="97"/>
      <c r="J66" s="601"/>
      <c r="K66" s="102"/>
      <c r="L66" s="102"/>
      <c r="M66" s="103"/>
      <c r="N66" s="95"/>
      <c r="O66" s="106">
        <f>ROUNDDOWN(SUM(N65:N73)/1000,0)</f>
        <v>0</v>
      </c>
    </row>
    <row r="67" spans="1:15" s="131" customFormat="1" ht="14.1" customHeight="1">
      <c r="A67" s="351"/>
      <c r="B67" s="100"/>
      <c r="C67" s="101"/>
      <c r="D67" s="102"/>
      <c r="E67" s="103"/>
      <c r="F67" s="95"/>
      <c r="G67" s="104"/>
      <c r="H67" s="105"/>
      <c r="I67" s="97"/>
      <c r="J67" s="601"/>
      <c r="K67" s="102"/>
      <c r="L67" s="102"/>
      <c r="M67" s="103"/>
      <c r="N67" s="95"/>
      <c r="O67" s="99"/>
    </row>
    <row r="68" spans="1:15" s="131" customFormat="1" ht="14.25" customHeight="1">
      <c r="A68" s="351"/>
      <c r="B68" s="100"/>
      <c r="C68" s="101"/>
      <c r="D68" s="102"/>
      <c r="E68" s="103"/>
      <c r="F68" s="95"/>
      <c r="G68" s="104"/>
      <c r="H68" s="105"/>
      <c r="I68" s="97"/>
      <c r="J68" s="601"/>
      <c r="K68" s="102"/>
      <c r="L68" s="102"/>
      <c r="M68" s="103"/>
      <c r="N68" s="95"/>
      <c r="O68" s="99"/>
    </row>
    <row r="69" spans="1:15" s="131" customFormat="1" ht="14.25" customHeight="1">
      <c r="A69" s="351"/>
      <c r="B69" s="100"/>
      <c r="C69" s="101"/>
      <c r="D69" s="102"/>
      <c r="E69" s="103"/>
      <c r="F69" s="95"/>
      <c r="G69" s="107"/>
      <c r="H69" s="108"/>
      <c r="I69" s="97"/>
      <c r="J69" s="601"/>
      <c r="K69" s="102"/>
      <c r="L69" s="102"/>
      <c r="M69" s="103"/>
      <c r="N69" s="95"/>
      <c r="O69" s="99"/>
    </row>
    <row r="70" spans="1:15" s="131" customFormat="1" ht="14.25" customHeight="1">
      <c r="A70" s="351"/>
      <c r="B70" s="100"/>
      <c r="C70" s="101"/>
      <c r="D70" s="102"/>
      <c r="E70" s="103"/>
      <c r="F70" s="95"/>
      <c r="G70" s="107"/>
      <c r="H70" s="108"/>
      <c r="I70" s="97"/>
      <c r="J70" s="601"/>
      <c r="K70" s="102"/>
      <c r="L70" s="102"/>
      <c r="M70" s="103"/>
      <c r="N70" s="95"/>
      <c r="O70" s="99"/>
    </row>
    <row r="71" spans="1:15" s="131" customFormat="1" ht="14.25" customHeight="1">
      <c r="A71" s="351"/>
      <c r="B71" s="83" t="s">
        <v>66</v>
      </c>
      <c r="C71" s="84"/>
      <c r="D71" s="84"/>
      <c r="E71" s="85"/>
      <c r="F71" s="86"/>
      <c r="G71" s="87"/>
      <c r="H71" s="111"/>
      <c r="I71" s="97"/>
      <c r="J71" s="601"/>
      <c r="K71" s="102"/>
      <c r="L71" s="102"/>
      <c r="M71" s="103"/>
      <c r="N71" s="95"/>
      <c r="O71" s="99"/>
    </row>
    <row r="72" spans="1:15" s="131" customFormat="1" ht="14.25" customHeight="1">
      <c r="A72" s="351"/>
      <c r="B72" s="100"/>
      <c r="C72" s="101"/>
      <c r="D72" s="102"/>
      <c r="E72" s="103"/>
      <c r="F72" s="95"/>
      <c r="G72" s="96"/>
      <c r="H72" s="111"/>
      <c r="I72" s="97"/>
      <c r="J72" s="601"/>
      <c r="K72" s="102"/>
      <c r="L72" s="102"/>
      <c r="M72" s="103"/>
      <c r="N72" s="95"/>
      <c r="O72" s="99"/>
    </row>
    <row r="73" spans="1:15" s="131" customFormat="1" ht="14.25" customHeight="1">
      <c r="A73" s="351"/>
      <c r="B73" s="100"/>
      <c r="C73" s="101"/>
      <c r="D73" s="102"/>
      <c r="E73" s="103"/>
      <c r="F73" s="95"/>
      <c r="G73" s="104">
        <f>ROUNDDOWN(SUM(F72:F76)/1000,0)</f>
        <v>0</v>
      </c>
      <c r="H73" s="105"/>
      <c r="I73" s="97"/>
      <c r="J73" s="601"/>
      <c r="K73" s="102"/>
      <c r="L73" s="102"/>
      <c r="M73" s="103"/>
      <c r="N73" s="95"/>
      <c r="O73" s="112"/>
    </row>
    <row r="74" spans="1:15" s="131" customFormat="1" ht="14.25" customHeight="1">
      <c r="A74" s="351"/>
      <c r="B74" s="100"/>
      <c r="C74" s="101"/>
      <c r="D74" s="102"/>
      <c r="E74" s="103"/>
      <c r="F74" s="95"/>
      <c r="G74" s="104"/>
      <c r="H74" s="105"/>
      <c r="I74" s="83" t="s">
        <v>130</v>
      </c>
      <c r="J74" s="84"/>
      <c r="K74" s="84"/>
      <c r="L74" s="84"/>
      <c r="M74" s="85"/>
      <c r="N74" s="86"/>
      <c r="O74" s="119"/>
    </row>
    <row r="75" spans="1:15" s="131" customFormat="1" ht="14.25" customHeight="1">
      <c r="A75" s="351"/>
      <c r="B75" s="100"/>
      <c r="C75" s="101"/>
      <c r="D75" s="102"/>
      <c r="E75" s="103"/>
      <c r="F75" s="95"/>
      <c r="G75" s="104"/>
      <c r="H75" s="111"/>
      <c r="I75" s="97"/>
      <c r="J75" s="601"/>
      <c r="K75" s="102"/>
      <c r="L75" s="102"/>
      <c r="M75" s="103"/>
      <c r="N75" s="95"/>
      <c r="O75" s="99"/>
    </row>
    <row r="76" spans="1:15" s="131" customFormat="1" ht="14.25" customHeight="1">
      <c r="A76" s="351"/>
      <c r="B76" s="100"/>
      <c r="C76" s="101"/>
      <c r="D76" s="102"/>
      <c r="E76" s="103"/>
      <c r="F76" s="95"/>
      <c r="G76" s="104"/>
      <c r="H76" s="105"/>
      <c r="I76" s="97"/>
      <c r="J76" s="601"/>
      <c r="K76" s="102"/>
      <c r="L76" s="102"/>
      <c r="M76" s="103"/>
      <c r="N76" s="95"/>
      <c r="O76" s="106">
        <f>ROUNDDOWN(SUM(N75:N82)/1000,0)</f>
        <v>0</v>
      </c>
    </row>
    <row r="77" spans="1:15" s="131" customFormat="1" ht="14.25" customHeight="1">
      <c r="A77" s="351"/>
      <c r="B77" s="83" t="s">
        <v>557</v>
      </c>
      <c r="C77" s="84"/>
      <c r="D77" s="84"/>
      <c r="E77" s="85"/>
      <c r="F77" s="86"/>
      <c r="G77" s="87"/>
      <c r="H77" s="105"/>
      <c r="I77" s="97"/>
      <c r="J77" s="601"/>
      <c r="K77" s="102"/>
      <c r="L77" s="102"/>
      <c r="M77" s="103"/>
      <c r="N77" s="95"/>
      <c r="O77" s="99"/>
    </row>
    <row r="78" spans="1:15" s="131" customFormat="1" ht="14.25" customHeight="1">
      <c r="A78" s="351"/>
      <c r="B78" s="100"/>
      <c r="C78" s="101"/>
      <c r="D78" s="102"/>
      <c r="E78" s="103"/>
      <c r="F78" s="95"/>
      <c r="G78" s="96"/>
      <c r="H78" s="111"/>
      <c r="I78" s="97"/>
      <c r="J78" s="601"/>
      <c r="K78" s="102"/>
      <c r="L78" s="102"/>
      <c r="M78" s="103"/>
      <c r="N78" s="95"/>
      <c r="O78" s="99"/>
    </row>
    <row r="79" spans="1:15" s="131" customFormat="1" ht="14.25" customHeight="1">
      <c r="A79" s="351"/>
      <c r="B79" s="100"/>
      <c r="C79" s="101"/>
      <c r="D79" s="102"/>
      <c r="E79" s="103"/>
      <c r="F79" s="95"/>
      <c r="G79" s="104">
        <f>ROUNDDOWN(SUM(F78:F80)/1000,0)</f>
        <v>0</v>
      </c>
      <c r="H79" s="111"/>
      <c r="I79" s="97"/>
      <c r="J79" s="601"/>
      <c r="K79" s="102"/>
      <c r="L79" s="102"/>
      <c r="M79" s="103"/>
      <c r="N79" s="95"/>
      <c r="O79" s="99"/>
    </row>
    <row r="80" spans="1:15" s="131" customFormat="1" ht="14.25" customHeight="1">
      <c r="A80" s="351"/>
      <c r="B80" s="100"/>
      <c r="C80" s="101"/>
      <c r="D80" s="102"/>
      <c r="E80" s="103"/>
      <c r="F80" s="95"/>
      <c r="G80" s="104"/>
      <c r="H80" s="105"/>
      <c r="I80" s="97"/>
      <c r="J80" s="601"/>
      <c r="K80" s="102"/>
      <c r="L80" s="102"/>
      <c r="M80" s="103"/>
      <c r="N80" s="95"/>
      <c r="O80" s="99"/>
    </row>
    <row r="81" spans="1:15" s="131" customFormat="1" ht="14.25" customHeight="1">
      <c r="A81" s="351"/>
      <c r="B81" s="83" t="s">
        <v>558</v>
      </c>
      <c r="C81" s="84"/>
      <c r="D81" s="84"/>
      <c r="E81" s="85"/>
      <c r="F81" s="86"/>
      <c r="G81" s="87"/>
      <c r="H81" s="105"/>
      <c r="I81" s="97"/>
      <c r="J81" s="601"/>
      <c r="K81" s="102"/>
      <c r="L81" s="102"/>
      <c r="M81" s="103"/>
      <c r="N81" s="95"/>
      <c r="O81" s="99"/>
    </row>
    <row r="82" spans="1:15" s="131" customFormat="1" ht="14.25" customHeight="1">
      <c r="A82" s="351"/>
      <c r="B82" s="100"/>
      <c r="C82" s="101"/>
      <c r="D82" s="102"/>
      <c r="E82" s="103"/>
      <c r="F82" s="95"/>
      <c r="G82" s="96"/>
      <c r="H82" s="111"/>
      <c r="I82" s="97"/>
      <c r="J82" s="601"/>
      <c r="K82" s="102"/>
      <c r="L82" s="102"/>
      <c r="M82" s="103"/>
      <c r="N82" s="95"/>
      <c r="O82" s="112"/>
    </row>
    <row r="83" spans="1:15" s="131" customFormat="1" ht="14.25" customHeight="1">
      <c r="A83" s="351"/>
      <c r="B83" s="100"/>
      <c r="C83" s="101"/>
      <c r="D83" s="102"/>
      <c r="E83" s="103"/>
      <c r="F83" s="95"/>
      <c r="G83" s="104">
        <f>ROUNDDOWN(SUM(F82:F86)/1000,0)</f>
        <v>0</v>
      </c>
      <c r="H83" s="111"/>
      <c r="I83" s="204" t="s">
        <v>131</v>
      </c>
      <c r="J83" s="180"/>
      <c r="K83" s="116"/>
      <c r="L83" s="116"/>
      <c r="M83" s="117"/>
      <c r="N83" s="118"/>
      <c r="O83" s="119"/>
    </row>
    <row r="84" spans="1:15" s="131" customFormat="1" ht="14.25" customHeight="1">
      <c r="A84" s="351"/>
      <c r="B84" s="100"/>
      <c r="C84" s="101"/>
      <c r="D84" s="102"/>
      <c r="E84" s="103"/>
      <c r="F84" s="95"/>
      <c r="G84" s="104"/>
      <c r="H84" s="111"/>
      <c r="I84" s="97"/>
      <c r="J84" s="601"/>
      <c r="K84" s="102"/>
      <c r="L84" s="102"/>
      <c r="M84" s="103"/>
      <c r="N84" s="95"/>
      <c r="O84" s="99"/>
    </row>
    <row r="85" spans="1:15" s="131" customFormat="1" ht="14.25" customHeight="1">
      <c r="A85" s="351"/>
      <c r="B85" s="100"/>
      <c r="C85" s="101"/>
      <c r="D85" s="102"/>
      <c r="E85" s="103"/>
      <c r="F85" s="95"/>
      <c r="G85" s="104"/>
      <c r="H85" s="105"/>
      <c r="I85" s="97"/>
      <c r="J85" s="601"/>
      <c r="K85" s="102"/>
      <c r="L85" s="102"/>
      <c r="M85" s="103"/>
      <c r="N85" s="95"/>
      <c r="O85" s="106">
        <f>ROUNDDOWN(SUM(N84:N89)/1000,0)</f>
        <v>0</v>
      </c>
    </row>
    <row r="86" spans="1:15" s="131" customFormat="1" ht="14.25" customHeight="1">
      <c r="A86" s="351"/>
      <c r="B86" s="100"/>
      <c r="C86" s="101"/>
      <c r="D86" s="102"/>
      <c r="E86" s="103"/>
      <c r="F86" s="95"/>
      <c r="G86" s="104"/>
      <c r="H86" s="105"/>
      <c r="I86" s="97"/>
      <c r="J86" s="601"/>
      <c r="K86" s="102"/>
      <c r="L86" s="102"/>
      <c r="M86" s="103"/>
      <c r="N86" s="95"/>
      <c r="O86" s="99"/>
    </row>
    <row r="87" spans="1:15" s="131" customFormat="1" ht="14.25" customHeight="1">
      <c r="A87" s="351"/>
      <c r="B87" s="83" t="s">
        <v>559</v>
      </c>
      <c r="C87" s="84"/>
      <c r="D87" s="84"/>
      <c r="E87" s="85"/>
      <c r="F87" s="86"/>
      <c r="G87" s="87"/>
      <c r="H87" s="105"/>
      <c r="I87" s="97"/>
      <c r="J87" s="601"/>
      <c r="K87" s="102"/>
      <c r="L87" s="102"/>
      <c r="M87" s="103"/>
      <c r="N87" s="95"/>
      <c r="O87" s="99"/>
    </row>
    <row r="88" spans="1:15" s="131" customFormat="1" ht="14.25" customHeight="1">
      <c r="A88" s="351"/>
      <c r="B88" s="100"/>
      <c r="C88" s="101"/>
      <c r="D88" s="102"/>
      <c r="E88" s="103"/>
      <c r="F88" s="95"/>
      <c r="G88" s="96"/>
      <c r="H88" s="105"/>
      <c r="I88" s="97"/>
      <c r="J88" s="601"/>
      <c r="K88" s="102"/>
      <c r="L88" s="102"/>
      <c r="M88" s="103"/>
      <c r="N88" s="95"/>
      <c r="O88" s="99"/>
    </row>
    <row r="89" spans="1:15" s="131" customFormat="1" ht="14.25" customHeight="1">
      <c r="A89" s="351"/>
      <c r="B89" s="100"/>
      <c r="C89" s="101"/>
      <c r="D89" s="102"/>
      <c r="E89" s="103"/>
      <c r="F89" s="95"/>
      <c r="G89" s="96">
        <f>ROUNDDOWN(SUM(F88:F96)/1000,0)</f>
        <v>0</v>
      </c>
      <c r="H89" s="105"/>
      <c r="I89" s="97"/>
      <c r="J89" s="601"/>
      <c r="K89" s="102"/>
      <c r="L89" s="102"/>
      <c r="M89" s="103"/>
      <c r="N89" s="95"/>
      <c r="O89" s="99"/>
    </row>
    <row r="90" spans="1:15" s="131" customFormat="1" ht="14.25" customHeight="1">
      <c r="A90" s="351"/>
      <c r="B90" s="100"/>
      <c r="C90" s="101"/>
      <c r="D90" s="102"/>
      <c r="E90" s="103"/>
      <c r="F90" s="95"/>
      <c r="G90" s="96"/>
      <c r="H90" s="111"/>
      <c r="I90" s="205" t="s">
        <v>136</v>
      </c>
      <c r="J90" s="181"/>
      <c r="K90" s="182"/>
      <c r="L90" s="182"/>
      <c r="M90" s="183"/>
      <c r="N90" s="185"/>
      <c r="O90" s="184"/>
    </row>
    <row r="91" spans="1:15" s="131" customFormat="1" ht="14.25" customHeight="1">
      <c r="A91" s="351"/>
      <c r="B91" s="100"/>
      <c r="C91" s="101"/>
      <c r="D91" s="102"/>
      <c r="E91" s="103"/>
      <c r="F91" s="95"/>
      <c r="G91" s="96"/>
      <c r="H91" s="111"/>
      <c r="I91" s="97"/>
      <c r="J91" s="601"/>
      <c r="K91" s="102"/>
      <c r="L91" s="102"/>
      <c r="M91" s="103"/>
      <c r="N91" s="95"/>
      <c r="O91" s="186"/>
    </row>
    <row r="92" spans="1:15" s="131" customFormat="1" ht="14.25" customHeight="1">
      <c r="A92" s="351"/>
      <c r="B92" s="100"/>
      <c r="C92" s="101"/>
      <c r="D92" s="102"/>
      <c r="E92" s="103"/>
      <c r="F92" s="95"/>
      <c r="G92" s="96"/>
      <c r="H92" s="111"/>
      <c r="I92" s="97"/>
      <c r="J92" s="601"/>
      <c r="K92" s="102"/>
      <c r="L92" s="102"/>
      <c r="M92" s="103"/>
      <c r="N92" s="95"/>
      <c r="O92" s="106">
        <f>ROUNDDOWN(SUM(N91:N96)/1000,0)</f>
        <v>0</v>
      </c>
    </row>
    <row r="93" spans="1:15" s="131" customFormat="1" ht="14.25" customHeight="1">
      <c r="A93" s="351"/>
      <c r="B93" s="100"/>
      <c r="C93" s="101"/>
      <c r="D93" s="102"/>
      <c r="E93" s="103"/>
      <c r="F93" s="95"/>
      <c r="G93" s="96"/>
      <c r="H93" s="111"/>
      <c r="I93" s="97"/>
      <c r="J93" s="601"/>
      <c r="K93" s="102"/>
      <c r="L93" s="102"/>
      <c r="M93" s="103"/>
      <c r="N93" s="95"/>
      <c r="O93" s="99"/>
    </row>
    <row r="94" spans="1:15" s="131" customFormat="1" ht="14.25" customHeight="1">
      <c r="A94" s="351"/>
      <c r="B94" s="100"/>
      <c r="C94" s="101"/>
      <c r="D94" s="102"/>
      <c r="E94" s="103"/>
      <c r="F94" s="95"/>
      <c r="G94" s="96"/>
      <c r="H94" s="111"/>
      <c r="I94" s="97"/>
      <c r="J94" s="601"/>
      <c r="K94" s="102"/>
      <c r="L94" s="102"/>
      <c r="M94" s="103"/>
      <c r="N94" s="95"/>
      <c r="O94" s="99"/>
    </row>
    <row r="95" spans="1:15" s="131" customFormat="1" ht="14.25" customHeight="1">
      <c r="A95" s="351"/>
      <c r="B95" s="100"/>
      <c r="C95" s="101"/>
      <c r="D95" s="102"/>
      <c r="E95" s="103"/>
      <c r="F95" s="95"/>
      <c r="G95" s="96"/>
      <c r="H95" s="105"/>
      <c r="I95" s="97"/>
      <c r="J95" s="601"/>
      <c r="K95" s="102"/>
      <c r="L95" s="102"/>
      <c r="M95" s="103"/>
      <c r="N95" s="95"/>
      <c r="O95" s="99"/>
    </row>
    <row r="96" spans="1:15" s="131" customFormat="1" ht="14.25" customHeight="1">
      <c r="A96" s="351"/>
      <c r="B96" s="100"/>
      <c r="C96" s="101"/>
      <c r="D96" s="102"/>
      <c r="E96" s="103"/>
      <c r="F96" s="95"/>
      <c r="G96" s="104"/>
      <c r="H96" s="111"/>
      <c r="I96" s="97"/>
      <c r="J96" s="601"/>
      <c r="K96" s="102"/>
      <c r="L96" s="102"/>
      <c r="M96" s="103"/>
      <c r="N96" s="95"/>
      <c r="O96" s="112"/>
    </row>
    <row r="97" spans="1:15" s="131" customFormat="1" ht="14.25" customHeight="1">
      <c r="A97" s="351"/>
      <c r="B97" s="83" t="s">
        <v>67</v>
      </c>
      <c r="C97" s="84"/>
      <c r="D97" s="84"/>
      <c r="E97" s="85"/>
      <c r="F97" s="86"/>
      <c r="G97" s="87"/>
      <c r="H97" s="111"/>
      <c r="I97" s="204" t="s">
        <v>137</v>
      </c>
      <c r="J97" s="115"/>
      <c r="K97" s="116"/>
      <c r="L97" s="116"/>
      <c r="M97" s="117"/>
      <c r="N97" s="120"/>
      <c r="O97" s="121"/>
    </row>
    <row r="98" spans="1:15" s="131" customFormat="1" ht="14.25" customHeight="1">
      <c r="A98" s="351"/>
      <c r="B98" s="100"/>
      <c r="C98" s="101"/>
      <c r="D98" s="102"/>
      <c r="E98" s="103"/>
      <c r="F98" s="95"/>
      <c r="G98" s="96"/>
      <c r="H98" s="111"/>
      <c r="I98" s="97"/>
      <c r="J98" s="601"/>
      <c r="K98" s="102"/>
      <c r="L98" s="102"/>
      <c r="M98" s="103"/>
      <c r="N98" s="95"/>
      <c r="O98" s="99"/>
    </row>
    <row r="99" spans="1:15" s="131" customFormat="1" ht="14.25" customHeight="1">
      <c r="A99" s="351"/>
      <c r="B99" s="100"/>
      <c r="C99" s="101"/>
      <c r="D99" s="102"/>
      <c r="E99" s="103"/>
      <c r="F99" s="95"/>
      <c r="G99" s="104">
        <f>ROUNDDOWN(SUM(F98:F100)/1000,0)</f>
        <v>0</v>
      </c>
      <c r="H99" s="105"/>
      <c r="I99" s="97"/>
      <c r="J99" s="601"/>
      <c r="K99" s="102"/>
      <c r="L99" s="102"/>
      <c r="M99" s="103"/>
      <c r="N99" s="95"/>
      <c r="O99" s="106">
        <f>ROUNDDOWN(SUM(N98:N107)/1000,0)</f>
        <v>0</v>
      </c>
    </row>
    <row r="100" spans="1:15" s="131" customFormat="1" ht="14.1" customHeight="1">
      <c r="A100" s="351"/>
      <c r="B100" s="100"/>
      <c r="C100" s="101"/>
      <c r="D100" s="102"/>
      <c r="E100" s="103"/>
      <c r="F100" s="95"/>
      <c r="G100" s="104"/>
      <c r="H100" s="111"/>
      <c r="I100" s="97"/>
      <c r="J100" s="601"/>
      <c r="K100" s="102"/>
      <c r="L100" s="102"/>
      <c r="M100" s="103"/>
      <c r="N100" s="95"/>
      <c r="O100" s="99"/>
    </row>
    <row r="101" spans="1:15" s="131" customFormat="1" ht="14.25" customHeight="1" thickBot="1">
      <c r="A101" s="351"/>
      <c r="B101" s="122" t="s">
        <v>68</v>
      </c>
      <c r="C101" s="123"/>
      <c r="D101" s="123"/>
      <c r="E101" s="124"/>
      <c r="F101" s="125"/>
      <c r="G101" s="126">
        <f>G102-G66-G73-G79-G83-G89-G99</f>
        <v>0</v>
      </c>
      <c r="H101" s="105"/>
      <c r="I101" s="97"/>
      <c r="J101" s="601"/>
      <c r="K101" s="102"/>
      <c r="L101" s="102"/>
      <c r="M101" s="103"/>
      <c r="N101" s="95"/>
      <c r="O101" s="99"/>
    </row>
    <row r="102" spans="1:15" s="131" customFormat="1" ht="20.100000000000001" customHeight="1" thickTop="1">
      <c r="A102" s="351"/>
      <c r="B102" s="1015" t="s">
        <v>69</v>
      </c>
      <c r="C102" s="1016"/>
      <c r="D102" s="1016"/>
      <c r="E102" s="1016"/>
      <c r="F102" s="1017"/>
      <c r="G102" s="127">
        <f>O110</f>
        <v>0</v>
      </c>
      <c r="H102" s="105"/>
      <c r="I102" s="97"/>
      <c r="J102" s="601"/>
      <c r="K102" s="102"/>
      <c r="L102" s="102"/>
      <c r="M102" s="103"/>
      <c r="N102" s="95"/>
      <c r="O102" s="99"/>
    </row>
    <row r="103" spans="1:15" s="131" customFormat="1" ht="14.25" customHeight="1">
      <c r="A103" s="351"/>
      <c r="B103" s="128" t="s">
        <v>70</v>
      </c>
      <c r="C103" s="129"/>
      <c r="D103" s="129"/>
      <c r="E103" s="129"/>
      <c r="F103" s="129"/>
      <c r="G103" s="130"/>
      <c r="H103" s="130"/>
      <c r="I103" s="97"/>
      <c r="J103" s="601"/>
      <c r="K103" s="102"/>
      <c r="L103" s="102"/>
      <c r="M103" s="103"/>
      <c r="N103" s="95"/>
      <c r="O103" s="99"/>
    </row>
    <row r="104" spans="1:15" s="131" customFormat="1" ht="14.25" customHeight="1">
      <c r="A104" s="351"/>
      <c r="B104" s="131" t="s">
        <v>71</v>
      </c>
      <c r="C104" s="129"/>
      <c r="D104" s="129"/>
      <c r="E104" s="129"/>
      <c r="F104" s="129"/>
      <c r="G104" s="132" t="s">
        <v>72</v>
      </c>
      <c r="H104" s="133"/>
      <c r="I104" s="97"/>
      <c r="J104" s="601"/>
      <c r="K104" s="102"/>
      <c r="L104" s="102"/>
      <c r="M104" s="103"/>
      <c r="N104" s="95"/>
      <c r="O104" s="99"/>
    </row>
    <row r="105" spans="1:15" s="131" customFormat="1" ht="14.25" customHeight="1">
      <c r="A105" s="351"/>
      <c r="B105" s="919" t="s">
        <v>73</v>
      </c>
      <c r="C105" s="1018"/>
      <c r="D105" s="1018"/>
      <c r="E105" s="1018"/>
      <c r="F105" s="1019"/>
      <c r="G105" s="134" t="s">
        <v>74</v>
      </c>
      <c r="H105" s="133"/>
      <c r="I105" s="97"/>
      <c r="J105" s="601"/>
      <c r="K105" s="102"/>
      <c r="L105" s="102"/>
      <c r="M105" s="103"/>
      <c r="N105" s="95"/>
      <c r="O105" s="99"/>
    </row>
    <row r="106" spans="1:15" s="131" customFormat="1" ht="20.100000000000001" customHeight="1">
      <c r="A106" s="351"/>
      <c r="B106" s="1003" t="s">
        <v>567</v>
      </c>
      <c r="C106" s="1018"/>
      <c r="D106" s="1018"/>
      <c r="E106" s="1018"/>
      <c r="F106" s="1019"/>
      <c r="G106" s="135"/>
      <c r="H106" s="136"/>
      <c r="I106" s="97"/>
      <c r="J106" s="601"/>
      <c r="K106" s="102"/>
      <c r="L106" s="102"/>
      <c r="M106" s="103"/>
      <c r="N106" s="95"/>
      <c r="O106" s="99"/>
    </row>
    <row r="107" spans="1:15" s="131" customFormat="1" ht="21.95" customHeight="1" thickBot="1">
      <c r="A107" s="351"/>
      <c r="B107" s="1003" t="s">
        <v>568</v>
      </c>
      <c r="C107" s="1004"/>
      <c r="D107" s="1004"/>
      <c r="E107" s="1004"/>
      <c r="F107" s="1005"/>
      <c r="G107" s="135"/>
      <c r="H107" s="111"/>
      <c r="I107" s="97"/>
      <c r="J107" s="601"/>
      <c r="K107" s="102"/>
      <c r="L107" s="102"/>
      <c r="M107" s="103"/>
      <c r="N107" s="95"/>
      <c r="O107" s="137"/>
    </row>
    <row r="108" spans="1:15" s="131" customFormat="1" ht="35.450000000000003" customHeight="1" thickTop="1">
      <c r="A108" s="351"/>
      <c r="B108" s="1003" t="s">
        <v>132</v>
      </c>
      <c r="C108" s="1004"/>
      <c r="D108" s="1004"/>
      <c r="E108" s="1004"/>
      <c r="F108" s="1005"/>
      <c r="G108" s="135"/>
      <c r="H108" s="111"/>
      <c r="I108" s="1006" t="s">
        <v>565</v>
      </c>
      <c r="J108" s="1007"/>
      <c r="K108" s="1007"/>
      <c r="L108" s="1007"/>
      <c r="M108" s="1007"/>
      <c r="N108" s="1008"/>
      <c r="O108" s="138">
        <f>SUM(O66,O76,O85,O92,O99,)</f>
        <v>0</v>
      </c>
    </row>
    <row r="109" spans="1:15" s="131" customFormat="1" ht="35.450000000000003" customHeight="1">
      <c r="A109" s="351"/>
      <c r="B109" s="1003" t="s">
        <v>138</v>
      </c>
      <c r="C109" s="1004"/>
      <c r="D109" s="1004"/>
      <c r="E109" s="1004"/>
      <c r="F109" s="1005"/>
      <c r="G109" s="187"/>
      <c r="H109" s="130"/>
      <c r="I109" s="1009" t="s">
        <v>340</v>
      </c>
      <c r="J109" s="1010"/>
      <c r="K109" s="1010"/>
      <c r="L109" s="1010"/>
      <c r="M109" s="1010"/>
      <c r="N109" s="1011"/>
      <c r="O109" s="146">
        <f>IF(共通入力シート!$B$18="課税事業者",ROUNDDOWN((O108-G111)*10/110,0),0)</f>
        <v>0</v>
      </c>
    </row>
    <row r="110" spans="1:15" s="131" customFormat="1" ht="26.1" customHeight="1" thickBot="1">
      <c r="A110" s="351"/>
      <c r="B110" s="1012" t="s">
        <v>569</v>
      </c>
      <c r="C110" s="1013"/>
      <c r="D110" s="1013"/>
      <c r="E110" s="1013"/>
      <c r="F110" s="1014"/>
      <c r="G110" s="139"/>
      <c r="H110" s="130"/>
      <c r="I110" s="995" t="s">
        <v>341</v>
      </c>
      <c r="J110" s="996"/>
      <c r="K110" s="996"/>
      <c r="L110" s="996"/>
      <c r="M110" s="996"/>
      <c r="N110" s="997"/>
      <c r="O110" s="141">
        <f>O108-O109</f>
        <v>0</v>
      </c>
    </row>
    <row r="111" spans="1:15" s="131" customFormat="1" ht="25.35" customHeight="1" thickTop="1">
      <c r="A111" s="351"/>
      <c r="B111" s="992" t="s">
        <v>75</v>
      </c>
      <c r="C111" s="993"/>
      <c r="D111" s="993"/>
      <c r="E111" s="993"/>
      <c r="F111" s="994"/>
      <c r="G111" s="140">
        <f>SUM(G106:G110)</f>
        <v>0</v>
      </c>
      <c r="H111" s="364"/>
      <c r="I111" s="995" t="s">
        <v>342</v>
      </c>
      <c r="J111" s="996"/>
      <c r="K111" s="996"/>
      <c r="L111" s="996"/>
      <c r="M111" s="996"/>
      <c r="N111" s="997"/>
      <c r="O111" s="144"/>
    </row>
    <row r="112" spans="1:15" s="131" customFormat="1" ht="26.25" customHeight="1">
      <c r="A112" s="351"/>
      <c r="B112" s="131" t="s">
        <v>76</v>
      </c>
      <c r="C112" s="365"/>
      <c r="D112" s="365"/>
      <c r="E112" s="365"/>
      <c r="F112" s="365"/>
      <c r="G112" s="143"/>
      <c r="H112" s="364"/>
      <c r="O112" s="145"/>
    </row>
    <row r="113" spans="1:21" s="131" customFormat="1" ht="10.5" customHeight="1" thickBot="1">
      <c r="A113" s="351"/>
      <c r="C113" s="365"/>
      <c r="D113" s="365"/>
      <c r="E113" s="365"/>
      <c r="F113" s="365"/>
      <c r="G113" s="143"/>
      <c r="H113" s="364"/>
      <c r="I113" s="366"/>
    </row>
    <row r="114" spans="1:21" s="131" customFormat="1" ht="25.35" customHeight="1" thickBot="1">
      <c r="A114" s="351"/>
      <c r="B114" s="998" t="s">
        <v>77</v>
      </c>
      <c r="C114" s="980"/>
      <c r="D114" s="999" t="str">
        <f>IF(共通入力シート!$B$2="","",共通入力シート!$B$2)</f>
        <v/>
      </c>
      <c r="E114" s="999"/>
      <c r="F114" s="999"/>
      <c r="G114" s="1000"/>
      <c r="H114" s="1001" t="str">
        <f>IF(共通入力シート!$B$18="※選択してください。","★「共通入力シート」の消費税等仕入控除税額の取扱を選択してください。","")</f>
        <v/>
      </c>
      <c r="I114" s="1002"/>
      <c r="J114" s="1002"/>
      <c r="K114" s="1002"/>
      <c r="L114" s="1002"/>
      <c r="M114" s="1002"/>
      <c r="N114" s="1002"/>
      <c r="O114" s="1002"/>
    </row>
    <row r="115" spans="1:21" s="131" customFormat="1" ht="46.5" customHeight="1" thickBot="1">
      <c r="A115" s="351"/>
      <c r="B115" s="987" t="s">
        <v>343</v>
      </c>
      <c r="C115" s="988"/>
      <c r="D115" s="989" t="str">
        <f>IF(O110=0,"",MAX(0,MIN(INT(O110/2),G101)))</f>
        <v/>
      </c>
      <c r="E115" s="989"/>
      <c r="F115" s="989"/>
      <c r="G115" s="367" t="s">
        <v>29</v>
      </c>
      <c r="H115" s="990" t="s">
        <v>78</v>
      </c>
      <c r="I115" s="991"/>
      <c r="J115" s="991"/>
      <c r="K115" s="991"/>
      <c r="L115" s="991"/>
      <c r="M115" s="991"/>
      <c r="N115" s="991"/>
      <c r="O115" s="991"/>
    </row>
    <row r="116" spans="1:21" ht="4.5" customHeight="1"/>
    <row r="117" spans="1:21" ht="15.6" customHeight="1">
      <c r="B117" s="131" t="s">
        <v>425</v>
      </c>
      <c r="C117" s="218"/>
      <c r="D117" s="218"/>
      <c r="E117" s="218"/>
      <c r="F117" s="218"/>
      <c r="G117" s="218"/>
      <c r="H117" s="218"/>
      <c r="I117" s="218"/>
      <c r="J117" s="218"/>
      <c r="K117" s="218"/>
      <c r="L117" s="218"/>
      <c r="M117" s="218"/>
      <c r="N117" s="218"/>
      <c r="O117" s="218"/>
      <c r="R117" s="329"/>
      <c r="S117" s="329"/>
      <c r="T117" s="329"/>
      <c r="U117" s="329"/>
    </row>
    <row r="118" spans="1:21" ht="15.6" customHeight="1">
      <c r="B118" s="218" t="s">
        <v>509</v>
      </c>
      <c r="C118" s="218"/>
      <c r="D118" s="218"/>
      <c r="E118" s="218"/>
      <c r="F118" s="218"/>
      <c r="G118" s="218"/>
      <c r="H118" s="218"/>
      <c r="I118" s="218"/>
      <c r="J118" s="218"/>
      <c r="K118" s="218"/>
      <c r="L118" s="218"/>
      <c r="M118" s="218"/>
      <c r="N118" s="218"/>
      <c r="O118" s="218"/>
      <c r="R118" s="329"/>
      <c r="S118" s="329"/>
      <c r="T118" s="329"/>
      <c r="U118" s="329"/>
    </row>
    <row r="119" spans="1:21" ht="15.6" customHeight="1" thickBot="1">
      <c r="B119" s="1120" t="s">
        <v>513</v>
      </c>
      <c r="C119" s="1120"/>
      <c r="D119" s="1120"/>
      <c r="E119" s="1120"/>
      <c r="F119" s="1120"/>
      <c r="G119" s="1120"/>
      <c r="H119" s="1120"/>
      <c r="I119" s="1120"/>
      <c r="J119" s="1120"/>
      <c r="K119" s="1120"/>
      <c r="L119" s="1120"/>
      <c r="M119" s="1120"/>
      <c r="N119" s="1120"/>
      <c r="O119" s="1120"/>
      <c r="R119" s="329"/>
      <c r="S119" s="329"/>
      <c r="T119" s="329"/>
      <c r="U119" s="329"/>
    </row>
    <row r="120" spans="1:21" ht="15.75" customHeight="1">
      <c r="B120" s="1121" t="s">
        <v>43</v>
      </c>
      <c r="C120" s="1122"/>
      <c r="D120" s="1125" t="s">
        <v>638</v>
      </c>
      <c r="E120" s="1126"/>
      <c r="F120" s="1129" t="s">
        <v>657</v>
      </c>
      <c r="G120" s="1130"/>
      <c r="H120" s="1131"/>
      <c r="I120" s="1131"/>
      <c r="J120" s="1131"/>
      <c r="K120" s="1131"/>
      <c r="L120" s="1131"/>
      <c r="M120" s="1131"/>
      <c r="N120" s="1131"/>
      <c r="O120" s="1132"/>
      <c r="Q120" s="618" t="s">
        <v>667</v>
      </c>
      <c r="R120" s="329"/>
      <c r="S120" s="329"/>
      <c r="T120" s="329"/>
      <c r="U120" s="329"/>
    </row>
    <row r="121" spans="1:21" ht="17.25" customHeight="1" thickBot="1">
      <c r="B121" s="1123"/>
      <c r="C121" s="1124"/>
      <c r="D121" s="1127"/>
      <c r="E121" s="1128"/>
      <c r="F121" s="1133"/>
      <c r="G121" s="1134"/>
      <c r="H121" s="1135"/>
      <c r="I121" s="1135"/>
      <c r="J121" s="1135"/>
      <c r="K121" s="1135"/>
      <c r="L121" s="1135"/>
      <c r="M121" s="1135"/>
      <c r="N121" s="1135"/>
      <c r="O121" s="1136"/>
      <c r="Q121" s="617" t="s">
        <v>668</v>
      </c>
      <c r="R121" s="329"/>
      <c r="S121" s="329"/>
      <c r="T121" s="329"/>
      <c r="U121" s="329"/>
    </row>
    <row r="122" spans="1:21" ht="16.5" customHeight="1">
      <c r="B122" s="330" t="s">
        <v>142</v>
      </c>
      <c r="C122" s="331"/>
      <c r="D122" s="331"/>
      <c r="E122" s="332"/>
      <c r="F122" s="331"/>
      <c r="G122" s="331"/>
      <c r="H122" s="333"/>
      <c r="I122" s="333"/>
      <c r="J122" s="333"/>
      <c r="K122" s="333"/>
      <c r="L122" s="333"/>
      <c r="M122" s="333"/>
      <c r="N122" s="333"/>
      <c r="O122" s="334"/>
      <c r="R122" s="329"/>
      <c r="S122" s="329"/>
      <c r="T122" s="329"/>
      <c r="U122" s="329"/>
    </row>
    <row r="123" spans="1:21" ht="18.75" customHeight="1">
      <c r="B123" s="1109"/>
      <c r="C123" s="1110"/>
      <c r="D123" s="1110"/>
      <c r="E123" s="1110"/>
      <c r="F123" s="1110"/>
      <c r="G123" s="1110"/>
      <c r="H123" s="1110"/>
      <c r="I123" s="1110"/>
      <c r="J123" s="1110"/>
      <c r="K123" s="1110"/>
      <c r="L123" s="1213" t="s">
        <v>48</v>
      </c>
      <c r="M123" s="1215"/>
      <c r="N123" s="1215"/>
      <c r="O123" s="1216"/>
      <c r="Q123" s="569" t="str">
        <f>IF(M123="", "←選択してください。", "")</f>
        <v>←選択してください。</v>
      </c>
      <c r="R123" s="329"/>
      <c r="S123" s="329"/>
      <c r="T123" s="329"/>
      <c r="U123" s="329"/>
    </row>
    <row r="124" spans="1:21" ht="17.25" customHeight="1">
      <c r="B124" s="1111"/>
      <c r="C124" s="1112"/>
      <c r="D124" s="1112"/>
      <c r="E124" s="1112"/>
      <c r="F124" s="1112"/>
      <c r="G124" s="1112"/>
      <c r="H124" s="1112"/>
      <c r="I124" s="1112"/>
      <c r="J124" s="1112"/>
      <c r="K124" s="1112"/>
      <c r="L124" s="1214"/>
      <c r="M124" s="1217"/>
      <c r="N124" s="1217"/>
      <c r="O124" s="1218"/>
      <c r="Q124" s="336"/>
      <c r="R124" s="329"/>
      <c r="S124" s="329"/>
      <c r="T124" s="329"/>
      <c r="U124" s="329"/>
    </row>
    <row r="125" spans="1:21" ht="4.5" customHeight="1">
      <c r="B125" s="338"/>
      <c r="C125" s="338"/>
      <c r="D125" s="338"/>
      <c r="E125" s="338"/>
      <c r="F125" s="338"/>
      <c r="G125" s="338"/>
      <c r="H125" s="338"/>
      <c r="I125" s="338"/>
      <c r="J125" s="338"/>
      <c r="K125" s="338"/>
      <c r="L125" s="338"/>
      <c r="M125" s="338"/>
      <c r="N125" s="338"/>
      <c r="O125" s="611"/>
      <c r="R125" s="329"/>
      <c r="S125" s="329"/>
      <c r="T125" s="329"/>
      <c r="U125" s="329"/>
    </row>
    <row r="126" spans="1:21" ht="24" customHeight="1">
      <c r="B126" s="340" t="s">
        <v>143</v>
      </c>
      <c r="C126" s="341"/>
      <c r="D126" s="341"/>
      <c r="E126" s="341"/>
      <c r="F126" s="1117" t="s">
        <v>50</v>
      </c>
      <c r="G126" s="1118"/>
      <c r="H126" s="342"/>
      <c r="I126" s="919"/>
      <c r="J126" s="920"/>
      <c r="K126" s="920"/>
      <c r="L126" s="1221"/>
      <c r="M126" s="1221"/>
      <c r="N126" s="1221"/>
      <c r="O126" s="775"/>
      <c r="Q126" s="336" t="str">
        <f>IF(OR(F120="人材養成事業",F120= "普及啓発事業"), "←斜線部は記入する必要はありません。", "")</f>
        <v/>
      </c>
      <c r="R126" s="329"/>
      <c r="S126" s="329"/>
      <c r="T126" s="329"/>
      <c r="U126" s="329"/>
    </row>
    <row r="127" spans="1:21" ht="8.25" customHeight="1">
      <c r="B127" s="131"/>
      <c r="C127" s="131"/>
      <c r="D127" s="131"/>
      <c r="E127" s="131"/>
      <c r="F127" s="338"/>
      <c r="G127" s="338"/>
      <c r="H127" s="587"/>
      <c r="I127" s="338"/>
      <c r="J127" s="338"/>
      <c r="K127" s="338"/>
      <c r="L127" s="588"/>
      <c r="M127" s="338"/>
      <c r="N127" s="338"/>
      <c r="O127" s="589"/>
      <c r="Q127" s="336"/>
      <c r="R127" s="329"/>
      <c r="S127" s="329"/>
      <c r="T127" s="329"/>
      <c r="U127" s="329"/>
    </row>
    <row r="128" spans="1:21" ht="24" hidden="1" customHeight="1">
      <c r="B128" s="131"/>
      <c r="C128" s="131"/>
      <c r="D128" s="131"/>
      <c r="E128" s="131"/>
      <c r="F128" s="338"/>
      <c r="G128" s="338"/>
      <c r="H128" s="587"/>
      <c r="I128" s="338"/>
      <c r="J128" s="338"/>
      <c r="K128" s="338"/>
      <c r="L128" s="588"/>
      <c r="M128" s="338"/>
      <c r="N128" s="338"/>
      <c r="O128" s="589"/>
      <c r="Q128" s="336"/>
      <c r="R128" s="329"/>
      <c r="S128" s="329"/>
      <c r="T128" s="329"/>
      <c r="U128" s="329"/>
    </row>
    <row r="129" spans="2:21" ht="9.75" hidden="1" customHeight="1">
      <c r="B129" s="131"/>
      <c r="C129" s="131"/>
      <c r="D129" s="338"/>
      <c r="E129" s="338"/>
      <c r="F129" s="338"/>
      <c r="G129" s="338"/>
      <c r="H129" s="338"/>
      <c r="I129" s="338"/>
      <c r="J129" s="338"/>
      <c r="K129" s="338"/>
      <c r="L129" s="338"/>
      <c r="M129" s="338"/>
      <c r="N129" s="338"/>
      <c r="O129" s="338"/>
      <c r="Q129" s="336"/>
      <c r="R129" s="329"/>
      <c r="S129" s="329"/>
      <c r="T129" s="329"/>
      <c r="U129" s="329"/>
    </row>
    <row r="130" spans="2:21" s="102" customFormat="1" ht="18" customHeight="1">
      <c r="B130" s="1020" t="s">
        <v>344</v>
      </c>
      <c r="C130" s="1066"/>
      <c r="D130" s="925" t="s">
        <v>413</v>
      </c>
      <c r="E130" s="926"/>
      <c r="F130" s="926"/>
      <c r="G130" s="926"/>
      <c r="H130" s="926"/>
      <c r="I130" s="926"/>
      <c r="J130" s="926"/>
      <c r="K130" s="926"/>
      <c r="L130" s="926"/>
      <c r="M130" s="926"/>
      <c r="N130" s="926"/>
      <c r="O130" s="927"/>
      <c r="Q130" s="345"/>
    </row>
    <row r="131" spans="2:21" s="102" customFormat="1" ht="19.350000000000001" customHeight="1">
      <c r="B131" s="1067"/>
      <c r="C131" s="1068"/>
      <c r="D131" s="1071"/>
      <c r="E131" s="1072"/>
      <c r="F131" s="1072"/>
      <c r="G131" s="1072"/>
      <c r="H131" s="1072"/>
      <c r="I131" s="1072"/>
      <c r="J131" s="1072"/>
      <c r="K131" s="1072"/>
      <c r="L131" s="1072"/>
      <c r="M131" s="1072"/>
      <c r="N131" s="1072"/>
      <c r="O131" s="1073"/>
    </row>
    <row r="132" spans="2:21" s="102" customFormat="1" ht="19.350000000000001" customHeight="1">
      <c r="B132" s="1067"/>
      <c r="C132" s="1068"/>
      <c r="D132" s="1071"/>
      <c r="E132" s="1072"/>
      <c r="F132" s="1072"/>
      <c r="G132" s="1072"/>
      <c r="H132" s="1072"/>
      <c r="I132" s="1072"/>
      <c r="J132" s="1072"/>
      <c r="K132" s="1072"/>
      <c r="L132" s="1072"/>
      <c r="M132" s="1072"/>
      <c r="N132" s="1072"/>
      <c r="O132" s="1073"/>
    </row>
    <row r="133" spans="2:21" s="102" customFormat="1" ht="19.350000000000001" customHeight="1">
      <c r="B133" s="1067"/>
      <c r="C133" s="1068"/>
      <c r="D133" s="1071"/>
      <c r="E133" s="1072"/>
      <c r="F133" s="1072"/>
      <c r="G133" s="1072"/>
      <c r="H133" s="1072"/>
      <c r="I133" s="1072"/>
      <c r="J133" s="1072"/>
      <c r="K133" s="1072"/>
      <c r="L133" s="1072"/>
      <c r="M133" s="1072"/>
      <c r="N133" s="1072"/>
      <c r="O133" s="1073"/>
    </row>
    <row r="134" spans="2:21" s="102" customFormat="1" ht="19.350000000000001" customHeight="1">
      <c r="B134" s="1067"/>
      <c r="C134" s="1068"/>
      <c r="D134" s="1071"/>
      <c r="E134" s="1072"/>
      <c r="F134" s="1072"/>
      <c r="G134" s="1072"/>
      <c r="H134" s="1072"/>
      <c r="I134" s="1072"/>
      <c r="J134" s="1072"/>
      <c r="K134" s="1072"/>
      <c r="L134" s="1072"/>
      <c r="M134" s="1072"/>
      <c r="N134" s="1072"/>
      <c r="O134" s="1073"/>
    </row>
    <row r="135" spans="2:21" s="102" customFormat="1" ht="19.350000000000001" customHeight="1">
      <c r="B135" s="1067"/>
      <c r="C135" s="1068"/>
      <c r="D135" s="1071"/>
      <c r="E135" s="1072"/>
      <c r="F135" s="1072"/>
      <c r="G135" s="1072"/>
      <c r="H135" s="1072"/>
      <c r="I135" s="1072"/>
      <c r="J135" s="1072"/>
      <c r="K135" s="1072"/>
      <c r="L135" s="1072"/>
      <c r="M135" s="1072"/>
      <c r="N135" s="1072"/>
      <c r="O135" s="1073"/>
    </row>
    <row r="136" spans="2:21" s="102" customFormat="1" ht="19.350000000000001" customHeight="1">
      <c r="B136" s="1067"/>
      <c r="C136" s="1068"/>
      <c r="D136" s="1071"/>
      <c r="E136" s="1072"/>
      <c r="F136" s="1072"/>
      <c r="G136" s="1072"/>
      <c r="H136" s="1072"/>
      <c r="I136" s="1072"/>
      <c r="J136" s="1072"/>
      <c r="K136" s="1072"/>
      <c r="L136" s="1072"/>
      <c r="M136" s="1072"/>
      <c r="N136" s="1072"/>
      <c r="O136" s="1073"/>
    </row>
    <row r="137" spans="2:21" s="102" customFormat="1" ht="19.350000000000001" customHeight="1">
      <c r="B137" s="1067"/>
      <c r="C137" s="1068"/>
      <c r="D137" s="1071"/>
      <c r="E137" s="1072"/>
      <c r="F137" s="1072"/>
      <c r="G137" s="1072"/>
      <c r="H137" s="1072"/>
      <c r="I137" s="1072"/>
      <c r="J137" s="1072"/>
      <c r="K137" s="1072"/>
      <c r="L137" s="1072"/>
      <c r="M137" s="1072"/>
      <c r="N137" s="1072"/>
      <c r="O137" s="1073"/>
    </row>
    <row r="138" spans="2:21" s="102" customFormat="1" ht="19.350000000000001" customHeight="1">
      <c r="B138" s="1067"/>
      <c r="C138" s="1068"/>
      <c r="D138" s="1071"/>
      <c r="E138" s="1072"/>
      <c r="F138" s="1072"/>
      <c r="G138" s="1072"/>
      <c r="H138" s="1072"/>
      <c r="I138" s="1072"/>
      <c r="J138" s="1072"/>
      <c r="K138" s="1072"/>
      <c r="L138" s="1072"/>
      <c r="M138" s="1072"/>
      <c r="N138" s="1072"/>
      <c r="O138" s="1073"/>
    </row>
    <row r="139" spans="2:21" s="102" customFormat="1" ht="19.350000000000001" customHeight="1">
      <c r="B139" s="1067"/>
      <c r="C139" s="1068"/>
      <c r="D139" s="1071"/>
      <c r="E139" s="1072"/>
      <c r="F139" s="1072"/>
      <c r="G139" s="1072"/>
      <c r="H139" s="1072"/>
      <c r="I139" s="1072"/>
      <c r="J139" s="1072"/>
      <c r="K139" s="1072"/>
      <c r="L139" s="1072"/>
      <c r="M139" s="1072"/>
      <c r="N139" s="1072"/>
      <c r="O139" s="1073"/>
    </row>
    <row r="140" spans="2:21" s="102" customFormat="1" ht="19.350000000000001" customHeight="1">
      <c r="B140" s="1069"/>
      <c r="C140" s="1070"/>
      <c r="D140" s="1074"/>
      <c r="E140" s="1075"/>
      <c r="F140" s="1075"/>
      <c r="G140" s="1075"/>
      <c r="H140" s="1075"/>
      <c r="I140" s="1075"/>
      <c r="J140" s="1075"/>
      <c r="K140" s="1075"/>
      <c r="L140" s="1075"/>
      <c r="M140" s="1075"/>
      <c r="N140" s="1075"/>
      <c r="O140" s="1076"/>
    </row>
    <row r="141" spans="2:21" s="102" customFormat="1" ht="18" customHeight="1">
      <c r="B141" s="1020" t="s">
        <v>148</v>
      </c>
      <c r="C141" s="1021"/>
      <c r="D141" s="1059" t="s">
        <v>427</v>
      </c>
      <c r="E141" s="1026"/>
      <c r="F141" s="1026"/>
      <c r="G141" s="1026"/>
      <c r="H141" s="1026"/>
      <c r="I141" s="1026"/>
      <c r="J141" s="1026"/>
      <c r="K141" s="1026"/>
      <c r="L141" s="1026"/>
      <c r="M141" s="1026"/>
      <c r="N141" s="1026"/>
      <c r="O141" s="1027"/>
    </row>
    <row r="142" spans="2:21" s="102" customFormat="1" ht="18" customHeight="1">
      <c r="B142" s="1022"/>
      <c r="C142" s="1023"/>
      <c r="D142" s="1028"/>
      <c r="E142" s="1077"/>
      <c r="F142" s="1077"/>
      <c r="G142" s="1077"/>
      <c r="H142" s="1077"/>
      <c r="I142" s="1077"/>
      <c r="J142" s="1077"/>
      <c r="K142" s="1077"/>
      <c r="L142" s="1077"/>
      <c r="M142" s="1077"/>
      <c r="N142" s="1077"/>
      <c r="O142" s="1078"/>
    </row>
    <row r="143" spans="2:21" s="102" customFormat="1" ht="18" customHeight="1">
      <c r="B143" s="1022"/>
      <c r="C143" s="1023"/>
      <c r="D143" s="1071"/>
      <c r="E143" s="1072"/>
      <c r="F143" s="1072"/>
      <c r="G143" s="1072"/>
      <c r="H143" s="1072"/>
      <c r="I143" s="1072"/>
      <c r="J143" s="1072"/>
      <c r="K143" s="1072"/>
      <c r="L143" s="1072"/>
      <c r="M143" s="1072"/>
      <c r="N143" s="1072"/>
      <c r="O143" s="1073"/>
    </row>
    <row r="144" spans="2:21" s="102" customFormat="1" ht="18" customHeight="1">
      <c r="B144" s="1022"/>
      <c r="C144" s="1023"/>
      <c r="D144" s="1071"/>
      <c r="E144" s="1072"/>
      <c r="F144" s="1072"/>
      <c r="G144" s="1072"/>
      <c r="H144" s="1072"/>
      <c r="I144" s="1072"/>
      <c r="J144" s="1072"/>
      <c r="K144" s="1072"/>
      <c r="L144" s="1072"/>
      <c r="M144" s="1072"/>
      <c r="N144" s="1072"/>
      <c r="O144" s="1073"/>
    </row>
    <row r="145" spans="2:15" s="102" customFormat="1" ht="18" customHeight="1">
      <c r="B145" s="1022"/>
      <c r="C145" s="1023"/>
      <c r="D145" s="1071"/>
      <c r="E145" s="1072"/>
      <c r="F145" s="1072"/>
      <c r="G145" s="1072"/>
      <c r="H145" s="1072"/>
      <c r="I145" s="1072"/>
      <c r="J145" s="1072"/>
      <c r="K145" s="1072"/>
      <c r="L145" s="1072"/>
      <c r="M145" s="1072"/>
      <c r="N145" s="1072"/>
      <c r="O145" s="1073"/>
    </row>
    <row r="146" spans="2:15" s="102" customFormat="1" ht="18" customHeight="1">
      <c r="B146" s="1022"/>
      <c r="C146" s="1023"/>
      <c r="D146" s="1071"/>
      <c r="E146" s="1072"/>
      <c r="F146" s="1072"/>
      <c r="G146" s="1072"/>
      <c r="H146" s="1072"/>
      <c r="I146" s="1072"/>
      <c r="J146" s="1072"/>
      <c r="K146" s="1072"/>
      <c r="L146" s="1072"/>
      <c r="M146" s="1072"/>
      <c r="N146" s="1072"/>
      <c r="O146" s="1073"/>
    </row>
    <row r="147" spans="2:15" s="102" customFormat="1" ht="18" customHeight="1">
      <c r="B147" s="1022"/>
      <c r="C147" s="1023"/>
      <c r="D147" s="1079"/>
      <c r="E147" s="1080"/>
      <c r="F147" s="1080"/>
      <c r="G147" s="1080"/>
      <c r="H147" s="1080"/>
      <c r="I147" s="1080"/>
      <c r="J147" s="1080"/>
      <c r="K147" s="1080"/>
      <c r="L147" s="1080"/>
      <c r="M147" s="1080"/>
      <c r="N147" s="1080"/>
      <c r="O147" s="1081"/>
    </row>
    <row r="148" spans="2:15" s="102" customFormat="1" ht="18" customHeight="1">
      <c r="B148" s="1022"/>
      <c r="C148" s="1023"/>
      <c r="D148" s="1082" t="s">
        <v>428</v>
      </c>
      <c r="E148" s="1083"/>
      <c r="F148" s="1083"/>
      <c r="G148" s="1083"/>
      <c r="H148" s="1083"/>
      <c r="I148" s="1083"/>
      <c r="J148" s="1083"/>
      <c r="K148" s="1083"/>
      <c r="L148" s="1083"/>
      <c r="M148" s="1083"/>
      <c r="N148" s="1083"/>
      <c r="O148" s="1084"/>
    </row>
    <row r="149" spans="2:15" s="102" customFormat="1" ht="18" customHeight="1">
      <c r="B149" s="1022"/>
      <c r="C149" s="1023"/>
      <c r="D149" s="1028"/>
      <c r="E149" s="1085"/>
      <c r="F149" s="1085"/>
      <c r="G149" s="1085"/>
      <c r="H149" s="1085"/>
      <c r="I149" s="1085"/>
      <c r="J149" s="1085"/>
      <c r="K149" s="1085"/>
      <c r="L149" s="1085"/>
      <c r="M149" s="1085"/>
      <c r="N149" s="1085"/>
      <c r="O149" s="1086"/>
    </row>
    <row r="150" spans="2:15" s="102" customFormat="1" ht="18" customHeight="1">
      <c r="B150" s="1022"/>
      <c r="C150" s="1023"/>
      <c r="D150" s="1087"/>
      <c r="E150" s="1088"/>
      <c r="F150" s="1088"/>
      <c r="G150" s="1088"/>
      <c r="H150" s="1088"/>
      <c r="I150" s="1088"/>
      <c r="J150" s="1088"/>
      <c r="K150" s="1088"/>
      <c r="L150" s="1088"/>
      <c r="M150" s="1088"/>
      <c r="N150" s="1088"/>
      <c r="O150" s="1089"/>
    </row>
    <row r="151" spans="2:15" s="102" customFormat="1" ht="18" customHeight="1">
      <c r="B151" s="1022"/>
      <c r="C151" s="1023"/>
      <c r="D151" s="1087"/>
      <c r="E151" s="1088"/>
      <c r="F151" s="1088"/>
      <c r="G151" s="1088"/>
      <c r="H151" s="1088"/>
      <c r="I151" s="1088"/>
      <c r="J151" s="1088"/>
      <c r="K151" s="1088"/>
      <c r="L151" s="1088"/>
      <c r="M151" s="1088"/>
      <c r="N151" s="1088"/>
      <c r="O151" s="1089"/>
    </row>
    <row r="152" spans="2:15" s="102" customFormat="1" ht="18" customHeight="1">
      <c r="B152" s="1022"/>
      <c r="C152" s="1023"/>
      <c r="D152" s="1087"/>
      <c r="E152" s="1088"/>
      <c r="F152" s="1088"/>
      <c r="G152" s="1088"/>
      <c r="H152" s="1088"/>
      <c r="I152" s="1088"/>
      <c r="J152" s="1088"/>
      <c r="K152" s="1088"/>
      <c r="L152" s="1088"/>
      <c r="M152" s="1088"/>
      <c r="N152" s="1088"/>
      <c r="O152" s="1089"/>
    </row>
    <row r="153" spans="2:15" s="102" customFormat="1" ht="18" customHeight="1">
      <c r="B153" s="1022"/>
      <c r="C153" s="1023"/>
      <c r="D153" s="1087"/>
      <c r="E153" s="1088"/>
      <c r="F153" s="1088"/>
      <c r="G153" s="1088"/>
      <c r="H153" s="1088"/>
      <c r="I153" s="1088"/>
      <c r="J153" s="1088"/>
      <c r="K153" s="1088"/>
      <c r="L153" s="1088"/>
      <c r="M153" s="1088"/>
      <c r="N153" s="1088"/>
      <c r="O153" s="1089"/>
    </row>
    <row r="154" spans="2:15" s="102" customFormat="1" ht="18" customHeight="1">
      <c r="B154" s="1022"/>
      <c r="C154" s="1023"/>
      <c r="D154" s="1087"/>
      <c r="E154" s="1088"/>
      <c r="F154" s="1088"/>
      <c r="G154" s="1088"/>
      <c r="H154" s="1088"/>
      <c r="I154" s="1088"/>
      <c r="J154" s="1088"/>
      <c r="K154" s="1088"/>
      <c r="L154" s="1088"/>
      <c r="M154" s="1088"/>
      <c r="N154" s="1088"/>
      <c r="O154" s="1089"/>
    </row>
    <row r="155" spans="2:15" s="102" customFormat="1" ht="18" customHeight="1">
      <c r="B155" s="1024"/>
      <c r="C155" s="1025"/>
      <c r="D155" s="1090"/>
      <c r="E155" s="1091"/>
      <c r="F155" s="1091"/>
      <c r="G155" s="1091"/>
      <c r="H155" s="1091"/>
      <c r="I155" s="1091"/>
      <c r="J155" s="1091"/>
      <c r="K155" s="1091"/>
      <c r="L155" s="1091"/>
      <c r="M155" s="1091"/>
      <c r="N155" s="1091"/>
      <c r="O155" s="1092"/>
    </row>
    <row r="156" spans="2:15" s="102" customFormat="1" ht="18" customHeight="1">
      <c r="B156" s="1020" t="s">
        <v>140</v>
      </c>
      <c r="C156" s="1021"/>
      <c r="D156" s="1026" t="s">
        <v>347</v>
      </c>
      <c r="E156" s="1026"/>
      <c r="F156" s="1026"/>
      <c r="G156" s="1026"/>
      <c r="H156" s="1026"/>
      <c r="I156" s="1026"/>
      <c r="J156" s="1026"/>
      <c r="K156" s="1026"/>
      <c r="L156" s="1026"/>
      <c r="M156" s="1026"/>
      <c r="N156" s="1026"/>
      <c r="O156" s="1027"/>
    </row>
    <row r="157" spans="2:15" s="102" customFormat="1" ht="18" customHeight="1">
      <c r="B157" s="1022"/>
      <c r="C157" s="1023"/>
      <c r="D157" s="1028"/>
      <c r="E157" s="1029"/>
      <c r="F157" s="1029"/>
      <c r="G157" s="1029"/>
      <c r="H157" s="1029"/>
      <c r="I157" s="1029"/>
      <c r="J157" s="1029"/>
      <c r="K157" s="1029"/>
      <c r="L157" s="1029"/>
      <c r="M157" s="1029"/>
      <c r="N157" s="1029"/>
      <c r="O157" s="1030"/>
    </row>
    <row r="158" spans="2:15" s="102" customFormat="1" ht="18" customHeight="1">
      <c r="B158" s="1022"/>
      <c r="C158" s="1023"/>
      <c r="D158" s="1031"/>
      <c r="E158" s="1032"/>
      <c r="F158" s="1032"/>
      <c r="G158" s="1032"/>
      <c r="H158" s="1032"/>
      <c r="I158" s="1032"/>
      <c r="J158" s="1032"/>
      <c r="K158" s="1032"/>
      <c r="L158" s="1032"/>
      <c r="M158" s="1032"/>
      <c r="N158" s="1032"/>
      <c r="O158" s="1033"/>
    </row>
    <row r="159" spans="2:15" s="102" customFormat="1" ht="18" customHeight="1">
      <c r="B159" s="1022"/>
      <c r="C159" s="1023"/>
      <c r="D159" s="1034"/>
      <c r="E159" s="1035"/>
      <c r="F159" s="1035"/>
      <c r="G159" s="1035"/>
      <c r="H159" s="1035"/>
      <c r="I159" s="1035"/>
      <c r="J159" s="1035"/>
      <c r="K159" s="1035"/>
      <c r="L159" s="1035"/>
      <c r="M159" s="1035"/>
      <c r="N159" s="1035"/>
      <c r="O159" s="1036"/>
    </row>
    <row r="160" spans="2:15" s="102" customFormat="1" ht="17.100000000000001" customHeight="1">
      <c r="B160" s="1022"/>
      <c r="C160" s="1023"/>
      <c r="D160" s="1026" t="s">
        <v>345</v>
      </c>
      <c r="E160" s="1026"/>
      <c r="F160" s="1026"/>
      <c r="G160" s="1026"/>
      <c r="H160" s="1026"/>
      <c r="I160" s="1026"/>
      <c r="J160" s="1026"/>
      <c r="K160" s="1026"/>
      <c r="L160" s="1026"/>
      <c r="M160" s="1026"/>
      <c r="N160" s="1026"/>
      <c r="O160" s="1027"/>
    </row>
    <row r="161" spans="2:21" s="102" customFormat="1" ht="17.100000000000001" customHeight="1">
      <c r="B161" s="1022"/>
      <c r="C161" s="1023"/>
      <c r="D161" s="1037"/>
      <c r="E161" s="1038"/>
      <c r="F161" s="1038"/>
      <c r="G161" s="1038"/>
      <c r="H161" s="1038"/>
      <c r="I161" s="1038"/>
      <c r="J161" s="1038"/>
      <c r="K161" s="1038"/>
      <c r="L161" s="1038"/>
      <c r="M161" s="1038"/>
      <c r="N161" s="1038"/>
      <c r="O161" s="1039"/>
    </row>
    <row r="162" spans="2:21" s="102" customFormat="1" ht="17.100000000000001" customHeight="1">
      <c r="B162" s="1022"/>
      <c r="C162" s="1023"/>
      <c r="D162" s="1040"/>
      <c r="E162" s="1041"/>
      <c r="F162" s="1041"/>
      <c r="G162" s="1041"/>
      <c r="H162" s="1041"/>
      <c r="I162" s="1041"/>
      <c r="J162" s="1041"/>
      <c r="K162" s="1041"/>
      <c r="L162" s="1041"/>
      <c r="M162" s="1041"/>
      <c r="N162" s="1041"/>
      <c r="O162" s="1042"/>
    </row>
    <row r="163" spans="2:21" s="102" customFormat="1" ht="17.100000000000001" customHeight="1">
      <c r="B163" s="1022"/>
      <c r="C163" s="1023"/>
      <c r="D163" s="1043"/>
      <c r="E163" s="1044"/>
      <c r="F163" s="1044"/>
      <c r="G163" s="1044"/>
      <c r="H163" s="1044"/>
      <c r="I163" s="1044"/>
      <c r="J163" s="1044"/>
      <c r="K163" s="1044"/>
      <c r="L163" s="1044"/>
      <c r="M163" s="1044"/>
      <c r="N163" s="1044"/>
      <c r="O163" s="1045"/>
    </row>
    <row r="164" spans="2:21" s="102" customFormat="1" ht="17.100000000000001" customHeight="1">
      <c r="B164" s="1022"/>
      <c r="C164" s="1023"/>
      <c r="D164" s="1026" t="s">
        <v>492</v>
      </c>
      <c r="E164" s="1026"/>
      <c r="F164" s="1026"/>
      <c r="G164" s="1026"/>
      <c r="H164" s="1026"/>
      <c r="I164" s="1026"/>
      <c r="J164" s="1026"/>
      <c r="K164" s="1026"/>
      <c r="L164" s="1026"/>
      <c r="M164" s="1026"/>
      <c r="N164" s="1026"/>
      <c r="O164" s="1027"/>
    </row>
    <row r="165" spans="2:21" s="102" customFormat="1" ht="17.100000000000001" customHeight="1">
      <c r="B165" s="1022"/>
      <c r="C165" s="1023"/>
      <c r="D165" s="1046"/>
      <c r="E165" s="1047"/>
      <c r="F165" s="1047"/>
      <c r="G165" s="1047"/>
      <c r="H165" s="1047"/>
      <c r="I165" s="1047"/>
      <c r="J165" s="1047"/>
      <c r="K165" s="1047"/>
      <c r="L165" s="1047"/>
      <c r="M165" s="1047"/>
      <c r="N165" s="1047"/>
      <c r="O165" s="1048"/>
    </row>
    <row r="166" spans="2:21" s="102" customFormat="1" ht="17.100000000000001" customHeight="1">
      <c r="B166" s="1022"/>
      <c r="C166" s="1023"/>
      <c r="D166" s="1049"/>
      <c r="E166" s="797"/>
      <c r="F166" s="797"/>
      <c r="G166" s="797"/>
      <c r="H166" s="797"/>
      <c r="I166" s="797"/>
      <c r="J166" s="797"/>
      <c r="K166" s="797"/>
      <c r="L166" s="797"/>
      <c r="M166" s="797"/>
      <c r="N166" s="797"/>
      <c r="O166" s="1050"/>
    </row>
    <row r="167" spans="2:21" s="102" customFormat="1" ht="17.100000000000001" customHeight="1">
      <c r="B167" s="1022"/>
      <c r="C167" s="1023"/>
      <c r="D167" s="1051"/>
      <c r="E167" s="1052"/>
      <c r="F167" s="1052"/>
      <c r="G167" s="1052"/>
      <c r="H167" s="1052"/>
      <c r="I167" s="1052"/>
      <c r="J167" s="1052"/>
      <c r="K167" s="1052"/>
      <c r="L167" s="1052"/>
      <c r="M167" s="1052"/>
      <c r="N167" s="1052"/>
      <c r="O167" s="1053"/>
    </row>
    <row r="168" spans="2:21" s="102" customFormat="1" ht="17.100000000000001" customHeight="1">
      <c r="B168" s="1022"/>
      <c r="C168" s="1023"/>
      <c r="D168" s="1026" t="s">
        <v>141</v>
      </c>
      <c r="E168" s="1026"/>
      <c r="F168" s="1026"/>
      <c r="G168" s="1026"/>
      <c r="H168" s="1026"/>
      <c r="I168" s="1026"/>
      <c r="J168" s="1026"/>
      <c r="K168" s="1026"/>
      <c r="L168" s="1026"/>
      <c r="M168" s="1026"/>
      <c r="N168" s="1026"/>
      <c r="O168" s="1027"/>
    </row>
    <row r="169" spans="2:21" s="102" customFormat="1" ht="17.100000000000001" customHeight="1">
      <c r="B169" s="1022"/>
      <c r="C169" s="1023"/>
      <c r="D169" s="1028"/>
      <c r="E169" s="1054"/>
      <c r="F169" s="1054"/>
      <c r="G169" s="1054"/>
      <c r="H169" s="1054"/>
      <c r="I169" s="1054"/>
      <c r="J169" s="1054"/>
      <c r="K169" s="1054"/>
      <c r="L169" s="1054"/>
      <c r="M169" s="1054"/>
      <c r="N169" s="1054"/>
      <c r="O169" s="1055"/>
    </row>
    <row r="170" spans="2:21" ht="18" customHeight="1">
      <c r="B170" s="1022"/>
      <c r="C170" s="1023"/>
      <c r="D170" s="1056"/>
      <c r="E170" s="1057"/>
      <c r="F170" s="1057"/>
      <c r="G170" s="1057"/>
      <c r="H170" s="1057"/>
      <c r="I170" s="1057"/>
      <c r="J170" s="1057"/>
      <c r="K170" s="1057"/>
      <c r="L170" s="1057"/>
      <c r="M170" s="1057"/>
      <c r="N170" s="1057"/>
      <c r="O170" s="1058"/>
      <c r="R170" s="329"/>
      <c r="S170" s="329"/>
      <c r="T170" s="329"/>
      <c r="U170" s="329"/>
    </row>
    <row r="171" spans="2:21" ht="18" customHeight="1">
      <c r="B171" s="1022"/>
      <c r="C171" s="1023"/>
      <c r="D171" s="1059" t="s">
        <v>346</v>
      </c>
      <c r="E171" s="1026"/>
      <c r="F171" s="1026"/>
      <c r="G171" s="1026"/>
      <c r="H171" s="1026"/>
      <c r="I171" s="1026"/>
      <c r="J171" s="1026"/>
      <c r="K171" s="1026"/>
      <c r="L171" s="1026"/>
      <c r="M171" s="1026"/>
      <c r="N171" s="1026"/>
      <c r="O171" s="1027"/>
      <c r="R171" s="329"/>
      <c r="S171" s="329"/>
      <c r="T171" s="329"/>
      <c r="U171" s="329"/>
    </row>
    <row r="172" spans="2:21" ht="18" customHeight="1">
      <c r="B172" s="1022"/>
      <c r="C172" s="1023"/>
      <c r="D172" s="1060"/>
      <c r="E172" s="1061"/>
      <c r="F172" s="1061"/>
      <c r="G172" s="1061"/>
      <c r="H172" s="1061"/>
      <c r="I172" s="1061"/>
      <c r="J172" s="1061"/>
      <c r="K172" s="1061"/>
      <c r="L172" s="1061"/>
      <c r="M172" s="1061"/>
      <c r="N172" s="1061"/>
      <c r="O172" s="1062"/>
      <c r="R172" s="329"/>
      <c r="S172" s="329"/>
      <c r="T172" s="329"/>
      <c r="U172" s="329"/>
    </row>
    <row r="173" spans="2:21" s="346" customFormat="1" ht="18" customHeight="1">
      <c r="B173" s="1024"/>
      <c r="C173" s="1025"/>
      <c r="D173" s="1063"/>
      <c r="E173" s="1064"/>
      <c r="F173" s="1064"/>
      <c r="G173" s="1064"/>
      <c r="H173" s="1064"/>
      <c r="I173" s="1064"/>
      <c r="J173" s="1064"/>
      <c r="K173" s="1064"/>
      <c r="L173" s="1064"/>
      <c r="M173" s="1064"/>
      <c r="N173" s="1064"/>
      <c r="O173" s="1065"/>
    </row>
    <row r="174" spans="2:21" s="131" customFormat="1" ht="4.5" customHeight="1">
      <c r="B174" s="347"/>
      <c r="C174" s="347"/>
      <c r="D174" s="348"/>
      <c r="E174" s="348"/>
      <c r="F174" s="348"/>
      <c r="G174" s="348"/>
      <c r="H174" s="348"/>
      <c r="I174" s="348"/>
      <c r="J174" s="348"/>
      <c r="K174" s="348"/>
      <c r="L174" s="348"/>
      <c r="M174" s="348"/>
      <c r="N174" s="348"/>
      <c r="O174" s="348"/>
    </row>
    <row r="175" spans="2:21" s="131" customFormat="1" ht="18.75" customHeight="1">
      <c r="B175" s="527" t="s">
        <v>426</v>
      </c>
      <c r="C175" s="347"/>
      <c r="D175" s="348"/>
      <c r="E175" s="348"/>
      <c r="F175" s="348"/>
      <c r="G175" s="348"/>
      <c r="H175" s="348"/>
      <c r="I175" s="348"/>
      <c r="J175" s="348"/>
      <c r="K175" s="348"/>
      <c r="L175" s="348"/>
      <c r="M175" s="348"/>
      <c r="N175" s="348"/>
      <c r="O175" s="348"/>
    </row>
    <row r="176" spans="2:21" s="131" customFormat="1" ht="14.25" customHeight="1" thickBot="1">
      <c r="B176" s="527" t="s">
        <v>424</v>
      </c>
      <c r="C176" s="347"/>
      <c r="D176" s="348"/>
      <c r="E176" s="348"/>
      <c r="F176" s="348"/>
      <c r="G176" s="348"/>
      <c r="H176" s="348"/>
      <c r="I176" s="348"/>
      <c r="J176" s="348"/>
      <c r="K176" s="348"/>
      <c r="L176" s="348"/>
      <c r="M176" s="348"/>
      <c r="N176" s="348"/>
      <c r="O176" s="348"/>
    </row>
    <row r="177" spans="1:15" s="131" customFormat="1" ht="18" customHeight="1" thickBot="1">
      <c r="B177" s="998" t="s">
        <v>43</v>
      </c>
      <c r="C177" s="979"/>
      <c r="D177" s="980"/>
      <c r="E177" s="349" t="s">
        <v>638</v>
      </c>
      <c r="F177" s="350"/>
      <c r="G177" s="350"/>
      <c r="H177" s="350"/>
      <c r="I177" s="350"/>
      <c r="J177" s="350"/>
      <c r="K177" s="350"/>
      <c r="L177" s="232"/>
      <c r="M177" s="232"/>
      <c r="N177" s="232"/>
      <c r="O177" s="232"/>
    </row>
    <row r="178" spans="1:15" s="131" customFormat="1" ht="12">
      <c r="A178" s="351"/>
      <c r="B178" s="352" t="s">
        <v>59</v>
      </c>
      <c r="C178" s="352"/>
      <c r="D178" s="353"/>
      <c r="E178" s="354"/>
      <c r="F178" s="354"/>
      <c r="G178" s="355" t="s">
        <v>60</v>
      </c>
      <c r="H178" s="353"/>
      <c r="I178" s="352" t="s">
        <v>61</v>
      </c>
      <c r="J178" s="352"/>
      <c r="K178" s="351"/>
      <c r="L178" s="356"/>
      <c r="M178" s="357"/>
      <c r="N178" s="351"/>
      <c r="O178" s="355" t="s">
        <v>60</v>
      </c>
    </row>
    <row r="179" spans="1:15" s="131" customFormat="1" ht="12">
      <c r="A179" s="358"/>
      <c r="B179" s="359" t="s">
        <v>62</v>
      </c>
      <c r="C179" s="360"/>
      <c r="D179" s="360"/>
      <c r="E179" s="361"/>
      <c r="F179" s="361" t="s">
        <v>63</v>
      </c>
      <c r="G179" s="362" t="s">
        <v>64</v>
      </c>
      <c r="H179" s="363"/>
      <c r="I179" s="359" t="s">
        <v>62</v>
      </c>
      <c r="J179" s="360"/>
      <c r="K179" s="360"/>
      <c r="L179" s="360"/>
      <c r="M179" s="361"/>
      <c r="N179" s="361" t="s">
        <v>63</v>
      </c>
      <c r="O179" s="362" t="s">
        <v>64</v>
      </c>
    </row>
    <row r="180" spans="1:15" s="131" customFormat="1" ht="18" customHeight="1">
      <c r="A180" s="351"/>
      <c r="B180" s="83" t="s">
        <v>556</v>
      </c>
      <c r="C180" s="84"/>
      <c r="D180" s="84"/>
      <c r="E180" s="85"/>
      <c r="F180" s="86"/>
      <c r="G180" s="87"/>
      <c r="H180" s="88"/>
      <c r="I180" s="83" t="s">
        <v>65</v>
      </c>
      <c r="J180" s="84"/>
      <c r="K180" s="84"/>
      <c r="L180" s="84"/>
      <c r="M180" s="85"/>
      <c r="N180" s="89"/>
      <c r="O180" s="90"/>
    </row>
    <row r="181" spans="1:15" s="131" customFormat="1" ht="14.25" customHeight="1">
      <c r="A181" s="351"/>
      <c r="B181" s="100"/>
      <c r="C181" s="101"/>
      <c r="D181" s="102"/>
      <c r="E181" s="103"/>
      <c r="F181" s="95"/>
      <c r="G181" s="96"/>
      <c r="H181" s="88"/>
      <c r="I181" s="97"/>
      <c r="J181" s="601"/>
      <c r="K181" s="102"/>
      <c r="L181" s="102"/>
      <c r="M181" s="103"/>
      <c r="N181" s="95"/>
      <c r="O181" s="99"/>
    </row>
    <row r="182" spans="1:15" s="131" customFormat="1" ht="14.25" customHeight="1">
      <c r="A182" s="351"/>
      <c r="B182" s="100"/>
      <c r="C182" s="101"/>
      <c r="D182" s="102"/>
      <c r="E182" s="103"/>
      <c r="F182" s="95"/>
      <c r="G182" s="104">
        <f>ROUNDDOWN(SUM(F181:F186)/1000,0)</f>
        <v>0</v>
      </c>
      <c r="H182" s="105"/>
      <c r="I182" s="97"/>
      <c r="J182" s="601"/>
      <c r="K182" s="102"/>
      <c r="L182" s="102"/>
      <c r="M182" s="103"/>
      <c r="N182" s="95"/>
      <c r="O182" s="106">
        <f>ROUNDDOWN(SUM(N181:N189)/1000,0)</f>
        <v>0</v>
      </c>
    </row>
    <row r="183" spans="1:15" s="131" customFormat="1" ht="14.1" customHeight="1">
      <c r="A183" s="351"/>
      <c r="B183" s="100"/>
      <c r="C183" s="101"/>
      <c r="D183" s="102"/>
      <c r="E183" s="103"/>
      <c r="F183" s="95"/>
      <c r="G183" s="104"/>
      <c r="H183" s="105"/>
      <c r="I183" s="97"/>
      <c r="J183" s="601"/>
      <c r="K183" s="102"/>
      <c r="L183" s="102"/>
      <c r="M183" s="103"/>
      <c r="N183" s="95"/>
      <c r="O183" s="99"/>
    </row>
    <row r="184" spans="1:15" s="131" customFormat="1" ht="14.25" customHeight="1">
      <c r="A184" s="351"/>
      <c r="B184" s="100"/>
      <c r="C184" s="101"/>
      <c r="D184" s="102"/>
      <c r="E184" s="103"/>
      <c r="F184" s="95"/>
      <c r="G184" s="104"/>
      <c r="H184" s="105"/>
      <c r="I184" s="97"/>
      <c r="J184" s="601"/>
      <c r="K184" s="102"/>
      <c r="L184" s="102"/>
      <c r="M184" s="103"/>
      <c r="N184" s="95"/>
      <c r="O184" s="99"/>
    </row>
    <row r="185" spans="1:15" s="131" customFormat="1" ht="14.25" customHeight="1">
      <c r="A185" s="351"/>
      <c r="B185" s="100"/>
      <c r="C185" s="101"/>
      <c r="D185" s="102"/>
      <c r="E185" s="103"/>
      <c r="F185" s="95"/>
      <c r="G185" s="107"/>
      <c r="H185" s="108"/>
      <c r="I185" s="97"/>
      <c r="J185" s="601"/>
      <c r="K185" s="102"/>
      <c r="L185" s="102"/>
      <c r="M185" s="103"/>
      <c r="N185" s="95"/>
      <c r="O185" s="99"/>
    </row>
    <row r="186" spans="1:15" s="131" customFormat="1" ht="14.25" customHeight="1">
      <c r="A186" s="351"/>
      <c r="B186" s="100"/>
      <c r="C186" s="101"/>
      <c r="D186" s="102"/>
      <c r="E186" s="103"/>
      <c r="F186" s="95"/>
      <c r="G186" s="107"/>
      <c r="H186" s="108"/>
      <c r="I186" s="97"/>
      <c r="J186" s="601"/>
      <c r="K186" s="102"/>
      <c r="L186" s="102"/>
      <c r="M186" s="103"/>
      <c r="N186" s="95"/>
      <c r="O186" s="99"/>
    </row>
    <row r="187" spans="1:15" s="131" customFormat="1" ht="14.25" customHeight="1">
      <c r="A187" s="351"/>
      <c r="B187" s="83" t="s">
        <v>66</v>
      </c>
      <c r="C187" s="84"/>
      <c r="D187" s="84"/>
      <c r="E187" s="85"/>
      <c r="F187" s="86"/>
      <c r="G187" s="87"/>
      <c r="H187" s="111"/>
      <c r="I187" s="97"/>
      <c r="J187" s="601"/>
      <c r="K187" s="102"/>
      <c r="L187" s="102"/>
      <c r="M187" s="103"/>
      <c r="N187" s="95"/>
      <c r="O187" s="99"/>
    </row>
    <row r="188" spans="1:15" s="131" customFormat="1" ht="14.25" customHeight="1">
      <c r="A188" s="351"/>
      <c r="B188" s="100"/>
      <c r="C188" s="101"/>
      <c r="D188" s="102"/>
      <c r="E188" s="103"/>
      <c r="F188" s="95"/>
      <c r="G188" s="96"/>
      <c r="H188" s="111"/>
      <c r="I188" s="97"/>
      <c r="J188" s="601"/>
      <c r="K188" s="102"/>
      <c r="L188" s="102"/>
      <c r="M188" s="103"/>
      <c r="N188" s="95"/>
      <c r="O188" s="99"/>
    </row>
    <row r="189" spans="1:15" s="131" customFormat="1" ht="14.25" customHeight="1">
      <c r="A189" s="351"/>
      <c r="B189" s="100"/>
      <c r="C189" s="101"/>
      <c r="D189" s="102"/>
      <c r="E189" s="103"/>
      <c r="F189" s="95"/>
      <c r="G189" s="104">
        <f>ROUNDDOWN(SUM(F188:F192)/1000,0)</f>
        <v>0</v>
      </c>
      <c r="H189" s="105"/>
      <c r="I189" s="97"/>
      <c r="J189" s="601"/>
      <c r="K189" s="102"/>
      <c r="L189" s="102"/>
      <c r="M189" s="103"/>
      <c r="N189" s="95"/>
      <c r="O189" s="112"/>
    </row>
    <row r="190" spans="1:15" s="131" customFormat="1" ht="14.25" customHeight="1">
      <c r="A190" s="351"/>
      <c r="B190" s="100"/>
      <c r="C190" s="101"/>
      <c r="D190" s="102"/>
      <c r="E190" s="103"/>
      <c r="F190" s="95"/>
      <c r="G190" s="104"/>
      <c r="H190" s="105"/>
      <c r="I190" s="83" t="s">
        <v>130</v>
      </c>
      <c r="J190" s="84"/>
      <c r="K190" s="84"/>
      <c r="L190" s="84"/>
      <c r="M190" s="85"/>
      <c r="N190" s="86"/>
      <c r="O190" s="119"/>
    </row>
    <row r="191" spans="1:15" s="131" customFormat="1" ht="14.25" customHeight="1">
      <c r="A191" s="351"/>
      <c r="B191" s="100"/>
      <c r="C191" s="101"/>
      <c r="D191" s="102"/>
      <c r="E191" s="103"/>
      <c r="F191" s="95"/>
      <c r="G191" s="104"/>
      <c r="H191" s="111"/>
      <c r="I191" s="97"/>
      <c r="J191" s="601"/>
      <c r="K191" s="102"/>
      <c r="L191" s="102"/>
      <c r="M191" s="103"/>
      <c r="N191" s="95"/>
      <c r="O191" s="99"/>
    </row>
    <row r="192" spans="1:15" s="131" customFormat="1" ht="14.25" customHeight="1">
      <c r="A192" s="351"/>
      <c r="B192" s="100"/>
      <c r="C192" s="101"/>
      <c r="D192" s="102"/>
      <c r="E192" s="103"/>
      <c r="F192" s="95"/>
      <c r="G192" s="104"/>
      <c r="H192" s="105"/>
      <c r="I192" s="97"/>
      <c r="J192" s="601"/>
      <c r="K192" s="102"/>
      <c r="L192" s="102"/>
      <c r="M192" s="103"/>
      <c r="N192" s="95"/>
      <c r="O192" s="106">
        <f>ROUNDDOWN(SUM(N191:N198)/1000,0)</f>
        <v>0</v>
      </c>
    </row>
    <row r="193" spans="1:15" s="131" customFormat="1" ht="14.25" customHeight="1">
      <c r="A193" s="351"/>
      <c r="B193" s="83" t="s">
        <v>557</v>
      </c>
      <c r="C193" s="84"/>
      <c r="D193" s="84"/>
      <c r="E193" s="85"/>
      <c r="F193" s="86"/>
      <c r="G193" s="87"/>
      <c r="H193" s="105"/>
      <c r="I193" s="97"/>
      <c r="J193" s="601"/>
      <c r="K193" s="102"/>
      <c r="L193" s="102"/>
      <c r="M193" s="103"/>
      <c r="N193" s="95"/>
      <c r="O193" s="99"/>
    </row>
    <row r="194" spans="1:15" s="131" customFormat="1" ht="14.25" customHeight="1">
      <c r="A194" s="351"/>
      <c r="B194" s="100"/>
      <c r="C194" s="101"/>
      <c r="D194" s="102"/>
      <c r="E194" s="103"/>
      <c r="F194" s="95"/>
      <c r="G194" s="96"/>
      <c r="H194" s="111"/>
      <c r="I194" s="97"/>
      <c r="J194" s="601"/>
      <c r="K194" s="102"/>
      <c r="L194" s="102"/>
      <c r="M194" s="103"/>
      <c r="N194" s="95"/>
      <c r="O194" s="99"/>
    </row>
    <row r="195" spans="1:15" s="131" customFormat="1" ht="14.25" customHeight="1">
      <c r="A195" s="351"/>
      <c r="B195" s="100"/>
      <c r="C195" s="101"/>
      <c r="D195" s="102"/>
      <c r="E195" s="103"/>
      <c r="F195" s="95"/>
      <c r="G195" s="104">
        <f>ROUNDDOWN(SUM(F194:F196)/1000,0)</f>
        <v>0</v>
      </c>
      <c r="H195" s="111"/>
      <c r="I195" s="97"/>
      <c r="J195" s="601"/>
      <c r="K195" s="102"/>
      <c r="L195" s="102"/>
      <c r="M195" s="103"/>
      <c r="N195" s="95"/>
      <c r="O195" s="99"/>
    </row>
    <row r="196" spans="1:15" s="131" customFormat="1" ht="14.25" customHeight="1">
      <c r="A196" s="351"/>
      <c r="B196" s="100"/>
      <c r="C196" s="101"/>
      <c r="D196" s="102"/>
      <c r="E196" s="103"/>
      <c r="F196" s="95"/>
      <c r="G196" s="104"/>
      <c r="H196" s="105"/>
      <c r="I196" s="97"/>
      <c r="J196" s="601"/>
      <c r="K196" s="102"/>
      <c r="L196" s="102"/>
      <c r="M196" s="103"/>
      <c r="N196" s="95"/>
      <c r="O196" s="99"/>
    </row>
    <row r="197" spans="1:15" s="131" customFormat="1" ht="14.25" customHeight="1">
      <c r="A197" s="351"/>
      <c r="B197" s="83" t="s">
        <v>558</v>
      </c>
      <c r="C197" s="84"/>
      <c r="D197" s="84"/>
      <c r="E197" s="85"/>
      <c r="F197" s="86"/>
      <c r="G197" s="87"/>
      <c r="H197" s="105"/>
      <c r="I197" s="97"/>
      <c r="J197" s="601"/>
      <c r="K197" s="102"/>
      <c r="L197" s="102"/>
      <c r="M197" s="103"/>
      <c r="N197" s="95"/>
      <c r="O197" s="99"/>
    </row>
    <row r="198" spans="1:15" s="131" customFormat="1" ht="14.25" customHeight="1">
      <c r="A198" s="351"/>
      <c r="B198" s="100"/>
      <c r="C198" s="101"/>
      <c r="D198" s="102"/>
      <c r="E198" s="103"/>
      <c r="F198" s="95"/>
      <c r="G198" s="96"/>
      <c r="H198" s="111"/>
      <c r="I198" s="97"/>
      <c r="J198" s="601"/>
      <c r="K198" s="102"/>
      <c r="L198" s="102"/>
      <c r="M198" s="103"/>
      <c r="N198" s="95"/>
      <c r="O198" s="112"/>
    </row>
    <row r="199" spans="1:15" s="131" customFormat="1" ht="14.25" customHeight="1">
      <c r="A199" s="351"/>
      <c r="B199" s="100"/>
      <c r="C199" s="101"/>
      <c r="D199" s="102"/>
      <c r="E199" s="103"/>
      <c r="F199" s="95"/>
      <c r="G199" s="104">
        <f>ROUNDDOWN(SUM(F198:F202)/1000,0)</f>
        <v>0</v>
      </c>
      <c r="H199" s="111"/>
      <c r="I199" s="204" t="s">
        <v>131</v>
      </c>
      <c r="J199" s="180"/>
      <c r="K199" s="116"/>
      <c r="L199" s="116"/>
      <c r="M199" s="117"/>
      <c r="N199" s="118"/>
      <c r="O199" s="119"/>
    </row>
    <row r="200" spans="1:15" s="131" customFormat="1" ht="14.25" customHeight="1">
      <c r="A200" s="351"/>
      <c r="B200" s="100"/>
      <c r="C200" s="101"/>
      <c r="D200" s="102"/>
      <c r="E200" s="103"/>
      <c r="F200" s="95"/>
      <c r="G200" s="104"/>
      <c r="H200" s="111"/>
      <c r="I200" s="97"/>
      <c r="J200" s="601"/>
      <c r="K200" s="102"/>
      <c r="L200" s="102"/>
      <c r="M200" s="103"/>
      <c r="N200" s="95"/>
      <c r="O200" s="99"/>
    </row>
    <row r="201" spans="1:15" s="131" customFormat="1" ht="14.25" customHeight="1">
      <c r="A201" s="351"/>
      <c r="B201" s="100"/>
      <c r="C201" s="101"/>
      <c r="D201" s="102"/>
      <c r="E201" s="103"/>
      <c r="F201" s="95"/>
      <c r="G201" s="104"/>
      <c r="H201" s="105"/>
      <c r="I201" s="97"/>
      <c r="J201" s="601"/>
      <c r="K201" s="102"/>
      <c r="L201" s="102"/>
      <c r="M201" s="103"/>
      <c r="N201" s="95"/>
      <c r="O201" s="106">
        <f>ROUNDDOWN(SUM(N200:N205)/1000,0)</f>
        <v>0</v>
      </c>
    </row>
    <row r="202" spans="1:15" s="131" customFormat="1" ht="14.25" customHeight="1">
      <c r="A202" s="351"/>
      <c r="B202" s="100"/>
      <c r="C202" s="101"/>
      <c r="D202" s="102"/>
      <c r="E202" s="103"/>
      <c r="F202" s="95"/>
      <c r="G202" s="104"/>
      <c r="H202" s="105"/>
      <c r="I202" s="97"/>
      <c r="J202" s="601"/>
      <c r="K202" s="102"/>
      <c r="L202" s="102"/>
      <c r="M202" s="103"/>
      <c r="N202" s="95"/>
      <c r="O202" s="99"/>
    </row>
    <row r="203" spans="1:15" s="131" customFormat="1" ht="14.25" customHeight="1">
      <c r="A203" s="351"/>
      <c r="B203" s="83" t="s">
        <v>559</v>
      </c>
      <c r="C203" s="84"/>
      <c r="D203" s="84"/>
      <c r="E203" s="85"/>
      <c r="F203" s="86"/>
      <c r="G203" s="87"/>
      <c r="H203" s="105"/>
      <c r="I203" s="97"/>
      <c r="J203" s="601"/>
      <c r="K203" s="102"/>
      <c r="L203" s="102"/>
      <c r="M203" s="103"/>
      <c r="N203" s="95"/>
      <c r="O203" s="99"/>
    </row>
    <row r="204" spans="1:15" s="131" customFormat="1" ht="14.25" customHeight="1">
      <c r="A204" s="351"/>
      <c r="B204" s="100"/>
      <c r="C204" s="101"/>
      <c r="D204" s="102"/>
      <c r="E204" s="103"/>
      <c r="F204" s="95"/>
      <c r="G204" s="96"/>
      <c r="H204" s="105"/>
      <c r="I204" s="97"/>
      <c r="J204" s="601"/>
      <c r="K204" s="102"/>
      <c r="L204" s="102"/>
      <c r="M204" s="103"/>
      <c r="N204" s="95"/>
      <c r="O204" s="99"/>
    </row>
    <row r="205" spans="1:15" s="131" customFormat="1" ht="14.25" customHeight="1">
      <c r="A205" s="351"/>
      <c r="B205" s="100"/>
      <c r="C205" s="101"/>
      <c r="D205" s="102"/>
      <c r="E205" s="103"/>
      <c r="F205" s="95"/>
      <c r="G205" s="96">
        <f>ROUNDDOWN(SUM(F204:F212)/1000,0)</f>
        <v>0</v>
      </c>
      <c r="H205" s="105"/>
      <c r="I205" s="97"/>
      <c r="J205" s="601"/>
      <c r="K205" s="102"/>
      <c r="L205" s="102"/>
      <c r="M205" s="103"/>
      <c r="N205" s="95"/>
      <c r="O205" s="99"/>
    </row>
    <row r="206" spans="1:15" s="131" customFormat="1" ht="14.25" customHeight="1">
      <c r="A206" s="351"/>
      <c r="B206" s="100"/>
      <c r="C206" s="101"/>
      <c r="D206" s="102"/>
      <c r="E206" s="103"/>
      <c r="F206" s="95"/>
      <c r="G206" s="96"/>
      <c r="H206" s="111"/>
      <c r="I206" s="205" t="s">
        <v>136</v>
      </c>
      <c r="J206" s="181"/>
      <c r="K206" s="182"/>
      <c r="L206" s="182"/>
      <c r="M206" s="183"/>
      <c r="N206" s="185"/>
      <c r="O206" s="184"/>
    </row>
    <row r="207" spans="1:15" s="131" customFormat="1" ht="14.25" customHeight="1">
      <c r="A207" s="351"/>
      <c r="B207" s="100"/>
      <c r="C207" s="101"/>
      <c r="D207" s="102"/>
      <c r="E207" s="103"/>
      <c r="F207" s="95"/>
      <c r="G207" s="96"/>
      <c r="H207" s="111"/>
      <c r="I207" s="97"/>
      <c r="J207" s="601"/>
      <c r="K207" s="102"/>
      <c r="L207" s="102"/>
      <c r="M207" s="103"/>
      <c r="N207" s="95"/>
      <c r="O207" s="186"/>
    </row>
    <row r="208" spans="1:15" s="131" customFormat="1" ht="14.25" customHeight="1">
      <c r="A208" s="351"/>
      <c r="B208" s="100"/>
      <c r="C208" s="101"/>
      <c r="D208" s="102"/>
      <c r="E208" s="103"/>
      <c r="F208" s="95"/>
      <c r="G208" s="96"/>
      <c r="H208" s="111"/>
      <c r="I208" s="97"/>
      <c r="J208" s="601"/>
      <c r="K208" s="102"/>
      <c r="L208" s="102"/>
      <c r="M208" s="103"/>
      <c r="N208" s="95"/>
      <c r="O208" s="106">
        <f>ROUNDDOWN(SUM(N207:N212)/1000,0)</f>
        <v>0</v>
      </c>
    </row>
    <row r="209" spans="1:15" s="131" customFormat="1" ht="14.25" customHeight="1">
      <c r="A209" s="351"/>
      <c r="B209" s="100"/>
      <c r="C209" s="101"/>
      <c r="D209" s="102"/>
      <c r="E209" s="103"/>
      <c r="F209" s="95"/>
      <c r="G209" s="96"/>
      <c r="H209" s="111"/>
      <c r="I209" s="97"/>
      <c r="J209" s="601"/>
      <c r="K209" s="102"/>
      <c r="L209" s="102"/>
      <c r="M209" s="103"/>
      <c r="N209" s="95"/>
      <c r="O209" s="99"/>
    </row>
    <row r="210" spans="1:15" s="131" customFormat="1" ht="14.25" customHeight="1">
      <c r="A210" s="351"/>
      <c r="B210" s="100"/>
      <c r="C210" s="101"/>
      <c r="D210" s="102"/>
      <c r="E210" s="103"/>
      <c r="F210" s="95"/>
      <c r="G210" s="96"/>
      <c r="H210" s="111"/>
      <c r="I210" s="97"/>
      <c r="J210" s="601"/>
      <c r="K210" s="102"/>
      <c r="L210" s="102"/>
      <c r="M210" s="103"/>
      <c r="N210" s="95"/>
      <c r="O210" s="99"/>
    </row>
    <row r="211" spans="1:15" s="131" customFormat="1" ht="14.25" customHeight="1">
      <c r="A211" s="351"/>
      <c r="B211" s="100"/>
      <c r="C211" s="101"/>
      <c r="D211" s="102"/>
      <c r="E211" s="103"/>
      <c r="F211" s="95"/>
      <c r="G211" s="96"/>
      <c r="H211" s="105"/>
      <c r="I211" s="97"/>
      <c r="J211" s="601"/>
      <c r="K211" s="102"/>
      <c r="L211" s="102"/>
      <c r="M211" s="103"/>
      <c r="N211" s="95"/>
      <c r="O211" s="99"/>
    </row>
    <row r="212" spans="1:15" s="131" customFormat="1" ht="14.25" customHeight="1">
      <c r="A212" s="351"/>
      <c r="B212" s="100"/>
      <c r="C212" s="101"/>
      <c r="D212" s="102"/>
      <c r="E212" s="103"/>
      <c r="F212" s="95"/>
      <c r="G212" s="104"/>
      <c r="H212" s="111"/>
      <c r="I212" s="97"/>
      <c r="J212" s="601"/>
      <c r="K212" s="102"/>
      <c r="L212" s="102"/>
      <c r="M212" s="103"/>
      <c r="N212" s="95"/>
      <c r="O212" s="112"/>
    </row>
    <row r="213" spans="1:15" s="131" customFormat="1" ht="14.25" customHeight="1">
      <c r="A213" s="351"/>
      <c r="B213" s="83" t="s">
        <v>67</v>
      </c>
      <c r="C213" s="84"/>
      <c r="D213" s="84"/>
      <c r="E213" s="85"/>
      <c r="F213" s="86"/>
      <c r="G213" s="87"/>
      <c r="H213" s="111"/>
      <c r="I213" s="204" t="s">
        <v>137</v>
      </c>
      <c r="J213" s="115"/>
      <c r="K213" s="116"/>
      <c r="L213" s="116"/>
      <c r="M213" s="117"/>
      <c r="N213" s="120"/>
      <c r="O213" s="121"/>
    </row>
    <row r="214" spans="1:15" s="131" customFormat="1" ht="14.25" customHeight="1">
      <c r="A214" s="351"/>
      <c r="B214" s="100"/>
      <c r="C214" s="101"/>
      <c r="D214" s="102"/>
      <c r="E214" s="103"/>
      <c r="F214" s="95"/>
      <c r="G214" s="96"/>
      <c r="H214" s="111"/>
      <c r="I214" s="97"/>
      <c r="J214" s="601"/>
      <c r="K214" s="102"/>
      <c r="L214" s="102"/>
      <c r="M214" s="103"/>
      <c r="N214" s="95"/>
      <c r="O214" s="99"/>
    </row>
    <row r="215" spans="1:15" s="131" customFormat="1" ht="14.25" customHeight="1">
      <c r="A215" s="351"/>
      <c r="B215" s="100"/>
      <c r="C215" s="101"/>
      <c r="D215" s="102"/>
      <c r="E215" s="103"/>
      <c r="F215" s="95"/>
      <c r="G215" s="104">
        <f>ROUNDDOWN(SUM(F214:F216)/1000,0)</f>
        <v>0</v>
      </c>
      <c r="H215" s="105"/>
      <c r="I215" s="97"/>
      <c r="J215" s="601"/>
      <c r="K215" s="102"/>
      <c r="L215" s="102"/>
      <c r="M215" s="103"/>
      <c r="N215" s="95"/>
      <c r="O215" s="106">
        <f>ROUNDDOWN(SUM(N214:N223)/1000,0)</f>
        <v>0</v>
      </c>
    </row>
    <row r="216" spans="1:15" s="131" customFormat="1" ht="14.1" customHeight="1">
      <c r="A216" s="351"/>
      <c r="B216" s="100"/>
      <c r="C216" s="101"/>
      <c r="D216" s="102"/>
      <c r="E216" s="103"/>
      <c r="F216" s="95"/>
      <c r="G216" s="104"/>
      <c r="H216" s="111"/>
      <c r="I216" s="97"/>
      <c r="J216" s="601"/>
      <c r="K216" s="102"/>
      <c r="L216" s="102"/>
      <c r="M216" s="103"/>
      <c r="N216" s="95"/>
      <c r="O216" s="99"/>
    </row>
    <row r="217" spans="1:15" s="131" customFormat="1" ht="14.25" customHeight="1" thickBot="1">
      <c r="A217" s="351"/>
      <c r="B217" s="122" t="s">
        <v>68</v>
      </c>
      <c r="C217" s="123"/>
      <c r="D217" s="123"/>
      <c r="E217" s="124"/>
      <c r="F217" s="125"/>
      <c r="G217" s="126">
        <f>G218-G182-G189-G195-G199-G205-G215</f>
        <v>0</v>
      </c>
      <c r="H217" s="105"/>
      <c r="I217" s="97"/>
      <c r="J217" s="601"/>
      <c r="K217" s="102"/>
      <c r="L217" s="102"/>
      <c r="M217" s="103"/>
      <c r="N217" s="95"/>
      <c r="O217" s="99"/>
    </row>
    <row r="218" spans="1:15" s="131" customFormat="1" ht="20.100000000000001" customHeight="1" thickTop="1">
      <c r="A218" s="351"/>
      <c r="B218" s="1015" t="s">
        <v>69</v>
      </c>
      <c r="C218" s="1016"/>
      <c r="D218" s="1016"/>
      <c r="E218" s="1016"/>
      <c r="F218" s="1017"/>
      <c r="G218" s="127">
        <f>O226</f>
        <v>0</v>
      </c>
      <c r="H218" s="105"/>
      <c r="I218" s="97"/>
      <c r="J218" s="601"/>
      <c r="K218" s="102"/>
      <c r="L218" s="102"/>
      <c r="M218" s="103"/>
      <c r="N218" s="95"/>
      <c r="O218" s="99"/>
    </row>
    <row r="219" spans="1:15" s="131" customFormat="1" ht="14.25" customHeight="1">
      <c r="A219" s="351"/>
      <c r="B219" s="128" t="s">
        <v>70</v>
      </c>
      <c r="C219" s="129"/>
      <c r="D219" s="129"/>
      <c r="E219" s="129"/>
      <c r="F219" s="129"/>
      <c r="G219" s="130"/>
      <c r="H219" s="130"/>
      <c r="I219" s="97"/>
      <c r="J219" s="601"/>
      <c r="K219" s="102"/>
      <c r="L219" s="102"/>
      <c r="M219" s="103"/>
      <c r="N219" s="95"/>
      <c r="O219" s="99"/>
    </row>
    <row r="220" spans="1:15" s="131" customFormat="1" ht="14.25" customHeight="1">
      <c r="A220" s="351"/>
      <c r="B220" s="131" t="s">
        <v>71</v>
      </c>
      <c r="C220" s="129"/>
      <c r="D220" s="129"/>
      <c r="E220" s="129"/>
      <c r="F220" s="129"/>
      <c r="G220" s="132" t="s">
        <v>72</v>
      </c>
      <c r="H220" s="133"/>
      <c r="I220" s="97"/>
      <c r="J220" s="601"/>
      <c r="K220" s="102"/>
      <c r="L220" s="102"/>
      <c r="M220" s="103"/>
      <c r="N220" s="95"/>
      <c r="O220" s="99"/>
    </row>
    <row r="221" spans="1:15" s="131" customFormat="1" ht="14.25" customHeight="1">
      <c r="A221" s="351"/>
      <c r="B221" s="919" t="s">
        <v>73</v>
      </c>
      <c r="C221" s="1018"/>
      <c r="D221" s="1018"/>
      <c r="E221" s="1018"/>
      <c r="F221" s="1019"/>
      <c r="G221" s="134" t="s">
        <v>74</v>
      </c>
      <c r="H221" s="133"/>
      <c r="I221" s="97"/>
      <c r="J221" s="601"/>
      <c r="K221" s="102"/>
      <c r="L221" s="102"/>
      <c r="M221" s="103"/>
      <c r="N221" s="95"/>
      <c r="O221" s="99"/>
    </row>
    <row r="222" spans="1:15" s="131" customFormat="1" ht="20.100000000000001" customHeight="1">
      <c r="A222" s="351"/>
      <c r="B222" s="1003" t="s">
        <v>567</v>
      </c>
      <c r="C222" s="1018"/>
      <c r="D222" s="1018"/>
      <c r="E222" s="1018"/>
      <c r="F222" s="1019"/>
      <c r="G222" s="135"/>
      <c r="H222" s="136"/>
      <c r="I222" s="97"/>
      <c r="J222" s="601"/>
      <c r="K222" s="102"/>
      <c r="L222" s="102"/>
      <c r="M222" s="103"/>
      <c r="N222" s="95"/>
      <c r="O222" s="99"/>
    </row>
    <row r="223" spans="1:15" s="131" customFormat="1" ht="21.95" customHeight="1" thickBot="1">
      <c r="A223" s="351"/>
      <c r="B223" s="1003" t="s">
        <v>568</v>
      </c>
      <c r="C223" s="1004"/>
      <c r="D223" s="1004"/>
      <c r="E223" s="1004"/>
      <c r="F223" s="1005"/>
      <c r="G223" s="135"/>
      <c r="H223" s="111"/>
      <c r="I223" s="97"/>
      <c r="J223" s="601"/>
      <c r="K223" s="102"/>
      <c r="L223" s="102"/>
      <c r="M223" s="103"/>
      <c r="N223" s="95"/>
      <c r="O223" s="137"/>
    </row>
    <row r="224" spans="1:15" s="131" customFormat="1" ht="35.450000000000003" customHeight="1" thickTop="1">
      <c r="A224" s="351"/>
      <c r="B224" s="1003" t="s">
        <v>132</v>
      </c>
      <c r="C224" s="1004"/>
      <c r="D224" s="1004"/>
      <c r="E224" s="1004"/>
      <c r="F224" s="1005"/>
      <c r="G224" s="135"/>
      <c r="H224" s="111"/>
      <c r="I224" s="1006" t="s">
        <v>565</v>
      </c>
      <c r="J224" s="1007"/>
      <c r="K224" s="1007"/>
      <c r="L224" s="1007"/>
      <c r="M224" s="1007"/>
      <c r="N224" s="1008"/>
      <c r="O224" s="138">
        <f>SUM(O182,O192,O201,O208,O215,)</f>
        <v>0</v>
      </c>
    </row>
    <row r="225" spans="1:21" s="131" customFormat="1" ht="35.450000000000003" customHeight="1">
      <c r="A225" s="351"/>
      <c r="B225" s="1003" t="s">
        <v>138</v>
      </c>
      <c r="C225" s="1004"/>
      <c r="D225" s="1004"/>
      <c r="E225" s="1004"/>
      <c r="F225" s="1005"/>
      <c r="G225" s="187"/>
      <c r="H225" s="130"/>
      <c r="I225" s="1009" t="s">
        <v>340</v>
      </c>
      <c r="J225" s="1010"/>
      <c r="K225" s="1010"/>
      <c r="L225" s="1010"/>
      <c r="M225" s="1010"/>
      <c r="N225" s="1011"/>
      <c r="O225" s="146">
        <f>IF(共通入力シート!$B$18="課税事業者",ROUNDDOWN((O224-G227)*10/110,0),0)</f>
        <v>0</v>
      </c>
    </row>
    <row r="226" spans="1:21" s="131" customFormat="1" ht="26.1" customHeight="1" thickBot="1">
      <c r="A226" s="351"/>
      <c r="B226" s="1012" t="s">
        <v>569</v>
      </c>
      <c r="C226" s="1013"/>
      <c r="D226" s="1013"/>
      <c r="E226" s="1013"/>
      <c r="F226" s="1014"/>
      <c r="G226" s="139"/>
      <c r="H226" s="130"/>
      <c r="I226" s="995" t="s">
        <v>341</v>
      </c>
      <c r="J226" s="996"/>
      <c r="K226" s="996"/>
      <c r="L226" s="996"/>
      <c r="M226" s="996"/>
      <c r="N226" s="997"/>
      <c r="O226" s="141">
        <f>O224-O225</f>
        <v>0</v>
      </c>
    </row>
    <row r="227" spans="1:21" s="131" customFormat="1" ht="25.35" customHeight="1" thickTop="1">
      <c r="A227" s="351"/>
      <c r="B227" s="992" t="s">
        <v>75</v>
      </c>
      <c r="C227" s="993"/>
      <c r="D227" s="993"/>
      <c r="E227" s="993"/>
      <c r="F227" s="994"/>
      <c r="G227" s="140">
        <f>SUM(G222:G226)</f>
        <v>0</v>
      </c>
      <c r="H227" s="364"/>
      <c r="I227" s="995" t="s">
        <v>342</v>
      </c>
      <c r="J227" s="996"/>
      <c r="K227" s="996"/>
      <c r="L227" s="996"/>
      <c r="M227" s="996"/>
      <c r="N227" s="997"/>
      <c r="O227" s="144"/>
    </row>
    <row r="228" spans="1:21" s="131" customFormat="1" ht="26.25" customHeight="1">
      <c r="A228" s="351"/>
      <c r="B228" s="131" t="s">
        <v>76</v>
      </c>
      <c r="C228" s="365"/>
      <c r="D228" s="365"/>
      <c r="E228" s="365"/>
      <c r="F228" s="365"/>
      <c r="G228" s="143"/>
      <c r="H228" s="364"/>
      <c r="O228" s="145"/>
    </row>
    <row r="229" spans="1:21" s="131" customFormat="1" ht="10.5" customHeight="1" thickBot="1">
      <c r="A229" s="351"/>
      <c r="C229" s="365"/>
      <c r="D229" s="365"/>
      <c r="E229" s="365"/>
      <c r="F229" s="365"/>
      <c r="G229" s="143"/>
      <c r="H229" s="364"/>
      <c r="I229" s="366"/>
    </row>
    <row r="230" spans="1:21" s="131" customFormat="1" ht="25.35" customHeight="1" thickBot="1">
      <c r="A230" s="351"/>
      <c r="B230" s="998" t="s">
        <v>77</v>
      </c>
      <c r="C230" s="980"/>
      <c r="D230" s="999" t="str">
        <f>IF(共通入力シート!$B$2="","",共通入力シート!$B$2)</f>
        <v/>
      </c>
      <c r="E230" s="999"/>
      <c r="F230" s="999"/>
      <c r="G230" s="1000"/>
      <c r="H230" s="1001" t="str">
        <f>IF(共通入力シート!$B$18="※選択してください。","★「共通入力シート」の消費税等仕入控除税額の取扱を選択してください。","")</f>
        <v/>
      </c>
      <c r="I230" s="1002"/>
      <c r="J230" s="1002"/>
      <c r="K230" s="1002"/>
      <c r="L230" s="1002"/>
      <c r="M230" s="1002"/>
      <c r="N230" s="1002"/>
      <c r="O230" s="1002"/>
    </row>
    <row r="231" spans="1:21" s="131" customFormat="1" ht="46.5" customHeight="1" thickBot="1">
      <c r="A231" s="351"/>
      <c r="B231" s="987" t="s">
        <v>343</v>
      </c>
      <c r="C231" s="988"/>
      <c r="D231" s="989" t="str">
        <f>IF(O226=0,"",MAX(0,MIN(INT(O226/2),G217)))</f>
        <v/>
      </c>
      <c r="E231" s="989"/>
      <c r="F231" s="989"/>
      <c r="G231" s="367" t="s">
        <v>29</v>
      </c>
      <c r="H231" s="990" t="s">
        <v>78</v>
      </c>
      <c r="I231" s="991"/>
      <c r="J231" s="991"/>
      <c r="K231" s="991"/>
      <c r="L231" s="991"/>
      <c r="M231" s="991"/>
      <c r="N231" s="991"/>
      <c r="O231" s="991"/>
    </row>
    <row r="232" spans="1:21" ht="4.5" customHeight="1"/>
    <row r="233" spans="1:21" ht="15.6" customHeight="1">
      <c r="B233" s="131" t="s">
        <v>425</v>
      </c>
      <c r="C233" s="218"/>
      <c r="D233" s="218"/>
      <c r="E233" s="218"/>
      <c r="F233" s="218"/>
      <c r="G233" s="218"/>
      <c r="H233" s="218"/>
      <c r="I233" s="218"/>
      <c r="J233" s="218"/>
      <c r="K233" s="218"/>
      <c r="L233" s="218"/>
      <c r="M233" s="218"/>
      <c r="N233" s="218"/>
      <c r="O233" s="218"/>
      <c r="R233" s="329"/>
      <c r="S233" s="329"/>
      <c r="T233" s="329"/>
      <c r="U233" s="329"/>
    </row>
    <row r="234" spans="1:21" ht="15.6" customHeight="1">
      <c r="B234" s="218" t="s">
        <v>509</v>
      </c>
      <c r="C234" s="218"/>
      <c r="D234" s="218"/>
      <c r="E234" s="218"/>
      <c r="F234" s="218"/>
      <c r="G234" s="218"/>
      <c r="H234" s="218"/>
      <c r="I234" s="218"/>
      <c r="J234" s="218"/>
      <c r="K234" s="218"/>
      <c r="L234" s="218"/>
      <c r="M234" s="218"/>
      <c r="N234" s="218"/>
      <c r="O234" s="218"/>
      <c r="R234" s="329"/>
      <c r="S234" s="329"/>
      <c r="T234" s="329"/>
      <c r="U234" s="329"/>
    </row>
    <row r="235" spans="1:21" ht="15.6" customHeight="1" thickBot="1">
      <c r="B235" s="1120" t="s">
        <v>513</v>
      </c>
      <c r="C235" s="1120"/>
      <c r="D235" s="1120"/>
      <c r="E235" s="1120"/>
      <c r="F235" s="1120"/>
      <c r="G235" s="1120"/>
      <c r="H235" s="1120"/>
      <c r="I235" s="1120"/>
      <c r="J235" s="1120"/>
      <c r="K235" s="1120"/>
      <c r="L235" s="1120"/>
      <c r="M235" s="1120"/>
      <c r="N235" s="1120"/>
      <c r="O235" s="1120"/>
      <c r="R235" s="329"/>
      <c r="S235" s="329"/>
      <c r="T235" s="329"/>
      <c r="U235" s="329"/>
    </row>
    <row r="236" spans="1:21" ht="15.75" customHeight="1">
      <c r="B236" s="1121" t="s">
        <v>43</v>
      </c>
      <c r="C236" s="1122"/>
      <c r="D236" s="1125" t="s">
        <v>639</v>
      </c>
      <c r="E236" s="1126"/>
      <c r="F236" s="1129" t="s">
        <v>657</v>
      </c>
      <c r="G236" s="1130"/>
      <c r="H236" s="1131"/>
      <c r="I236" s="1131"/>
      <c r="J236" s="1131"/>
      <c r="K236" s="1131"/>
      <c r="L236" s="1131"/>
      <c r="M236" s="1131"/>
      <c r="N236" s="1131"/>
      <c r="O236" s="1132"/>
      <c r="Q236" s="618" t="s">
        <v>667</v>
      </c>
      <c r="R236" s="329"/>
      <c r="S236" s="329"/>
      <c r="T236" s="329"/>
      <c r="U236" s="329"/>
    </row>
    <row r="237" spans="1:21" ht="17.25" customHeight="1" thickBot="1">
      <c r="B237" s="1123"/>
      <c r="C237" s="1124"/>
      <c r="D237" s="1127"/>
      <c r="E237" s="1128"/>
      <c r="F237" s="1133"/>
      <c r="G237" s="1134"/>
      <c r="H237" s="1135"/>
      <c r="I237" s="1135"/>
      <c r="J237" s="1135"/>
      <c r="K237" s="1135"/>
      <c r="L237" s="1135"/>
      <c r="M237" s="1135"/>
      <c r="N237" s="1135"/>
      <c r="O237" s="1136"/>
      <c r="Q237" s="617" t="s">
        <v>668</v>
      </c>
      <c r="R237" s="329"/>
      <c r="S237" s="329"/>
      <c r="T237" s="329"/>
      <c r="U237" s="329"/>
    </row>
    <row r="238" spans="1:21" ht="16.5" customHeight="1">
      <c r="B238" s="330" t="s">
        <v>142</v>
      </c>
      <c r="C238" s="331"/>
      <c r="D238" s="331"/>
      <c r="E238" s="332"/>
      <c r="F238" s="331"/>
      <c r="G238" s="331"/>
      <c r="H238" s="333"/>
      <c r="I238" s="333"/>
      <c r="J238" s="333"/>
      <c r="K238" s="333"/>
      <c r="L238" s="333"/>
      <c r="M238" s="333"/>
      <c r="N238" s="333"/>
      <c r="O238" s="334"/>
      <c r="R238" s="329"/>
      <c r="S238" s="329"/>
      <c r="T238" s="329"/>
      <c r="U238" s="329"/>
    </row>
    <row r="239" spans="1:21" ht="18.75" customHeight="1">
      <c r="B239" s="1109"/>
      <c r="C239" s="1110"/>
      <c r="D239" s="1110"/>
      <c r="E239" s="1110"/>
      <c r="F239" s="1110"/>
      <c r="G239" s="1110"/>
      <c r="H239" s="1110"/>
      <c r="I239" s="1110"/>
      <c r="J239" s="1110"/>
      <c r="K239" s="1110"/>
      <c r="L239" s="1213" t="s">
        <v>48</v>
      </c>
      <c r="M239" s="1215"/>
      <c r="N239" s="1215"/>
      <c r="O239" s="1216"/>
      <c r="Q239" s="569" t="str">
        <f>IF(M239="", "←選択してください。", "")</f>
        <v>←選択してください。</v>
      </c>
      <c r="R239" s="329"/>
      <c r="S239" s="329"/>
      <c r="T239" s="329"/>
      <c r="U239" s="329"/>
    </row>
    <row r="240" spans="1:21" ht="17.25" customHeight="1">
      <c r="B240" s="1111"/>
      <c r="C240" s="1112"/>
      <c r="D240" s="1112"/>
      <c r="E240" s="1112"/>
      <c r="F240" s="1112"/>
      <c r="G240" s="1112"/>
      <c r="H240" s="1112"/>
      <c r="I240" s="1112"/>
      <c r="J240" s="1112"/>
      <c r="K240" s="1112"/>
      <c r="L240" s="1214"/>
      <c r="M240" s="1217"/>
      <c r="N240" s="1217"/>
      <c r="O240" s="1218"/>
      <c r="Q240" s="336"/>
      <c r="R240" s="329"/>
      <c r="S240" s="329"/>
      <c r="T240" s="329"/>
      <c r="U240" s="329"/>
    </row>
    <row r="241" spans="2:21" ht="4.5" customHeight="1">
      <c r="B241" s="338"/>
      <c r="C241" s="338"/>
      <c r="D241" s="338"/>
      <c r="E241" s="338"/>
      <c r="F241" s="338"/>
      <c r="G241" s="338"/>
      <c r="H241" s="338"/>
      <c r="I241" s="338"/>
      <c r="J241" s="338"/>
      <c r="K241" s="338"/>
      <c r="L241" s="338"/>
      <c r="M241" s="338"/>
      <c r="N241" s="338"/>
      <c r="O241" s="611"/>
      <c r="R241" s="329"/>
      <c r="S241" s="329"/>
      <c r="T241" s="329"/>
      <c r="U241" s="329"/>
    </row>
    <row r="242" spans="2:21" ht="24" customHeight="1">
      <c r="B242" s="340" t="s">
        <v>143</v>
      </c>
      <c r="C242" s="341"/>
      <c r="D242" s="341"/>
      <c r="E242" s="341"/>
      <c r="F242" s="1117" t="s">
        <v>50</v>
      </c>
      <c r="G242" s="1118"/>
      <c r="H242" s="342"/>
      <c r="I242" s="919"/>
      <c r="J242" s="920"/>
      <c r="K242" s="920"/>
      <c r="L242" s="1221"/>
      <c r="M242" s="1221"/>
      <c r="N242" s="1221"/>
      <c r="O242" s="775"/>
      <c r="Q242" s="336" t="str">
        <f>IF(OR(F236="人材養成事業",F236= "普及啓発事業"), "←斜線部は記入する必要はありません。", "")</f>
        <v/>
      </c>
      <c r="R242" s="329"/>
      <c r="S242" s="329"/>
      <c r="T242" s="329"/>
      <c r="U242" s="329"/>
    </row>
    <row r="243" spans="2:21" ht="8.25" customHeight="1">
      <c r="B243" s="131"/>
      <c r="C243" s="131"/>
      <c r="D243" s="131"/>
      <c r="E243" s="131"/>
      <c r="F243" s="338"/>
      <c r="G243" s="338"/>
      <c r="H243" s="587"/>
      <c r="I243" s="338"/>
      <c r="J243" s="338"/>
      <c r="K243" s="338"/>
      <c r="L243" s="588"/>
      <c r="M243" s="338"/>
      <c r="N243" s="338"/>
      <c r="O243" s="589"/>
      <c r="Q243" s="336"/>
      <c r="R243" s="329"/>
      <c r="S243" s="329"/>
      <c r="T243" s="329"/>
      <c r="U243" s="329"/>
    </row>
    <row r="244" spans="2:21" ht="24" hidden="1" customHeight="1">
      <c r="B244" s="131"/>
      <c r="C244" s="131"/>
      <c r="D244" s="131"/>
      <c r="E244" s="131"/>
      <c r="F244" s="338"/>
      <c r="G244" s="338"/>
      <c r="H244" s="587"/>
      <c r="I244" s="338"/>
      <c r="J244" s="338"/>
      <c r="K244" s="338"/>
      <c r="L244" s="588"/>
      <c r="M244" s="338"/>
      <c r="N244" s="338"/>
      <c r="O244" s="589"/>
      <c r="Q244" s="336"/>
      <c r="R244" s="329"/>
      <c r="S244" s="329"/>
      <c r="T244" s="329"/>
      <c r="U244" s="329"/>
    </row>
    <row r="245" spans="2:21" ht="9.75" hidden="1" customHeight="1">
      <c r="B245" s="131"/>
      <c r="C245" s="131"/>
      <c r="D245" s="338"/>
      <c r="E245" s="338"/>
      <c r="F245" s="338"/>
      <c r="G245" s="338"/>
      <c r="H245" s="338"/>
      <c r="I245" s="338"/>
      <c r="J245" s="338"/>
      <c r="K245" s="338"/>
      <c r="L245" s="338"/>
      <c r="M245" s="338"/>
      <c r="N245" s="338"/>
      <c r="O245" s="338"/>
      <c r="Q245" s="336"/>
      <c r="R245" s="329"/>
      <c r="S245" s="329"/>
      <c r="T245" s="329"/>
      <c r="U245" s="329"/>
    </row>
    <row r="246" spans="2:21" s="102" customFormat="1" ht="18" customHeight="1">
      <c r="B246" s="1020" t="s">
        <v>344</v>
      </c>
      <c r="C246" s="1066"/>
      <c r="D246" s="925" t="s">
        <v>413</v>
      </c>
      <c r="E246" s="926"/>
      <c r="F246" s="926"/>
      <c r="G246" s="926"/>
      <c r="H246" s="926"/>
      <c r="I246" s="926"/>
      <c r="J246" s="926"/>
      <c r="K246" s="926"/>
      <c r="L246" s="926"/>
      <c r="M246" s="926"/>
      <c r="N246" s="926"/>
      <c r="O246" s="927"/>
      <c r="Q246" s="345"/>
    </row>
    <row r="247" spans="2:21" s="102" customFormat="1" ht="19.350000000000001" customHeight="1">
      <c r="B247" s="1067"/>
      <c r="C247" s="1068"/>
      <c r="D247" s="1071"/>
      <c r="E247" s="1072"/>
      <c r="F247" s="1072"/>
      <c r="G247" s="1072"/>
      <c r="H247" s="1072"/>
      <c r="I247" s="1072"/>
      <c r="J247" s="1072"/>
      <c r="K247" s="1072"/>
      <c r="L247" s="1072"/>
      <c r="M247" s="1072"/>
      <c r="N247" s="1072"/>
      <c r="O247" s="1073"/>
    </row>
    <row r="248" spans="2:21" s="102" customFormat="1" ht="19.350000000000001" customHeight="1">
      <c r="B248" s="1067"/>
      <c r="C248" s="1068"/>
      <c r="D248" s="1071"/>
      <c r="E248" s="1072"/>
      <c r="F248" s="1072"/>
      <c r="G248" s="1072"/>
      <c r="H248" s="1072"/>
      <c r="I248" s="1072"/>
      <c r="J248" s="1072"/>
      <c r="K248" s="1072"/>
      <c r="L248" s="1072"/>
      <c r="M248" s="1072"/>
      <c r="N248" s="1072"/>
      <c r="O248" s="1073"/>
    </row>
    <row r="249" spans="2:21" s="102" customFormat="1" ht="19.350000000000001" customHeight="1">
      <c r="B249" s="1067"/>
      <c r="C249" s="1068"/>
      <c r="D249" s="1071"/>
      <c r="E249" s="1072"/>
      <c r="F249" s="1072"/>
      <c r="G249" s="1072"/>
      <c r="H249" s="1072"/>
      <c r="I249" s="1072"/>
      <c r="J249" s="1072"/>
      <c r="K249" s="1072"/>
      <c r="L249" s="1072"/>
      <c r="M249" s="1072"/>
      <c r="N249" s="1072"/>
      <c r="O249" s="1073"/>
    </row>
    <row r="250" spans="2:21" s="102" customFormat="1" ht="19.350000000000001" customHeight="1">
      <c r="B250" s="1067"/>
      <c r="C250" s="1068"/>
      <c r="D250" s="1071"/>
      <c r="E250" s="1072"/>
      <c r="F250" s="1072"/>
      <c r="G250" s="1072"/>
      <c r="H250" s="1072"/>
      <c r="I250" s="1072"/>
      <c r="J250" s="1072"/>
      <c r="K250" s="1072"/>
      <c r="L250" s="1072"/>
      <c r="M250" s="1072"/>
      <c r="N250" s="1072"/>
      <c r="O250" s="1073"/>
    </row>
    <row r="251" spans="2:21" s="102" customFormat="1" ht="19.350000000000001" customHeight="1">
      <c r="B251" s="1067"/>
      <c r="C251" s="1068"/>
      <c r="D251" s="1071"/>
      <c r="E251" s="1072"/>
      <c r="F251" s="1072"/>
      <c r="G251" s="1072"/>
      <c r="H251" s="1072"/>
      <c r="I251" s="1072"/>
      <c r="J251" s="1072"/>
      <c r="K251" s="1072"/>
      <c r="L251" s="1072"/>
      <c r="M251" s="1072"/>
      <c r="N251" s="1072"/>
      <c r="O251" s="1073"/>
    </row>
    <row r="252" spans="2:21" s="102" customFormat="1" ht="19.350000000000001" customHeight="1">
      <c r="B252" s="1067"/>
      <c r="C252" s="1068"/>
      <c r="D252" s="1071"/>
      <c r="E252" s="1072"/>
      <c r="F252" s="1072"/>
      <c r="G252" s="1072"/>
      <c r="H252" s="1072"/>
      <c r="I252" s="1072"/>
      <c r="J252" s="1072"/>
      <c r="K252" s="1072"/>
      <c r="L252" s="1072"/>
      <c r="M252" s="1072"/>
      <c r="N252" s="1072"/>
      <c r="O252" s="1073"/>
    </row>
    <row r="253" spans="2:21" s="102" customFormat="1" ht="19.350000000000001" customHeight="1">
      <c r="B253" s="1067"/>
      <c r="C253" s="1068"/>
      <c r="D253" s="1071"/>
      <c r="E253" s="1072"/>
      <c r="F253" s="1072"/>
      <c r="G253" s="1072"/>
      <c r="H253" s="1072"/>
      <c r="I253" s="1072"/>
      <c r="J253" s="1072"/>
      <c r="K253" s="1072"/>
      <c r="L253" s="1072"/>
      <c r="M253" s="1072"/>
      <c r="N253" s="1072"/>
      <c r="O253" s="1073"/>
    </row>
    <row r="254" spans="2:21" s="102" customFormat="1" ht="19.350000000000001" customHeight="1">
      <c r="B254" s="1067"/>
      <c r="C254" s="1068"/>
      <c r="D254" s="1071"/>
      <c r="E254" s="1072"/>
      <c r="F254" s="1072"/>
      <c r="G254" s="1072"/>
      <c r="H254" s="1072"/>
      <c r="I254" s="1072"/>
      <c r="J254" s="1072"/>
      <c r="K254" s="1072"/>
      <c r="L254" s="1072"/>
      <c r="M254" s="1072"/>
      <c r="N254" s="1072"/>
      <c r="O254" s="1073"/>
    </row>
    <row r="255" spans="2:21" s="102" customFormat="1" ht="19.350000000000001" customHeight="1">
      <c r="B255" s="1067"/>
      <c r="C255" s="1068"/>
      <c r="D255" s="1071"/>
      <c r="E255" s="1072"/>
      <c r="F255" s="1072"/>
      <c r="G255" s="1072"/>
      <c r="H255" s="1072"/>
      <c r="I255" s="1072"/>
      <c r="J255" s="1072"/>
      <c r="K255" s="1072"/>
      <c r="L255" s="1072"/>
      <c r="M255" s="1072"/>
      <c r="N255" s="1072"/>
      <c r="O255" s="1073"/>
    </row>
    <row r="256" spans="2:21" s="102" customFormat="1" ht="19.350000000000001" customHeight="1">
      <c r="B256" s="1069"/>
      <c r="C256" s="1070"/>
      <c r="D256" s="1074"/>
      <c r="E256" s="1075"/>
      <c r="F256" s="1075"/>
      <c r="G256" s="1075"/>
      <c r="H256" s="1075"/>
      <c r="I256" s="1075"/>
      <c r="J256" s="1075"/>
      <c r="K256" s="1075"/>
      <c r="L256" s="1075"/>
      <c r="M256" s="1075"/>
      <c r="N256" s="1075"/>
      <c r="O256" s="1076"/>
    </row>
    <row r="257" spans="2:15" s="102" customFormat="1" ht="18" customHeight="1">
      <c r="B257" s="1020" t="s">
        <v>148</v>
      </c>
      <c r="C257" s="1021"/>
      <c r="D257" s="1059" t="s">
        <v>427</v>
      </c>
      <c r="E257" s="1026"/>
      <c r="F257" s="1026"/>
      <c r="G257" s="1026"/>
      <c r="H257" s="1026"/>
      <c r="I257" s="1026"/>
      <c r="J257" s="1026"/>
      <c r="K257" s="1026"/>
      <c r="L257" s="1026"/>
      <c r="M257" s="1026"/>
      <c r="N257" s="1026"/>
      <c r="O257" s="1027"/>
    </row>
    <row r="258" spans="2:15" s="102" customFormat="1" ht="18" customHeight="1">
      <c r="B258" s="1022"/>
      <c r="C258" s="1023"/>
      <c r="D258" s="1028"/>
      <c r="E258" s="1077"/>
      <c r="F258" s="1077"/>
      <c r="G258" s="1077"/>
      <c r="H258" s="1077"/>
      <c r="I258" s="1077"/>
      <c r="J258" s="1077"/>
      <c r="K258" s="1077"/>
      <c r="L258" s="1077"/>
      <c r="M258" s="1077"/>
      <c r="N258" s="1077"/>
      <c r="O258" s="1078"/>
    </row>
    <row r="259" spans="2:15" s="102" customFormat="1" ht="18" customHeight="1">
      <c r="B259" s="1022"/>
      <c r="C259" s="1023"/>
      <c r="D259" s="1071"/>
      <c r="E259" s="1072"/>
      <c r="F259" s="1072"/>
      <c r="G259" s="1072"/>
      <c r="H259" s="1072"/>
      <c r="I259" s="1072"/>
      <c r="J259" s="1072"/>
      <c r="K259" s="1072"/>
      <c r="L259" s="1072"/>
      <c r="M259" s="1072"/>
      <c r="N259" s="1072"/>
      <c r="O259" s="1073"/>
    </row>
    <row r="260" spans="2:15" s="102" customFormat="1" ht="18" customHeight="1">
      <c r="B260" s="1022"/>
      <c r="C260" s="1023"/>
      <c r="D260" s="1071"/>
      <c r="E260" s="1072"/>
      <c r="F260" s="1072"/>
      <c r="G260" s="1072"/>
      <c r="H260" s="1072"/>
      <c r="I260" s="1072"/>
      <c r="J260" s="1072"/>
      <c r="K260" s="1072"/>
      <c r="L260" s="1072"/>
      <c r="M260" s="1072"/>
      <c r="N260" s="1072"/>
      <c r="O260" s="1073"/>
    </row>
    <row r="261" spans="2:15" s="102" customFormat="1" ht="18" customHeight="1">
      <c r="B261" s="1022"/>
      <c r="C261" s="1023"/>
      <c r="D261" s="1071"/>
      <c r="E261" s="1072"/>
      <c r="F261" s="1072"/>
      <c r="G261" s="1072"/>
      <c r="H261" s="1072"/>
      <c r="I261" s="1072"/>
      <c r="J261" s="1072"/>
      <c r="K261" s="1072"/>
      <c r="L261" s="1072"/>
      <c r="M261" s="1072"/>
      <c r="N261" s="1072"/>
      <c r="O261" s="1073"/>
    </row>
    <row r="262" spans="2:15" s="102" customFormat="1" ht="18" customHeight="1">
      <c r="B262" s="1022"/>
      <c r="C262" s="1023"/>
      <c r="D262" s="1071"/>
      <c r="E262" s="1072"/>
      <c r="F262" s="1072"/>
      <c r="G262" s="1072"/>
      <c r="H262" s="1072"/>
      <c r="I262" s="1072"/>
      <c r="J262" s="1072"/>
      <c r="K262" s="1072"/>
      <c r="L262" s="1072"/>
      <c r="M262" s="1072"/>
      <c r="N262" s="1072"/>
      <c r="O262" s="1073"/>
    </row>
    <row r="263" spans="2:15" s="102" customFormat="1" ht="18" customHeight="1">
      <c r="B263" s="1022"/>
      <c r="C263" s="1023"/>
      <c r="D263" s="1079"/>
      <c r="E263" s="1080"/>
      <c r="F263" s="1080"/>
      <c r="G263" s="1080"/>
      <c r="H263" s="1080"/>
      <c r="I263" s="1080"/>
      <c r="J263" s="1080"/>
      <c r="K263" s="1080"/>
      <c r="L263" s="1080"/>
      <c r="M263" s="1080"/>
      <c r="N263" s="1080"/>
      <c r="O263" s="1081"/>
    </row>
    <row r="264" spans="2:15" s="102" customFormat="1" ht="18" customHeight="1">
      <c r="B264" s="1022"/>
      <c r="C264" s="1023"/>
      <c r="D264" s="1082" t="s">
        <v>428</v>
      </c>
      <c r="E264" s="1083"/>
      <c r="F264" s="1083"/>
      <c r="G264" s="1083"/>
      <c r="H264" s="1083"/>
      <c r="I264" s="1083"/>
      <c r="J264" s="1083"/>
      <c r="K264" s="1083"/>
      <c r="L264" s="1083"/>
      <c r="M264" s="1083"/>
      <c r="N264" s="1083"/>
      <c r="O264" s="1084"/>
    </row>
    <row r="265" spans="2:15" s="102" customFormat="1" ht="18" customHeight="1">
      <c r="B265" s="1022"/>
      <c r="C265" s="1023"/>
      <c r="D265" s="1028"/>
      <c r="E265" s="1085"/>
      <c r="F265" s="1085"/>
      <c r="G265" s="1085"/>
      <c r="H265" s="1085"/>
      <c r="I265" s="1085"/>
      <c r="J265" s="1085"/>
      <c r="K265" s="1085"/>
      <c r="L265" s="1085"/>
      <c r="M265" s="1085"/>
      <c r="N265" s="1085"/>
      <c r="O265" s="1086"/>
    </row>
    <row r="266" spans="2:15" s="102" customFormat="1" ht="18" customHeight="1">
      <c r="B266" s="1022"/>
      <c r="C266" s="1023"/>
      <c r="D266" s="1087"/>
      <c r="E266" s="1088"/>
      <c r="F266" s="1088"/>
      <c r="G266" s="1088"/>
      <c r="H266" s="1088"/>
      <c r="I266" s="1088"/>
      <c r="J266" s="1088"/>
      <c r="K266" s="1088"/>
      <c r="L266" s="1088"/>
      <c r="M266" s="1088"/>
      <c r="N266" s="1088"/>
      <c r="O266" s="1089"/>
    </row>
    <row r="267" spans="2:15" s="102" customFormat="1" ht="18" customHeight="1">
      <c r="B267" s="1022"/>
      <c r="C267" s="1023"/>
      <c r="D267" s="1087"/>
      <c r="E267" s="1088"/>
      <c r="F267" s="1088"/>
      <c r="G267" s="1088"/>
      <c r="H267" s="1088"/>
      <c r="I267" s="1088"/>
      <c r="J267" s="1088"/>
      <c r="K267" s="1088"/>
      <c r="L267" s="1088"/>
      <c r="M267" s="1088"/>
      <c r="N267" s="1088"/>
      <c r="O267" s="1089"/>
    </row>
    <row r="268" spans="2:15" s="102" customFormat="1" ht="18" customHeight="1">
      <c r="B268" s="1022"/>
      <c r="C268" s="1023"/>
      <c r="D268" s="1087"/>
      <c r="E268" s="1088"/>
      <c r="F268" s="1088"/>
      <c r="G268" s="1088"/>
      <c r="H268" s="1088"/>
      <c r="I268" s="1088"/>
      <c r="J268" s="1088"/>
      <c r="K268" s="1088"/>
      <c r="L268" s="1088"/>
      <c r="M268" s="1088"/>
      <c r="N268" s="1088"/>
      <c r="O268" s="1089"/>
    </row>
    <row r="269" spans="2:15" s="102" customFormat="1" ht="18" customHeight="1">
      <c r="B269" s="1022"/>
      <c r="C269" s="1023"/>
      <c r="D269" s="1087"/>
      <c r="E269" s="1088"/>
      <c r="F269" s="1088"/>
      <c r="G269" s="1088"/>
      <c r="H269" s="1088"/>
      <c r="I269" s="1088"/>
      <c r="J269" s="1088"/>
      <c r="K269" s="1088"/>
      <c r="L269" s="1088"/>
      <c r="M269" s="1088"/>
      <c r="N269" s="1088"/>
      <c r="O269" s="1089"/>
    </row>
    <row r="270" spans="2:15" s="102" customFormat="1" ht="18" customHeight="1">
      <c r="B270" s="1022"/>
      <c r="C270" s="1023"/>
      <c r="D270" s="1087"/>
      <c r="E270" s="1088"/>
      <c r="F270" s="1088"/>
      <c r="G270" s="1088"/>
      <c r="H270" s="1088"/>
      <c r="I270" s="1088"/>
      <c r="J270" s="1088"/>
      <c r="K270" s="1088"/>
      <c r="L270" s="1088"/>
      <c r="M270" s="1088"/>
      <c r="N270" s="1088"/>
      <c r="O270" s="1089"/>
    </row>
    <row r="271" spans="2:15" s="102" customFormat="1" ht="18" customHeight="1">
      <c r="B271" s="1024"/>
      <c r="C271" s="1025"/>
      <c r="D271" s="1090"/>
      <c r="E271" s="1091"/>
      <c r="F271" s="1091"/>
      <c r="G271" s="1091"/>
      <c r="H271" s="1091"/>
      <c r="I271" s="1091"/>
      <c r="J271" s="1091"/>
      <c r="K271" s="1091"/>
      <c r="L271" s="1091"/>
      <c r="M271" s="1091"/>
      <c r="N271" s="1091"/>
      <c r="O271" s="1092"/>
    </row>
    <row r="272" spans="2:15" s="102" customFormat="1" ht="18" customHeight="1">
      <c r="B272" s="1020" t="s">
        <v>140</v>
      </c>
      <c r="C272" s="1021"/>
      <c r="D272" s="1026" t="s">
        <v>347</v>
      </c>
      <c r="E272" s="1026"/>
      <c r="F272" s="1026"/>
      <c r="G272" s="1026"/>
      <c r="H272" s="1026"/>
      <c r="I272" s="1026"/>
      <c r="J272" s="1026"/>
      <c r="K272" s="1026"/>
      <c r="L272" s="1026"/>
      <c r="M272" s="1026"/>
      <c r="N272" s="1026"/>
      <c r="O272" s="1027"/>
    </row>
    <row r="273" spans="2:21" s="102" customFormat="1" ht="18" customHeight="1">
      <c r="B273" s="1022"/>
      <c r="C273" s="1023"/>
      <c r="D273" s="1028"/>
      <c r="E273" s="1029"/>
      <c r="F273" s="1029"/>
      <c r="G273" s="1029"/>
      <c r="H273" s="1029"/>
      <c r="I273" s="1029"/>
      <c r="J273" s="1029"/>
      <c r="K273" s="1029"/>
      <c r="L273" s="1029"/>
      <c r="M273" s="1029"/>
      <c r="N273" s="1029"/>
      <c r="O273" s="1030"/>
    </row>
    <row r="274" spans="2:21" s="102" customFormat="1" ht="18" customHeight="1">
      <c r="B274" s="1022"/>
      <c r="C274" s="1023"/>
      <c r="D274" s="1031"/>
      <c r="E274" s="1032"/>
      <c r="F274" s="1032"/>
      <c r="G274" s="1032"/>
      <c r="H274" s="1032"/>
      <c r="I274" s="1032"/>
      <c r="J274" s="1032"/>
      <c r="K274" s="1032"/>
      <c r="L274" s="1032"/>
      <c r="M274" s="1032"/>
      <c r="N274" s="1032"/>
      <c r="O274" s="1033"/>
    </row>
    <row r="275" spans="2:21" s="102" customFormat="1" ht="18" customHeight="1">
      <c r="B275" s="1022"/>
      <c r="C275" s="1023"/>
      <c r="D275" s="1034"/>
      <c r="E275" s="1035"/>
      <c r="F275" s="1035"/>
      <c r="G275" s="1035"/>
      <c r="H275" s="1035"/>
      <c r="I275" s="1035"/>
      <c r="J275" s="1035"/>
      <c r="K275" s="1035"/>
      <c r="L275" s="1035"/>
      <c r="M275" s="1035"/>
      <c r="N275" s="1035"/>
      <c r="O275" s="1036"/>
    </row>
    <row r="276" spans="2:21" s="102" customFormat="1" ht="17.100000000000001" customHeight="1">
      <c r="B276" s="1022"/>
      <c r="C276" s="1023"/>
      <c r="D276" s="1026" t="s">
        <v>345</v>
      </c>
      <c r="E276" s="1026"/>
      <c r="F276" s="1026"/>
      <c r="G276" s="1026"/>
      <c r="H276" s="1026"/>
      <c r="I276" s="1026"/>
      <c r="J276" s="1026"/>
      <c r="K276" s="1026"/>
      <c r="L276" s="1026"/>
      <c r="M276" s="1026"/>
      <c r="N276" s="1026"/>
      <c r="O276" s="1027"/>
    </row>
    <row r="277" spans="2:21" s="102" customFormat="1" ht="17.100000000000001" customHeight="1">
      <c r="B277" s="1022"/>
      <c r="C277" s="1023"/>
      <c r="D277" s="1037"/>
      <c r="E277" s="1038"/>
      <c r="F277" s="1038"/>
      <c r="G277" s="1038"/>
      <c r="H277" s="1038"/>
      <c r="I277" s="1038"/>
      <c r="J277" s="1038"/>
      <c r="K277" s="1038"/>
      <c r="L277" s="1038"/>
      <c r="M277" s="1038"/>
      <c r="N277" s="1038"/>
      <c r="O277" s="1039"/>
    </row>
    <row r="278" spans="2:21" s="102" customFormat="1" ht="17.100000000000001" customHeight="1">
      <c r="B278" s="1022"/>
      <c r="C278" s="1023"/>
      <c r="D278" s="1040"/>
      <c r="E278" s="1041"/>
      <c r="F278" s="1041"/>
      <c r="G278" s="1041"/>
      <c r="H278" s="1041"/>
      <c r="I278" s="1041"/>
      <c r="J278" s="1041"/>
      <c r="K278" s="1041"/>
      <c r="L278" s="1041"/>
      <c r="M278" s="1041"/>
      <c r="N278" s="1041"/>
      <c r="O278" s="1042"/>
    </row>
    <row r="279" spans="2:21" s="102" customFormat="1" ht="17.100000000000001" customHeight="1">
      <c r="B279" s="1022"/>
      <c r="C279" s="1023"/>
      <c r="D279" s="1043"/>
      <c r="E279" s="1044"/>
      <c r="F279" s="1044"/>
      <c r="G279" s="1044"/>
      <c r="H279" s="1044"/>
      <c r="I279" s="1044"/>
      <c r="J279" s="1044"/>
      <c r="K279" s="1044"/>
      <c r="L279" s="1044"/>
      <c r="M279" s="1044"/>
      <c r="N279" s="1044"/>
      <c r="O279" s="1045"/>
    </row>
    <row r="280" spans="2:21" s="102" customFormat="1" ht="17.100000000000001" customHeight="1">
      <c r="B280" s="1022"/>
      <c r="C280" s="1023"/>
      <c r="D280" s="1026" t="s">
        <v>492</v>
      </c>
      <c r="E280" s="1026"/>
      <c r="F280" s="1026"/>
      <c r="G280" s="1026"/>
      <c r="H280" s="1026"/>
      <c r="I280" s="1026"/>
      <c r="J280" s="1026"/>
      <c r="K280" s="1026"/>
      <c r="L280" s="1026"/>
      <c r="M280" s="1026"/>
      <c r="N280" s="1026"/>
      <c r="O280" s="1027"/>
    </row>
    <row r="281" spans="2:21" s="102" customFormat="1" ht="17.100000000000001" customHeight="1">
      <c r="B281" s="1022"/>
      <c r="C281" s="1023"/>
      <c r="D281" s="1046"/>
      <c r="E281" s="1047"/>
      <c r="F281" s="1047"/>
      <c r="G281" s="1047"/>
      <c r="H281" s="1047"/>
      <c r="I281" s="1047"/>
      <c r="J281" s="1047"/>
      <c r="K281" s="1047"/>
      <c r="L281" s="1047"/>
      <c r="M281" s="1047"/>
      <c r="N281" s="1047"/>
      <c r="O281" s="1048"/>
    </row>
    <row r="282" spans="2:21" s="102" customFormat="1" ht="17.100000000000001" customHeight="1">
      <c r="B282" s="1022"/>
      <c r="C282" s="1023"/>
      <c r="D282" s="1049"/>
      <c r="E282" s="797"/>
      <c r="F282" s="797"/>
      <c r="G282" s="797"/>
      <c r="H282" s="797"/>
      <c r="I282" s="797"/>
      <c r="J282" s="797"/>
      <c r="K282" s="797"/>
      <c r="L282" s="797"/>
      <c r="M282" s="797"/>
      <c r="N282" s="797"/>
      <c r="O282" s="1050"/>
    </row>
    <row r="283" spans="2:21" s="102" customFormat="1" ht="17.100000000000001" customHeight="1">
      <c r="B283" s="1022"/>
      <c r="C283" s="1023"/>
      <c r="D283" s="1051"/>
      <c r="E283" s="1052"/>
      <c r="F283" s="1052"/>
      <c r="G283" s="1052"/>
      <c r="H283" s="1052"/>
      <c r="I283" s="1052"/>
      <c r="J283" s="1052"/>
      <c r="K283" s="1052"/>
      <c r="L283" s="1052"/>
      <c r="M283" s="1052"/>
      <c r="N283" s="1052"/>
      <c r="O283" s="1053"/>
    </row>
    <row r="284" spans="2:21" s="102" customFormat="1" ht="17.100000000000001" customHeight="1">
      <c r="B284" s="1022"/>
      <c r="C284" s="1023"/>
      <c r="D284" s="1026" t="s">
        <v>141</v>
      </c>
      <c r="E284" s="1026"/>
      <c r="F284" s="1026"/>
      <c r="G284" s="1026"/>
      <c r="H284" s="1026"/>
      <c r="I284" s="1026"/>
      <c r="J284" s="1026"/>
      <c r="K284" s="1026"/>
      <c r="L284" s="1026"/>
      <c r="M284" s="1026"/>
      <c r="N284" s="1026"/>
      <c r="O284" s="1027"/>
    </row>
    <row r="285" spans="2:21" s="102" customFormat="1" ht="17.100000000000001" customHeight="1">
      <c r="B285" s="1022"/>
      <c r="C285" s="1023"/>
      <c r="D285" s="1028"/>
      <c r="E285" s="1054"/>
      <c r="F285" s="1054"/>
      <c r="G285" s="1054"/>
      <c r="H285" s="1054"/>
      <c r="I285" s="1054"/>
      <c r="J285" s="1054"/>
      <c r="K285" s="1054"/>
      <c r="L285" s="1054"/>
      <c r="M285" s="1054"/>
      <c r="N285" s="1054"/>
      <c r="O285" s="1055"/>
    </row>
    <row r="286" spans="2:21" ht="18" customHeight="1">
      <c r="B286" s="1022"/>
      <c r="C286" s="1023"/>
      <c r="D286" s="1056"/>
      <c r="E286" s="1057"/>
      <c r="F286" s="1057"/>
      <c r="G286" s="1057"/>
      <c r="H286" s="1057"/>
      <c r="I286" s="1057"/>
      <c r="J286" s="1057"/>
      <c r="K286" s="1057"/>
      <c r="L286" s="1057"/>
      <c r="M286" s="1057"/>
      <c r="N286" s="1057"/>
      <c r="O286" s="1058"/>
      <c r="R286" s="329"/>
      <c r="S286" s="329"/>
      <c r="T286" s="329"/>
      <c r="U286" s="329"/>
    </row>
    <row r="287" spans="2:21" ht="18" customHeight="1">
      <c r="B287" s="1022"/>
      <c r="C287" s="1023"/>
      <c r="D287" s="1059" t="s">
        <v>346</v>
      </c>
      <c r="E287" s="1026"/>
      <c r="F287" s="1026"/>
      <c r="G287" s="1026"/>
      <c r="H287" s="1026"/>
      <c r="I287" s="1026"/>
      <c r="J287" s="1026"/>
      <c r="K287" s="1026"/>
      <c r="L287" s="1026"/>
      <c r="M287" s="1026"/>
      <c r="N287" s="1026"/>
      <c r="O287" s="1027"/>
      <c r="R287" s="329"/>
      <c r="S287" s="329"/>
      <c r="T287" s="329"/>
      <c r="U287" s="329"/>
    </row>
    <row r="288" spans="2:21" ht="18" customHeight="1">
      <c r="B288" s="1022"/>
      <c r="C288" s="1023"/>
      <c r="D288" s="1060"/>
      <c r="E288" s="1061"/>
      <c r="F288" s="1061"/>
      <c r="G288" s="1061"/>
      <c r="H288" s="1061"/>
      <c r="I288" s="1061"/>
      <c r="J288" s="1061"/>
      <c r="K288" s="1061"/>
      <c r="L288" s="1061"/>
      <c r="M288" s="1061"/>
      <c r="N288" s="1061"/>
      <c r="O288" s="1062"/>
      <c r="R288" s="329"/>
      <c r="S288" s="329"/>
      <c r="T288" s="329"/>
      <c r="U288" s="329"/>
    </row>
    <row r="289" spans="1:15" s="346" customFormat="1" ht="18" customHeight="1">
      <c r="B289" s="1024"/>
      <c r="C289" s="1025"/>
      <c r="D289" s="1063"/>
      <c r="E289" s="1064"/>
      <c r="F289" s="1064"/>
      <c r="G289" s="1064"/>
      <c r="H289" s="1064"/>
      <c r="I289" s="1064"/>
      <c r="J289" s="1064"/>
      <c r="K289" s="1064"/>
      <c r="L289" s="1064"/>
      <c r="M289" s="1064"/>
      <c r="N289" s="1064"/>
      <c r="O289" s="1065"/>
    </row>
    <row r="290" spans="1:15" s="131" customFormat="1" ht="4.5" customHeight="1">
      <c r="B290" s="347"/>
      <c r="C290" s="347"/>
      <c r="D290" s="348"/>
      <c r="E290" s="348"/>
      <c r="F290" s="348"/>
      <c r="G290" s="348"/>
      <c r="H290" s="348"/>
      <c r="I290" s="348"/>
      <c r="J290" s="348"/>
      <c r="K290" s="348"/>
      <c r="L290" s="348"/>
      <c r="M290" s="348"/>
      <c r="N290" s="348"/>
      <c r="O290" s="348"/>
    </row>
    <row r="291" spans="1:15" s="131" customFormat="1" ht="18.75" customHeight="1">
      <c r="B291" s="527" t="s">
        <v>426</v>
      </c>
      <c r="C291" s="347"/>
      <c r="D291" s="348"/>
      <c r="E291" s="348"/>
      <c r="F291" s="348"/>
      <c r="G291" s="348"/>
      <c r="H291" s="348"/>
      <c r="I291" s="348"/>
      <c r="J291" s="348"/>
      <c r="K291" s="348"/>
      <c r="L291" s="348"/>
      <c r="M291" s="348"/>
      <c r="N291" s="348"/>
      <c r="O291" s="348"/>
    </row>
    <row r="292" spans="1:15" s="131" customFormat="1" ht="14.25" customHeight="1" thickBot="1">
      <c r="B292" s="527" t="s">
        <v>424</v>
      </c>
      <c r="C292" s="347"/>
      <c r="D292" s="348"/>
      <c r="E292" s="348"/>
      <c r="F292" s="348"/>
      <c r="G292" s="348"/>
      <c r="H292" s="348"/>
      <c r="I292" s="348"/>
      <c r="J292" s="348"/>
      <c r="K292" s="348"/>
      <c r="L292" s="348"/>
      <c r="M292" s="348"/>
      <c r="N292" s="348"/>
      <c r="O292" s="348"/>
    </row>
    <row r="293" spans="1:15" s="131" customFormat="1" ht="18" customHeight="1" thickBot="1">
      <c r="B293" s="998" t="s">
        <v>43</v>
      </c>
      <c r="C293" s="979"/>
      <c r="D293" s="980"/>
      <c r="E293" s="349" t="s">
        <v>639</v>
      </c>
      <c r="F293" s="350"/>
      <c r="G293" s="350"/>
      <c r="H293" s="350"/>
      <c r="I293" s="350"/>
      <c r="J293" s="350"/>
      <c r="K293" s="350"/>
      <c r="L293" s="232"/>
      <c r="M293" s="232"/>
      <c r="N293" s="232"/>
      <c r="O293" s="232"/>
    </row>
    <row r="294" spans="1:15" s="131" customFormat="1" ht="12">
      <c r="A294" s="351"/>
      <c r="B294" s="352" t="s">
        <v>59</v>
      </c>
      <c r="C294" s="352"/>
      <c r="D294" s="353"/>
      <c r="E294" s="354"/>
      <c r="F294" s="354"/>
      <c r="G294" s="355" t="s">
        <v>60</v>
      </c>
      <c r="H294" s="353"/>
      <c r="I294" s="352" t="s">
        <v>61</v>
      </c>
      <c r="J294" s="352"/>
      <c r="K294" s="351"/>
      <c r="L294" s="356"/>
      <c r="M294" s="357"/>
      <c r="N294" s="351"/>
      <c r="O294" s="355" t="s">
        <v>60</v>
      </c>
    </row>
    <row r="295" spans="1:15" s="131" customFormat="1" ht="12">
      <c r="A295" s="358"/>
      <c r="B295" s="359" t="s">
        <v>62</v>
      </c>
      <c r="C295" s="360"/>
      <c r="D295" s="360"/>
      <c r="E295" s="361"/>
      <c r="F295" s="361" t="s">
        <v>63</v>
      </c>
      <c r="G295" s="362" t="s">
        <v>64</v>
      </c>
      <c r="H295" s="363"/>
      <c r="I295" s="359" t="s">
        <v>62</v>
      </c>
      <c r="J295" s="360"/>
      <c r="K295" s="360"/>
      <c r="L295" s="360"/>
      <c r="M295" s="361"/>
      <c r="N295" s="361" t="s">
        <v>63</v>
      </c>
      <c r="O295" s="362" t="s">
        <v>64</v>
      </c>
    </row>
    <row r="296" spans="1:15" s="131" customFormat="1" ht="18" customHeight="1">
      <c r="A296" s="351"/>
      <c r="B296" s="83" t="s">
        <v>556</v>
      </c>
      <c r="C296" s="84"/>
      <c r="D296" s="84"/>
      <c r="E296" s="85"/>
      <c r="F296" s="86"/>
      <c r="G296" s="87"/>
      <c r="H296" s="88"/>
      <c r="I296" s="83" t="s">
        <v>65</v>
      </c>
      <c r="J296" s="84"/>
      <c r="K296" s="84"/>
      <c r="L296" s="84"/>
      <c r="M296" s="85"/>
      <c r="N296" s="89"/>
      <c r="O296" s="90"/>
    </row>
    <row r="297" spans="1:15" s="131" customFormat="1" ht="14.25" customHeight="1">
      <c r="A297" s="351"/>
      <c r="B297" s="100"/>
      <c r="C297" s="101"/>
      <c r="D297" s="102"/>
      <c r="E297" s="103"/>
      <c r="F297" s="95"/>
      <c r="G297" s="96"/>
      <c r="H297" s="88"/>
      <c r="I297" s="97"/>
      <c r="J297" s="601"/>
      <c r="K297" s="102"/>
      <c r="L297" s="102"/>
      <c r="M297" s="103"/>
      <c r="N297" s="95"/>
      <c r="O297" s="99"/>
    </row>
    <row r="298" spans="1:15" s="131" customFormat="1" ht="14.25" customHeight="1">
      <c r="A298" s="351"/>
      <c r="B298" s="100"/>
      <c r="C298" s="101"/>
      <c r="D298" s="102"/>
      <c r="E298" s="103"/>
      <c r="F298" s="95"/>
      <c r="G298" s="104">
        <f>ROUNDDOWN(SUM(F297:F302)/1000,0)</f>
        <v>0</v>
      </c>
      <c r="H298" s="105"/>
      <c r="I298" s="97"/>
      <c r="J298" s="601"/>
      <c r="K298" s="102"/>
      <c r="L298" s="102"/>
      <c r="M298" s="103"/>
      <c r="N298" s="95"/>
      <c r="O298" s="106">
        <f>ROUNDDOWN(SUM(N297:N305)/1000,0)</f>
        <v>0</v>
      </c>
    </row>
    <row r="299" spans="1:15" s="131" customFormat="1" ht="14.1" customHeight="1">
      <c r="A299" s="351"/>
      <c r="B299" s="100"/>
      <c r="C299" s="101"/>
      <c r="D299" s="102"/>
      <c r="E299" s="103"/>
      <c r="F299" s="95"/>
      <c r="G299" s="104"/>
      <c r="H299" s="105"/>
      <c r="I299" s="97"/>
      <c r="J299" s="601"/>
      <c r="K299" s="102"/>
      <c r="L299" s="102"/>
      <c r="M299" s="103"/>
      <c r="N299" s="95"/>
      <c r="O299" s="99"/>
    </row>
    <row r="300" spans="1:15" s="131" customFormat="1" ht="14.25" customHeight="1">
      <c r="A300" s="351"/>
      <c r="B300" s="100"/>
      <c r="C300" s="101"/>
      <c r="D300" s="102"/>
      <c r="E300" s="103"/>
      <c r="F300" s="95"/>
      <c r="G300" s="104"/>
      <c r="H300" s="105"/>
      <c r="I300" s="97"/>
      <c r="J300" s="601"/>
      <c r="K300" s="102"/>
      <c r="L300" s="102"/>
      <c r="M300" s="103"/>
      <c r="N300" s="95"/>
      <c r="O300" s="99"/>
    </row>
    <row r="301" spans="1:15" s="131" customFormat="1" ht="14.25" customHeight="1">
      <c r="A301" s="351"/>
      <c r="B301" s="100"/>
      <c r="C301" s="101"/>
      <c r="D301" s="102"/>
      <c r="E301" s="103"/>
      <c r="F301" s="95"/>
      <c r="G301" s="107"/>
      <c r="H301" s="108"/>
      <c r="I301" s="97"/>
      <c r="J301" s="601"/>
      <c r="K301" s="102"/>
      <c r="L301" s="102"/>
      <c r="M301" s="103"/>
      <c r="N301" s="95"/>
      <c r="O301" s="99"/>
    </row>
    <row r="302" spans="1:15" s="131" customFormat="1" ht="14.25" customHeight="1">
      <c r="A302" s="351"/>
      <c r="B302" s="100"/>
      <c r="C302" s="101"/>
      <c r="D302" s="102"/>
      <c r="E302" s="103"/>
      <c r="F302" s="95"/>
      <c r="G302" s="107"/>
      <c r="H302" s="108"/>
      <c r="I302" s="97"/>
      <c r="J302" s="601"/>
      <c r="K302" s="102"/>
      <c r="L302" s="102"/>
      <c r="M302" s="103"/>
      <c r="N302" s="95"/>
      <c r="O302" s="99"/>
    </row>
    <row r="303" spans="1:15" s="131" customFormat="1" ht="14.25" customHeight="1">
      <c r="A303" s="351"/>
      <c r="B303" s="83" t="s">
        <v>66</v>
      </c>
      <c r="C303" s="84"/>
      <c r="D303" s="84"/>
      <c r="E303" s="85"/>
      <c r="F303" s="86"/>
      <c r="G303" s="87"/>
      <c r="H303" s="111"/>
      <c r="I303" s="97"/>
      <c r="J303" s="601"/>
      <c r="K303" s="102"/>
      <c r="L303" s="102"/>
      <c r="M303" s="103"/>
      <c r="N303" s="95"/>
      <c r="O303" s="99"/>
    </row>
    <row r="304" spans="1:15" s="131" customFormat="1" ht="14.25" customHeight="1">
      <c r="A304" s="351"/>
      <c r="B304" s="100"/>
      <c r="C304" s="101"/>
      <c r="D304" s="102"/>
      <c r="E304" s="103"/>
      <c r="F304" s="95"/>
      <c r="G304" s="96"/>
      <c r="H304" s="111"/>
      <c r="I304" s="97"/>
      <c r="J304" s="601"/>
      <c r="K304" s="102"/>
      <c r="L304" s="102"/>
      <c r="M304" s="103"/>
      <c r="N304" s="95"/>
      <c r="O304" s="99"/>
    </row>
    <row r="305" spans="1:15" s="131" customFormat="1" ht="14.25" customHeight="1">
      <c r="A305" s="351"/>
      <c r="B305" s="100"/>
      <c r="C305" s="101"/>
      <c r="D305" s="102"/>
      <c r="E305" s="103"/>
      <c r="F305" s="95"/>
      <c r="G305" s="104">
        <f>ROUNDDOWN(SUM(F304:F308)/1000,0)</f>
        <v>0</v>
      </c>
      <c r="H305" s="105"/>
      <c r="I305" s="97"/>
      <c r="J305" s="601"/>
      <c r="K305" s="102"/>
      <c r="L305" s="102"/>
      <c r="M305" s="103"/>
      <c r="N305" s="95"/>
      <c r="O305" s="112"/>
    </row>
    <row r="306" spans="1:15" s="131" customFormat="1" ht="14.25" customHeight="1">
      <c r="A306" s="351"/>
      <c r="B306" s="100"/>
      <c r="C306" s="101"/>
      <c r="D306" s="102"/>
      <c r="E306" s="103"/>
      <c r="F306" s="95"/>
      <c r="G306" s="104"/>
      <c r="H306" s="105"/>
      <c r="I306" s="83" t="s">
        <v>130</v>
      </c>
      <c r="J306" s="84"/>
      <c r="K306" s="84"/>
      <c r="L306" s="84"/>
      <c r="M306" s="85"/>
      <c r="N306" s="86"/>
      <c r="O306" s="119"/>
    </row>
    <row r="307" spans="1:15" s="131" customFormat="1" ht="14.25" customHeight="1">
      <c r="A307" s="351"/>
      <c r="B307" s="100"/>
      <c r="C307" s="101"/>
      <c r="D307" s="102"/>
      <c r="E307" s="103"/>
      <c r="F307" s="95"/>
      <c r="G307" s="104"/>
      <c r="H307" s="111"/>
      <c r="I307" s="97"/>
      <c r="J307" s="601"/>
      <c r="K307" s="102"/>
      <c r="L307" s="102"/>
      <c r="M307" s="103"/>
      <c r="N307" s="95"/>
      <c r="O307" s="99"/>
    </row>
    <row r="308" spans="1:15" s="131" customFormat="1" ht="14.25" customHeight="1">
      <c r="A308" s="351"/>
      <c r="B308" s="100"/>
      <c r="C308" s="101"/>
      <c r="D308" s="102"/>
      <c r="E308" s="103"/>
      <c r="F308" s="95"/>
      <c r="G308" s="104"/>
      <c r="H308" s="105"/>
      <c r="I308" s="97"/>
      <c r="J308" s="601"/>
      <c r="K308" s="102"/>
      <c r="L308" s="102"/>
      <c r="M308" s="103"/>
      <c r="N308" s="95"/>
      <c r="O308" s="106">
        <f>ROUNDDOWN(SUM(N307:N314)/1000,0)</f>
        <v>0</v>
      </c>
    </row>
    <row r="309" spans="1:15" s="131" customFormat="1" ht="14.25" customHeight="1">
      <c r="A309" s="351"/>
      <c r="B309" s="83" t="s">
        <v>557</v>
      </c>
      <c r="C309" s="84"/>
      <c r="D309" s="84"/>
      <c r="E309" s="85"/>
      <c r="F309" s="86"/>
      <c r="G309" s="87"/>
      <c r="H309" s="105"/>
      <c r="I309" s="97"/>
      <c r="J309" s="601"/>
      <c r="K309" s="102"/>
      <c r="L309" s="102"/>
      <c r="M309" s="103"/>
      <c r="N309" s="95"/>
      <c r="O309" s="99"/>
    </row>
    <row r="310" spans="1:15" s="131" customFormat="1" ht="14.25" customHeight="1">
      <c r="A310" s="351"/>
      <c r="B310" s="100"/>
      <c r="C310" s="101"/>
      <c r="D310" s="102"/>
      <c r="E310" s="103"/>
      <c r="F310" s="95"/>
      <c r="G310" s="96"/>
      <c r="H310" s="111"/>
      <c r="I310" s="97"/>
      <c r="J310" s="601"/>
      <c r="K310" s="102"/>
      <c r="L310" s="102"/>
      <c r="M310" s="103"/>
      <c r="N310" s="95"/>
      <c r="O310" s="99"/>
    </row>
    <row r="311" spans="1:15" s="131" customFormat="1" ht="14.25" customHeight="1">
      <c r="A311" s="351"/>
      <c r="B311" s="100"/>
      <c r="C311" s="101"/>
      <c r="D311" s="102"/>
      <c r="E311" s="103"/>
      <c r="F311" s="95"/>
      <c r="G311" s="104">
        <f>ROUNDDOWN(SUM(F310:F312)/1000,0)</f>
        <v>0</v>
      </c>
      <c r="H311" s="111"/>
      <c r="I311" s="97"/>
      <c r="J311" s="601"/>
      <c r="K311" s="102"/>
      <c r="L311" s="102"/>
      <c r="M311" s="103"/>
      <c r="N311" s="95"/>
      <c r="O311" s="99"/>
    </row>
    <row r="312" spans="1:15" s="131" customFormat="1" ht="14.25" customHeight="1">
      <c r="A312" s="351"/>
      <c r="B312" s="100"/>
      <c r="C312" s="101"/>
      <c r="D312" s="102"/>
      <c r="E312" s="103"/>
      <c r="F312" s="95"/>
      <c r="G312" s="104"/>
      <c r="H312" s="105"/>
      <c r="I312" s="97"/>
      <c r="J312" s="601"/>
      <c r="K312" s="102"/>
      <c r="L312" s="102"/>
      <c r="M312" s="103"/>
      <c r="N312" s="95"/>
      <c r="O312" s="99"/>
    </row>
    <row r="313" spans="1:15" s="131" customFormat="1" ht="14.25" customHeight="1">
      <c r="A313" s="351"/>
      <c r="B313" s="83" t="s">
        <v>558</v>
      </c>
      <c r="C313" s="84"/>
      <c r="D313" s="84"/>
      <c r="E313" s="85"/>
      <c r="F313" s="86"/>
      <c r="G313" s="87"/>
      <c r="H313" s="105"/>
      <c r="I313" s="97"/>
      <c r="J313" s="601"/>
      <c r="K313" s="102"/>
      <c r="L313" s="102"/>
      <c r="M313" s="103"/>
      <c r="N313" s="95"/>
      <c r="O313" s="99"/>
    </row>
    <row r="314" spans="1:15" s="131" customFormat="1" ht="14.25" customHeight="1">
      <c r="A314" s="351"/>
      <c r="B314" s="100"/>
      <c r="C314" s="101"/>
      <c r="D314" s="102"/>
      <c r="E314" s="103"/>
      <c r="F314" s="95"/>
      <c r="G314" s="96"/>
      <c r="H314" s="111"/>
      <c r="I314" s="97"/>
      <c r="J314" s="601"/>
      <c r="K314" s="102"/>
      <c r="L314" s="102"/>
      <c r="M314" s="103"/>
      <c r="N314" s="95"/>
      <c r="O314" s="112"/>
    </row>
    <row r="315" spans="1:15" s="131" customFormat="1" ht="14.25" customHeight="1">
      <c r="A315" s="351"/>
      <c r="B315" s="100"/>
      <c r="C315" s="101"/>
      <c r="D315" s="102"/>
      <c r="E315" s="103"/>
      <c r="F315" s="95"/>
      <c r="G315" s="104">
        <f>ROUNDDOWN(SUM(F314:F318)/1000,0)</f>
        <v>0</v>
      </c>
      <c r="H315" s="111"/>
      <c r="I315" s="204" t="s">
        <v>131</v>
      </c>
      <c r="J315" s="180"/>
      <c r="K315" s="116"/>
      <c r="L315" s="116"/>
      <c r="M315" s="117"/>
      <c r="N315" s="118"/>
      <c r="O315" s="119"/>
    </row>
    <row r="316" spans="1:15" s="131" customFormat="1" ht="14.25" customHeight="1">
      <c r="A316" s="351"/>
      <c r="B316" s="100"/>
      <c r="C316" s="101"/>
      <c r="D316" s="102"/>
      <c r="E316" s="103"/>
      <c r="F316" s="95"/>
      <c r="G316" s="104"/>
      <c r="H316" s="111"/>
      <c r="I316" s="97"/>
      <c r="J316" s="601"/>
      <c r="K316" s="102"/>
      <c r="L316" s="102"/>
      <c r="M316" s="103"/>
      <c r="N316" s="95"/>
      <c r="O316" s="99"/>
    </row>
    <row r="317" spans="1:15" s="131" customFormat="1" ht="14.25" customHeight="1">
      <c r="A317" s="351"/>
      <c r="B317" s="100"/>
      <c r="C317" s="101"/>
      <c r="D317" s="102"/>
      <c r="E317" s="103"/>
      <c r="F317" s="95"/>
      <c r="G317" s="104"/>
      <c r="H317" s="105"/>
      <c r="I317" s="97"/>
      <c r="J317" s="601"/>
      <c r="K317" s="102"/>
      <c r="L317" s="102"/>
      <c r="M317" s="103"/>
      <c r="N317" s="95"/>
      <c r="O317" s="106">
        <f>ROUNDDOWN(SUM(N316:N321)/1000,0)</f>
        <v>0</v>
      </c>
    </row>
    <row r="318" spans="1:15" s="131" customFormat="1" ht="14.25" customHeight="1">
      <c r="A318" s="351"/>
      <c r="B318" s="100"/>
      <c r="C318" s="101"/>
      <c r="D318" s="102"/>
      <c r="E318" s="103"/>
      <c r="F318" s="95"/>
      <c r="G318" s="104"/>
      <c r="H318" s="105"/>
      <c r="I318" s="97"/>
      <c r="J318" s="601"/>
      <c r="K318" s="102"/>
      <c r="L318" s="102"/>
      <c r="M318" s="103"/>
      <c r="N318" s="95"/>
      <c r="O318" s="99"/>
    </row>
    <row r="319" spans="1:15" s="131" customFormat="1" ht="14.25" customHeight="1">
      <c r="A319" s="351"/>
      <c r="B319" s="83" t="s">
        <v>559</v>
      </c>
      <c r="C319" s="84"/>
      <c r="D319" s="84"/>
      <c r="E319" s="85"/>
      <c r="F319" s="86"/>
      <c r="G319" s="87"/>
      <c r="H319" s="105"/>
      <c r="I319" s="97"/>
      <c r="J319" s="601"/>
      <c r="K319" s="102"/>
      <c r="L319" s="102"/>
      <c r="M319" s="103"/>
      <c r="N319" s="95"/>
      <c r="O319" s="99"/>
    </row>
    <row r="320" spans="1:15" s="131" customFormat="1" ht="14.25" customHeight="1">
      <c r="A320" s="351"/>
      <c r="B320" s="100"/>
      <c r="C320" s="101"/>
      <c r="D320" s="102"/>
      <c r="E320" s="103"/>
      <c r="F320" s="95"/>
      <c r="G320" s="96"/>
      <c r="H320" s="105"/>
      <c r="I320" s="97"/>
      <c r="J320" s="601"/>
      <c r="K320" s="102"/>
      <c r="L320" s="102"/>
      <c r="M320" s="103"/>
      <c r="N320" s="95"/>
      <c r="O320" s="99"/>
    </row>
    <row r="321" spans="1:15" s="131" customFormat="1" ht="14.25" customHeight="1">
      <c r="A321" s="351"/>
      <c r="B321" s="100"/>
      <c r="C321" s="101"/>
      <c r="D321" s="102"/>
      <c r="E321" s="103"/>
      <c r="F321" s="95"/>
      <c r="G321" s="96">
        <f>ROUNDDOWN(SUM(F320:F328)/1000,0)</f>
        <v>0</v>
      </c>
      <c r="H321" s="105"/>
      <c r="I321" s="97"/>
      <c r="J321" s="601"/>
      <c r="K321" s="102"/>
      <c r="L321" s="102"/>
      <c r="M321" s="103"/>
      <c r="N321" s="95"/>
      <c r="O321" s="99"/>
    </row>
    <row r="322" spans="1:15" s="131" customFormat="1" ht="14.25" customHeight="1">
      <c r="A322" s="351"/>
      <c r="B322" s="100"/>
      <c r="C322" s="101"/>
      <c r="D322" s="102"/>
      <c r="E322" s="103"/>
      <c r="F322" s="95"/>
      <c r="G322" s="96"/>
      <c r="H322" s="111"/>
      <c r="I322" s="205" t="s">
        <v>136</v>
      </c>
      <c r="J322" s="181"/>
      <c r="K322" s="182"/>
      <c r="L322" s="182"/>
      <c r="M322" s="183"/>
      <c r="N322" s="185"/>
      <c r="O322" s="184"/>
    </row>
    <row r="323" spans="1:15" s="131" customFormat="1" ht="14.25" customHeight="1">
      <c r="A323" s="351"/>
      <c r="B323" s="100"/>
      <c r="C323" s="101"/>
      <c r="D323" s="102"/>
      <c r="E323" s="103"/>
      <c r="F323" s="95"/>
      <c r="G323" s="96"/>
      <c r="H323" s="111"/>
      <c r="I323" s="97"/>
      <c r="J323" s="601"/>
      <c r="K323" s="102"/>
      <c r="L323" s="102"/>
      <c r="M323" s="103"/>
      <c r="N323" s="95"/>
      <c r="O323" s="186"/>
    </row>
    <row r="324" spans="1:15" s="131" customFormat="1" ht="14.25" customHeight="1">
      <c r="A324" s="351"/>
      <c r="B324" s="100"/>
      <c r="C324" s="101"/>
      <c r="D324" s="102"/>
      <c r="E324" s="103"/>
      <c r="F324" s="95"/>
      <c r="G324" s="96"/>
      <c r="H324" s="111"/>
      <c r="I324" s="97"/>
      <c r="J324" s="601"/>
      <c r="K324" s="102"/>
      <c r="L324" s="102"/>
      <c r="M324" s="103"/>
      <c r="N324" s="95"/>
      <c r="O324" s="106">
        <f>ROUNDDOWN(SUM(N323:N328)/1000,0)</f>
        <v>0</v>
      </c>
    </row>
    <row r="325" spans="1:15" s="131" customFormat="1" ht="14.25" customHeight="1">
      <c r="A325" s="351"/>
      <c r="B325" s="100"/>
      <c r="C325" s="101"/>
      <c r="D325" s="102"/>
      <c r="E325" s="103"/>
      <c r="F325" s="95"/>
      <c r="G325" s="96"/>
      <c r="H325" s="111"/>
      <c r="I325" s="97"/>
      <c r="J325" s="601"/>
      <c r="K325" s="102"/>
      <c r="L325" s="102"/>
      <c r="M325" s="103"/>
      <c r="N325" s="95"/>
      <c r="O325" s="99"/>
    </row>
    <row r="326" spans="1:15" s="131" customFormat="1" ht="14.25" customHeight="1">
      <c r="A326" s="351"/>
      <c r="B326" s="100"/>
      <c r="C326" s="101"/>
      <c r="D326" s="102"/>
      <c r="E326" s="103"/>
      <c r="F326" s="95"/>
      <c r="G326" s="96"/>
      <c r="H326" s="111"/>
      <c r="I326" s="97"/>
      <c r="J326" s="601"/>
      <c r="K326" s="102"/>
      <c r="L326" s="102"/>
      <c r="M326" s="103"/>
      <c r="N326" s="95"/>
      <c r="O326" s="99"/>
    </row>
    <row r="327" spans="1:15" s="131" customFormat="1" ht="14.25" customHeight="1">
      <c r="A327" s="351"/>
      <c r="B327" s="100"/>
      <c r="C327" s="101"/>
      <c r="D327" s="102"/>
      <c r="E327" s="103"/>
      <c r="F327" s="95"/>
      <c r="G327" s="96"/>
      <c r="H327" s="105"/>
      <c r="I327" s="97"/>
      <c r="J327" s="601"/>
      <c r="K327" s="102"/>
      <c r="L327" s="102"/>
      <c r="M327" s="103"/>
      <c r="N327" s="95"/>
      <c r="O327" s="99"/>
    </row>
    <row r="328" spans="1:15" s="131" customFormat="1" ht="14.25" customHeight="1">
      <c r="A328" s="351"/>
      <c r="B328" s="100"/>
      <c r="C328" s="101"/>
      <c r="D328" s="102"/>
      <c r="E328" s="103"/>
      <c r="F328" s="95"/>
      <c r="G328" s="104"/>
      <c r="H328" s="111"/>
      <c r="I328" s="97"/>
      <c r="J328" s="601"/>
      <c r="K328" s="102"/>
      <c r="L328" s="102"/>
      <c r="M328" s="103"/>
      <c r="N328" s="95"/>
      <c r="O328" s="112"/>
    </row>
    <row r="329" spans="1:15" s="131" customFormat="1" ht="14.25" customHeight="1">
      <c r="A329" s="351"/>
      <c r="B329" s="83" t="s">
        <v>67</v>
      </c>
      <c r="C329" s="84"/>
      <c r="D329" s="84"/>
      <c r="E329" s="85"/>
      <c r="F329" s="86"/>
      <c r="G329" s="87"/>
      <c r="H329" s="111"/>
      <c r="I329" s="204" t="s">
        <v>137</v>
      </c>
      <c r="J329" s="115"/>
      <c r="K329" s="116"/>
      <c r="L329" s="116"/>
      <c r="M329" s="117"/>
      <c r="N329" s="120"/>
      <c r="O329" s="121"/>
    </row>
    <row r="330" spans="1:15" s="131" customFormat="1" ht="14.25" customHeight="1">
      <c r="A330" s="351"/>
      <c r="B330" s="100"/>
      <c r="C330" s="101"/>
      <c r="D330" s="102"/>
      <c r="E330" s="103"/>
      <c r="F330" s="95"/>
      <c r="G330" s="96"/>
      <c r="H330" s="111"/>
      <c r="I330" s="97"/>
      <c r="J330" s="601"/>
      <c r="K330" s="102"/>
      <c r="L330" s="102"/>
      <c r="M330" s="103"/>
      <c r="N330" s="95"/>
      <c r="O330" s="99"/>
    </row>
    <row r="331" spans="1:15" s="131" customFormat="1" ht="14.25" customHeight="1">
      <c r="A331" s="351"/>
      <c r="B331" s="100"/>
      <c r="C331" s="101"/>
      <c r="D331" s="102"/>
      <c r="E331" s="103"/>
      <c r="F331" s="95"/>
      <c r="G331" s="104">
        <f>ROUNDDOWN(SUM(F330:F332)/1000,0)</f>
        <v>0</v>
      </c>
      <c r="H331" s="105"/>
      <c r="I331" s="97"/>
      <c r="J331" s="601"/>
      <c r="K331" s="102"/>
      <c r="L331" s="102"/>
      <c r="M331" s="103"/>
      <c r="N331" s="95"/>
      <c r="O331" s="106">
        <f>ROUNDDOWN(SUM(N330:N339)/1000,0)</f>
        <v>0</v>
      </c>
    </row>
    <row r="332" spans="1:15" s="131" customFormat="1" ht="14.1" customHeight="1">
      <c r="A332" s="351"/>
      <c r="B332" s="100"/>
      <c r="C332" s="101"/>
      <c r="D332" s="102"/>
      <c r="E332" s="103"/>
      <c r="F332" s="95"/>
      <c r="G332" s="104"/>
      <c r="H332" s="111"/>
      <c r="I332" s="97"/>
      <c r="J332" s="601"/>
      <c r="K332" s="102"/>
      <c r="L332" s="102"/>
      <c r="M332" s="103"/>
      <c r="N332" s="95"/>
      <c r="O332" s="99"/>
    </row>
    <row r="333" spans="1:15" s="131" customFormat="1" ht="14.25" customHeight="1" thickBot="1">
      <c r="A333" s="351"/>
      <c r="B333" s="122" t="s">
        <v>68</v>
      </c>
      <c r="C333" s="123"/>
      <c r="D333" s="123"/>
      <c r="E333" s="124"/>
      <c r="F333" s="125"/>
      <c r="G333" s="126">
        <f>G334-G298-G305-G311-G315-G321-G331</f>
        <v>0</v>
      </c>
      <c r="H333" s="105"/>
      <c r="I333" s="97"/>
      <c r="J333" s="601"/>
      <c r="K333" s="102"/>
      <c r="L333" s="102"/>
      <c r="M333" s="103"/>
      <c r="N333" s="95"/>
      <c r="O333" s="99"/>
    </row>
    <row r="334" spans="1:15" s="131" customFormat="1" ht="20.100000000000001" customHeight="1" thickTop="1">
      <c r="A334" s="351"/>
      <c r="B334" s="1015" t="s">
        <v>69</v>
      </c>
      <c r="C334" s="1016"/>
      <c r="D334" s="1016"/>
      <c r="E334" s="1016"/>
      <c r="F334" s="1017"/>
      <c r="G334" s="127">
        <f>O342</f>
        <v>0</v>
      </c>
      <c r="H334" s="105"/>
      <c r="I334" s="97"/>
      <c r="J334" s="601"/>
      <c r="K334" s="102"/>
      <c r="L334" s="102"/>
      <c r="M334" s="103"/>
      <c r="N334" s="95"/>
      <c r="O334" s="99"/>
    </row>
    <row r="335" spans="1:15" s="131" customFormat="1" ht="14.25" customHeight="1">
      <c r="A335" s="351"/>
      <c r="B335" s="128" t="s">
        <v>70</v>
      </c>
      <c r="C335" s="129"/>
      <c r="D335" s="129"/>
      <c r="E335" s="129"/>
      <c r="F335" s="129"/>
      <c r="G335" s="130"/>
      <c r="H335" s="130"/>
      <c r="I335" s="97"/>
      <c r="J335" s="601"/>
      <c r="K335" s="102"/>
      <c r="L335" s="102"/>
      <c r="M335" s="103"/>
      <c r="N335" s="95"/>
      <c r="O335" s="99"/>
    </row>
    <row r="336" spans="1:15" s="131" customFormat="1" ht="14.25" customHeight="1">
      <c r="A336" s="351"/>
      <c r="B336" s="131" t="s">
        <v>71</v>
      </c>
      <c r="C336" s="129"/>
      <c r="D336" s="129"/>
      <c r="E336" s="129"/>
      <c r="F336" s="129"/>
      <c r="G336" s="132" t="s">
        <v>72</v>
      </c>
      <c r="H336" s="133"/>
      <c r="I336" s="97"/>
      <c r="J336" s="601"/>
      <c r="K336" s="102"/>
      <c r="L336" s="102"/>
      <c r="M336" s="103"/>
      <c r="N336" s="95"/>
      <c r="O336" s="99"/>
    </row>
    <row r="337" spans="1:21" s="131" customFormat="1" ht="14.25" customHeight="1">
      <c r="A337" s="351"/>
      <c r="B337" s="919" t="s">
        <v>73</v>
      </c>
      <c r="C337" s="1018"/>
      <c r="D337" s="1018"/>
      <c r="E337" s="1018"/>
      <c r="F337" s="1019"/>
      <c r="G337" s="134" t="s">
        <v>74</v>
      </c>
      <c r="H337" s="133"/>
      <c r="I337" s="97"/>
      <c r="J337" s="601"/>
      <c r="K337" s="102"/>
      <c r="L337" s="102"/>
      <c r="M337" s="103"/>
      <c r="N337" s="95"/>
      <c r="O337" s="99"/>
    </row>
    <row r="338" spans="1:21" s="131" customFormat="1" ht="20.100000000000001" customHeight="1">
      <c r="A338" s="351"/>
      <c r="B338" s="1003" t="s">
        <v>567</v>
      </c>
      <c r="C338" s="1018"/>
      <c r="D338" s="1018"/>
      <c r="E338" s="1018"/>
      <c r="F338" s="1019"/>
      <c r="G338" s="135"/>
      <c r="H338" s="136"/>
      <c r="I338" s="97"/>
      <c r="J338" s="601"/>
      <c r="K338" s="102"/>
      <c r="L338" s="102"/>
      <c r="M338" s="103"/>
      <c r="N338" s="95"/>
      <c r="O338" s="99"/>
    </row>
    <row r="339" spans="1:21" s="131" customFormat="1" ht="21.95" customHeight="1" thickBot="1">
      <c r="A339" s="351"/>
      <c r="B339" s="1003" t="s">
        <v>568</v>
      </c>
      <c r="C339" s="1004"/>
      <c r="D339" s="1004"/>
      <c r="E339" s="1004"/>
      <c r="F339" s="1005"/>
      <c r="G339" s="135"/>
      <c r="H339" s="111"/>
      <c r="I339" s="97"/>
      <c r="J339" s="601"/>
      <c r="K339" s="102"/>
      <c r="L339" s="102"/>
      <c r="M339" s="103"/>
      <c r="N339" s="95"/>
      <c r="O339" s="137"/>
    </row>
    <row r="340" spans="1:21" s="131" customFormat="1" ht="35.450000000000003" customHeight="1" thickTop="1">
      <c r="A340" s="351"/>
      <c r="B340" s="1003" t="s">
        <v>132</v>
      </c>
      <c r="C340" s="1004"/>
      <c r="D340" s="1004"/>
      <c r="E340" s="1004"/>
      <c r="F340" s="1005"/>
      <c r="G340" s="135"/>
      <c r="H340" s="111"/>
      <c r="I340" s="1006" t="s">
        <v>565</v>
      </c>
      <c r="J340" s="1007"/>
      <c r="K340" s="1007"/>
      <c r="L340" s="1007"/>
      <c r="M340" s="1007"/>
      <c r="N340" s="1008"/>
      <c r="O340" s="138">
        <f>SUM(O298,O308,O317,O324,O331,)</f>
        <v>0</v>
      </c>
    </row>
    <row r="341" spans="1:21" s="131" customFormat="1" ht="35.450000000000003" customHeight="1">
      <c r="A341" s="351"/>
      <c r="B341" s="1003" t="s">
        <v>138</v>
      </c>
      <c r="C341" s="1004"/>
      <c r="D341" s="1004"/>
      <c r="E341" s="1004"/>
      <c r="F341" s="1005"/>
      <c r="G341" s="187"/>
      <c r="H341" s="130"/>
      <c r="I341" s="1009" t="s">
        <v>340</v>
      </c>
      <c r="J341" s="1010"/>
      <c r="K341" s="1010"/>
      <c r="L341" s="1010"/>
      <c r="M341" s="1010"/>
      <c r="N341" s="1011"/>
      <c r="O341" s="146">
        <f>IF(共通入力シート!$B$18="課税事業者",ROUNDDOWN((O340-G343)*10/110,0),0)</f>
        <v>0</v>
      </c>
    </row>
    <row r="342" spans="1:21" s="131" customFormat="1" ht="26.1" customHeight="1" thickBot="1">
      <c r="A342" s="351"/>
      <c r="B342" s="1012" t="s">
        <v>569</v>
      </c>
      <c r="C342" s="1013"/>
      <c r="D342" s="1013"/>
      <c r="E342" s="1013"/>
      <c r="F342" s="1014"/>
      <c r="G342" s="139"/>
      <c r="H342" s="130"/>
      <c r="I342" s="995" t="s">
        <v>341</v>
      </c>
      <c r="J342" s="996"/>
      <c r="K342" s="996"/>
      <c r="L342" s="996"/>
      <c r="M342" s="996"/>
      <c r="N342" s="997"/>
      <c r="O342" s="141">
        <f>O340-O341</f>
        <v>0</v>
      </c>
    </row>
    <row r="343" spans="1:21" s="131" customFormat="1" ht="25.35" customHeight="1" thickTop="1">
      <c r="A343" s="351"/>
      <c r="B343" s="992" t="s">
        <v>75</v>
      </c>
      <c r="C343" s="993"/>
      <c r="D343" s="993"/>
      <c r="E343" s="993"/>
      <c r="F343" s="994"/>
      <c r="G343" s="140">
        <f>SUM(G338:G342)</f>
        <v>0</v>
      </c>
      <c r="H343" s="364"/>
      <c r="I343" s="995" t="s">
        <v>342</v>
      </c>
      <c r="J343" s="996"/>
      <c r="K343" s="996"/>
      <c r="L343" s="996"/>
      <c r="M343" s="996"/>
      <c r="N343" s="997"/>
      <c r="O343" s="144"/>
    </row>
    <row r="344" spans="1:21" s="131" customFormat="1" ht="26.25" customHeight="1">
      <c r="A344" s="351"/>
      <c r="B344" s="131" t="s">
        <v>76</v>
      </c>
      <c r="C344" s="365"/>
      <c r="D344" s="365"/>
      <c r="E344" s="365"/>
      <c r="F344" s="365"/>
      <c r="G344" s="143"/>
      <c r="H344" s="364"/>
      <c r="O344" s="145"/>
    </row>
    <row r="345" spans="1:21" s="131" customFormat="1" ht="10.5" customHeight="1" thickBot="1">
      <c r="A345" s="351"/>
      <c r="C345" s="365"/>
      <c r="D345" s="365"/>
      <c r="E345" s="365"/>
      <c r="F345" s="365"/>
      <c r="G345" s="143"/>
      <c r="H345" s="364"/>
      <c r="I345" s="366"/>
    </row>
    <row r="346" spans="1:21" s="131" customFormat="1" ht="25.35" customHeight="1" thickBot="1">
      <c r="A346" s="351"/>
      <c r="B346" s="998" t="s">
        <v>77</v>
      </c>
      <c r="C346" s="980"/>
      <c r="D346" s="999" t="str">
        <f>IF(共通入力シート!$B$2="","",共通入力シート!$B$2)</f>
        <v/>
      </c>
      <c r="E346" s="999"/>
      <c r="F346" s="999"/>
      <c r="G346" s="1000"/>
      <c r="H346" s="1001" t="str">
        <f>IF(共通入力シート!$B$18="※選択してください。","★「共通入力シート」の消費税等仕入控除税額の取扱を選択してください。","")</f>
        <v/>
      </c>
      <c r="I346" s="1002"/>
      <c r="J346" s="1002"/>
      <c r="K346" s="1002"/>
      <c r="L346" s="1002"/>
      <c r="M346" s="1002"/>
      <c r="N346" s="1002"/>
      <c r="O346" s="1002"/>
    </row>
    <row r="347" spans="1:21" s="131" customFormat="1" ht="46.5" customHeight="1" thickBot="1">
      <c r="A347" s="351"/>
      <c r="B347" s="987" t="s">
        <v>343</v>
      </c>
      <c r="C347" s="988"/>
      <c r="D347" s="989" t="str">
        <f>IF(O342=0,"",MAX(0,MIN(INT(O342/2),G333)))</f>
        <v/>
      </c>
      <c r="E347" s="989"/>
      <c r="F347" s="989"/>
      <c r="G347" s="367" t="s">
        <v>29</v>
      </c>
      <c r="H347" s="990" t="s">
        <v>78</v>
      </c>
      <c r="I347" s="991"/>
      <c r="J347" s="991"/>
      <c r="K347" s="991"/>
      <c r="L347" s="991"/>
      <c r="M347" s="991"/>
      <c r="N347" s="991"/>
      <c r="O347" s="991"/>
    </row>
    <row r="348" spans="1:21" ht="4.5" customHeight="1"/>
    <row r="349" spans="1:21" ht="15.6" customHeight="1">
      <c r="B349" s="131" t="s">
        <v>425</v>
      </c>
      <c r="C349" s="218"/>
      <c r="D349" s="218"/>
      <c r="E349" s="218"/>
      <c r="F349" s="218"/>
      <c r="G349" s="218"/>
      <c r="H349" s="218"/>
      <c r="I349" s="218"/>
      <c r="J349" s="218"/>
      <c r="K349" s="218"/>
      <c r="L349" s="218"/>
      <c r="M349" s="218"/>
      <c r="N349" s="218"/>
      <c r="O349" s="218"/>
      <c r="R349" s="329"/>
      <c r="S349" s="329"/>
      <c r="T349" s="329"/>
      <c r="U349" s="329"/>
    </row>
    <row r="350" spans="1:21" ht="15.6" customHeight="1">
      <c r="B350" s="218" t="s">
        <v>509</v>
      </c>
      <c r="C350" s="218"/>
      <c r="D350" s="218"/>
      <c r="E350" s="218"/>
      <c r="F350" s="218"/>
      <c r="G350" s="218"/>
      <c r="H350" s="218"/>
      <c r="I350" s="218"/>
      <c r="J350" s="218"/>
      <c r="K350" s="218"/>
      <c r="L350" s="218"/>
      <c r="M350" s="218"/>
      <c r="N350" s="218"/>
      <c r="O350" s="218"/>
      <c r="R350" s="329"/>
      <c r="S350" s="329"/>
      <c r="T350" s="329"/>
      <c r="U350" s="329"/>
    </row>
    <row r="351" spans="1:21" ht="15.6" customHeight="1" thickBot="1">
      <c r="B351" s="1120" t="s">
        <v>513</v>
      </c>
      <c r="C351" s="1120"/>
      <c r="D351" s="1120"/>
      <c r="E351" s="1120"/>
      <c r="F351" s="1120"/>
      <c r="G351" s="1120"/>
      <c r="H351" s="1120"/>
      <c r="I351" s="1120"/>
      <c r="J351" s="1120"/>
      <c r="K351" s="1120"/>
      <c r="L351" s="1120"/>
      <c r="M351" s="1120"/>
      <c r="N351" s="1120"/>
      <c r="O351" s="1120"/>
      <c r="R351" s="329"/>
      <c r="S351" s="329"/>
      <c r="T351" s="329"/>
      <c r="U351" s="329"/>
    </row>
    <row r="352" spans="1:21" ht="15.75" customHeight="1">
      <c r="B352" s="1121" t="s">
        <v>43</v>
      </c>
      <c r="C352" s="1122"/>
      <c r="D352" s="1125" t="s">
        <v>640</v>
      </c>
      <c r="E352" s="1126"/>
      <c r="F352" s="1129" t="s">
        <v>657</v>
      </c>
      <c r="G352" s="1130"/>
      <c r="H352" s="1131"/>
      <c r="I352" s="1131"/>
      <c r="J352" s="1131"/>
      <c r="K352" s="1131"/>
      <c r="L352" s="1131"/>
      <c r="M352" s="1131"/>
      <c r="N352" s="1131"/>
      <c r="O352" s="1132"/>
      <c r="Q352" s="618" t="s">
        <v>667</v>
      </c>
      <c r="R352" s="329"/>
      <c r="S352" s="329"/>
      <c r="T352" s="329"/>
      <c r="U352" s="329"/>
    </row>
    <row r="353" spans="2:21" ht="17.25" customHeight="1" thickBot="1">
      <c r="B353" s="1123"/>
      <c r="C353" s="1124"/>
      <c r="D353" s="1127"/>
      <c r="E353" s="1128"/>
      <c r="F353" s="1133"/>
      <c r="G353" s="1134"/>
      <c r="H353" s="1135"/>
      <c r="I353" s="1135"/>
      <c r="J353" s="1135"/>
      <c r="K353" s="1135"/>
      <c r="L353" s="1135"/>
      <c r="M353" s="1135"/>
      <c r="N353" s="1135"/>
      <c r="O353" s="1136"/>
      <c r="Q353" s="617" t="s">
        <v>668</v>
      </c>
      <c r="R353" s="329"/>
      <c r="S353" s="329"/>
      <c r="T353" s="329"/>
      <c r="U353" s="329"/>
    </row>
    <row r="354" spans="2:21" ht="16.5" customHeight="1">
      <c r="B354" s="330" t="s">
        <v>142</v>
      </c>
      <c r="C354" s="331"/>
      <c r="D354" s="331"/>
      <c r="E354" s="332"/>
      <c r="F354" s="331"/>
      <c r="G354" s="331"/>
      <c r="H354" s="333"/>
      <c r="I354" s="333"/>
      <c r="J354" s="333"/>
      <c r="K354" s="333"/>
      <c r="L354" s="333"/>
      <c r="M354" s="333"/>
      <c r="N354" s="333"/>
      <c r="O354" s="334"/>
      <c r="R354" s="329"/>
      <c r="S354" s="329"/>
      <c r="T354" s="329"/>
      <c r="U354" s="329"/>
    </row>
    <row r="355" spans="2:21" ht="18.75" customHeight="1">
      <c r="B355" s="1109"/>
      <c r="C355" s="1110"/>
      <c r="D355" s="1110"/>
      <c r="E355" s="1110"/>
      <c r="F355" s="1110"/>
      <c r="G355" s="1110"/>
      <c r="H355" s="1110"/>
      <c r="I355" s="1110"/>
      <c r="J355" s="1110"/>
      <c r="K355" s="1110"/>
      <c r="L355" s="1213" t="s">
        <v>48</v>
      </c>
      <c r="M355" s="1215"/>
      <c r="N355" s="1215"/>
      <c r="O355" s="1216"/>
      <c r="Q355" s="569" t="str">
        <f>IF(M355="", "←選択してください。", "")</f>
        <v>←選択してください。</v>
      </c>
      <c r="R355" s="329"/>
      <c r="S355" s="329"/>
      <c r="T355" s="329"/>
      <c r="U355" s="329"/>
    </row>
    <row r="356" spans="2:21" ht="17.25" customHeight="1">
      <c r="B356" s="1111"/>
      <c r="C356" s="1112"/>
      <c r="D356" s="1112"/>
      <c r="E356" s="1112"/>
      <c r="F356" s="1112"/>
      <c r="G356" s="1112"/>
      <c r="H356" s="1112"/>
      <c r="I356" s="1112"/>
      <c r="J356" s="1112"/>
      <c r="K356" s="1112"/>
      <c r="L356" s="1214"/>
      <c r="M356" s="1217"/>
      <c r="N356" s="1217"/>
      <c r="O356" s="1218"/>
      <c r="Q356" s="336"/>
      <c r="R356" s="329"/>
      <c r="S356" s="329"/>
      <c r="T356" s="329"/>
      <c r="U356" s="329"/>
    </row>
    <row r="357" spans="2:21" ht="4.5" customHeight="1">
      <c r="B357" s="338"/>
      <c r="C357" s="338"/>
      <c r="D357" s="338"/>
      <c r="E357" s="338"/>
      <c r="F357" s="338"/>
      <c r="G357" s="338"/>
      <c r="H357" s="338"/>
      <c r="I357" s="338"/>
      <c r="J357" s="338"/>
      <c r="K357" s="338"/>
      <c r="L357" s="338"/>
      <c r="M357" s="338"/>
      <c r="N357" s="338"/>
      <c r="O357" s="611"/>
      <c r="R357" s="329"/>
      <c r="S357" s="329"/>
      <c r="T357" s="329"/>
      <c r="U357" s="329"/>
    </row>
    <row r="358" spans="2:21" ht="24" customHeight="1">
      <c r="B358" s="340" t="s">
        <v>143</v>
      </c>
      <c r="C358" s="341"/>
      <c r="D358" s="341"/>
      <c r="E358" s="341"/>
      <c r="F358" s="1117" t="s">
        <v>50</v>
      </c>
      <c r="G358" s="1118"/>
      <c r="H358" s="342"/>
      <c r="I358" s="919"/>
      <c r="J358" s="920"/>
      <c r="K358" s="920"/>
      <c r="L358" s="1221"/>
      <c r="M358" s="1221"/>
      <c r="N358" s="1221"/>
      <c r="O358" s="775"/>
      <c r="Q358" s="336" t="str">
        <f>IF(OR(F352="人材養成事業",F352= "普及啓発事業"), "←斜線部は記入する必要はありません。", "")</f>
        <v/>
      </c>
      <c r="R358" s="329"/>
      <c r="S358" s="329"/>
      <c r="T358" s="329"/>
      <c r="U358" s="329"/>
    </row>
    <row r="359" spans="2:21" ht="8.25" customHeight="1">
      <c r="B359" s="131"/>
      <c r="C359" s="131"/>
      <c r="D359" s="131"/>
      <c r="E359" s="131"/>
      <c r="F359" s="338"/>
      <c r="G359" s="338"/>
      <c r="H359" s="587"/>
      <c r="I359" s="338"/>
      <c r="J359" s="338"/>
      <c r="K359" s="338"/>
      <c r="L359" s="588"/>
      <c r="M359" s="338"/>
      <c r="N359" s="338"/>
      <c r="O359" s="589"/>
      <c r="Q359" s="336"/>
      <c r="R359" s="329"/>
      <c r="S359" s="329"/>
      <c r="T359" s="329"/>
      <c r="U359" s="329"/>
    </row>
    <row r="360" spans="2:21" ht="24" hidden="1" customHeight="1">
      <c r="B360" s="131"/>
      <c r="C360" s="131"/>
      <c r="D360" s="131"/>
      <c r="E360" s="131"/>
      <c r="F360" s="338"/>
      <c r="G360" s="338"/>
      <c r="H360" s="587"/>
      <c r="I360" s="338"/>
      <c r="J360" s="338"/>
      <c r="K360" s="338"/>
      <c r="L360" s="588"/>
      <c r="M360" s="338"/>
      <c r="N360" s="338"/>
      <c r="O360" s="589"/>
      <c r="Q360" s="336"/>
      <c r="R360" s="329"/>
      <c r="S360" s="329"/>
      <c r="T360" s="329"/>
      <c r="U360" s="329"/>
    </row>
    <row r="361" spans="2:21" ht="9.75" hidden="1" customHeight="1">
      <c r="B361" s="131"/>
      <c r="C361" s="131"/>
      <c r="D361" s="338"/>
      <c r="E361" s="338"/>
      <c r="F361" s="338"/>
      <c r="G361" s="338"/>
      <c r="H361" s="338"/>
      <c r="I361" s="338"/>
      <c r="J361" s="338"/>
      <c r="K361" s="338"/>
      <c r="L361" s="338"/>
      <c r="M361" s="338"/>
      <c r="N361" s="338"/>
      <c r="O361" s="338"/>
      <c r="Q361" s="336"/>
      <c r="R361" s="329"/>
      <c r="S361" s="329"/>
      <c r="T361" s="329"/>
      <c r="U361" s="329"/>
    </row>
    <row r="362" spans="2:21" s="102" customFormat="1" ht="18" customHeight="1">
      <c r="B362" s="1020" t="s">
        <v>344</v>
      </c>
      <c r="C362" s="1066"/>
      <c r="D362" s="925" t="s">
        <v>413</v>
      </c>
      <c r="E362" s="926"/>
      <c r="F362" s="926"/>
      <c r="G362" s="926"/>
      <c r="H362" s="926"/>
      <c r="I362" s="926"/>
      <c r="J362" s="926"/>
      <c r="K362" s="926"/>
      <c r="L362" s="926"/>
      <c r="M362" s="926"/>
      <c r="N362" s="926"/>
      <c r="O362" s="927"/>
      <c r="Q362" s="345"/>
    </row>
    <row r="363" spans="2:21" s="102" customFormat="1" ht="19.350000000000001" customHeight="1">
      <c r="B363" s="1067"/>
      <c r="C363" s="1068"/>
      <c r="D363" s="1071"/>
      <c r="E363" s="1072"/>
      <c r="F363" s="1072"/>
      <c r="G363" s="1072"/>
      <c r="H363" s="1072"/>
      <c r="I363" s="1072"/>
      <c r="J363" s="1072"/>
      <c r="K363" s="1072"/>
      <c r="L363" s="1072"/>
      <c r="M363" s="1072"/>
      <c r="N363" s="1072"/>
      <c r="O363" s="1073"/>
    </row>
    <row r="364" spans="2:21" s="102" customFormat="1" ht="19.350000000000001" customHeight="1">
      <c r="B364" s="1067"/>
      <c r="C364" s="1068"/>
      <c r="D364" s="1071"/>
      <c r="E364" s="1072"/>
      <c r="F364" s="1072"/>
      <c r="G364" s="1072"/>
      <c r="H364" s="1072"/>
      <c r="I364" s="1072"/>
      <c r="J364" s="1072"/>
      <c r="K364" s="1072"/>
      <c r="L364" s="1072"/>
      <c r="M364" s="1072"/>
      <c r="N364" s="1072"/>
      <c r="O364" s="1073"/>
    </row>
    <row r="365" spans="2:21" s="102" customFormat="1" ht="19.350000000000001" customHeight="1">
      <c r="B365" s="1067"/>
      <c r="C365" s="1068"/>
      <c r="D365" s="1071"/>
      <c r="E365" s="1072"/>
      <c r="F365" s="1072"/>
      <c r="G365" s="1072"/>
      <c r="H365" s="1072"/>
      <c r="I365" s="1072"/>
      <c r="J365" s="1072"/>
      <c r="K365" s="1072"/>
      <c r="L365" s="1072"/>
      <c r="M365" s="1072"/>
      <c r="N365" s="1072"/>
      <c r="O365" s="1073"/>
    </row>
    <row r="366" spans="2:21" s="102" customFormat="1" ht="19.350000000000001" customHeight="1">
      <c r="B366" s="1067"/>
      <c r="C366" s="1068"/>
      <c r="D366" s="1071"/>
      <c r="E366" s="1072"/>
      <c r="F366" s="1072"/>
      <c r="G366" s="1072"/>
      <c r="H366" s="1072"/>
      <c r="I366" s="1072"/>
      <c r="J366" s="1072"/>
      <c r="K366" s="1072"/>
      <c r="L366" s="1072"/>
      <c r="M366" s="1072"/>
      <c r="N366" s="1072"/>
      <c r="O366" s="1073"/>
    </row>
    <row r="367" spans="2:21" s="102" customFormat="1" ht="19.350000000000001" customHeight="1">
      <c r="B367" s="1067"/>
      <c r="C367" s="1068"/>
      <c r="D367" s="1071"/>
      <c r="E367" s="1072"/>
      <c r="F367" s="1072"/>
      <c r="G367" s="1072"/>
      <c r="H367" s="1072"/>
      <c r="I367" s="1072"/>
      <c r="J367" s="1072"/>
      <c r="K367" s="1072"/>
      <c r="L367" s="1072"/>
      <c r="M367" s="1072"/>
      <c r="N367" s="1072"/>
      <c r="O367" s="1073"/>
    </row>
    <row r="368" spans="2:21" s="102" customFormat="1" ht="19.350000000000001" customHeight="1">
      <c r="B368" s="1067"/>
      <c r="C368" s="1068"/>
      <c r="D368" s="1071"/>
      <c r="E368" s="1072"/>
      <c r="F368" s="1072"/>
      <c r="G368" s="1072"/>
      <c r="H368" s="1072"/>
      <c r="I368" s="1072"/>
      <c r="J368" s="1072"/>
      <c r="K368" s="1072"/>
      <c r="L368" s="1072"/>
      <c r="M368" s="1072"/>
      <c r="N368" s="1072"/>
      <c r="O368" s="1073"/>
    </row>
    <row r="369" spans="2:15" s="102" customFormat="1" ht="19.350000000000001" customHeight="1">
      <c r="B369" s="1067"/>
      <c r="C369" s="1068"/>
      <c r="D369" s="1071"/>
      <c r="E369" s="1072"/>
      <c r="F369" s="1072"/>
      <c r="G369" s="1072"/>
      <c r="H369" s="1072"/>
      <c r="I369" s="1072"/>
      <c r="J369" s="1072"/>
      <c r="K369" s="1072"/>
      <c r="L369" s="1072"/>
      <c r="M369" s="1072"/>
      <c r="N369" s="1072"/>
      <c r="O369" s="1073"/>
    </row>
    <row r="370" spans="2:15" s="102" customFormat="1" ht="19.350000000000001" customHeight="1">
      <c r="B370" s="1067"/>
      <c r="C370" s="1068"/>
      <c r="D370" s="1071"/>
      <c r="E370" s="1072"/>
      <c r="F370" s="1072"/>
      <c r="G370" s="1072"/>
      <c r="H370" s="1072"/>
      <c r="I370" s="1072"/>
      <c r="J370" s="1072"/>
      <c r="K370" s="1072"/>
      <c r="L370" s="1072"/>
      <c r="M370" s="1072"/>
      <c r="N370" s="1072"/>
      <c r="O370" s="1073"/>
    </row>
    <row r="371" spans="2:15" s="102" customFormat="1" ht="19.350000000000001" customHeight="1">
      <c r="B371" s="1067"/>
      <c r="C371" s="1068"/>
      <c r="D371" s="1071"/>
      <c r="E371" s="1072"/>
      <c r="F371" s="1072"/>
      <c r="G371" s="1072"/>
      <c r="H371" s="1072"/>
      <c r="I371" s="1072"/>
      <c r="J371" s="1072"/>
      <c r="K371" s="1072"/>
      <c r="L371" s="1072"/>
      <c r="M371" s="1072"/>
      <c r="N371" s="1072"/>
      <c r="O371" s="1073"/>
    </row>
    <row r="372" spans="2:15" s="102" customFormat="1" ht="19.350000000000001" customHeight="1">
      <c r="B372" s="1069"/>
      <c r="C372" s="1070"/>
      <c r="D372" s="1074"/>
      <c r="E372" s="1075"/>
      <c r="F372" s="1075"/>
      <c r="G372" s="1075"/>
      <c r="H372" s="1075"/>
      <c r="I372" s="1075"/>
      <c r="J372" s="1075"/>
      <c r="K372" s="1075"/>
      <c r="L372" s="1075"/>
      <c r="M372" s="1075"/>
      <c r="N372" s="1075"/>
      <c r="O372" s="1076"/>
    </row>
    <row r="373" spans="2:15" s="102" customFormat="1" ht="18" customHeight="1">
      <c r="B373" s="1020" t="s">
        <v>148</v>
      </c>
      <c r="C373" s="1021"/>
      <c r="D373" s="1059" t="s">
        <v>427</v>
      </c>
      <c r="E373" s="1026"/>
      <c r="F373" s="1026"/>
      <c r="G373" s="1026"/>
      <c r="H373" s="1026"/>
      <c r="I373" s="1026"/>
      <c r="J373" s="1026"/>
      <c r="K373" s="1026"/>
      <c r="L373" s="1026"/>
      <c r="M373" s="1026"/>
      <c r="N373" s="1026"/>
      <c r="O373" s="1027"/>
    </row>
    <row r="374" spans="2:15" s="102" customFormat="1" ht="18" customHeight="1">
      <c r="B374" s="1022"/>
      <c r="C374" s="1023"/>
      <c r="D374" s="1028"/>
      <c r="E374" s="1077"/>
      <c r="F374" s="1077"/>
      <c r="G374" s="1077"/>
      <c r="H374" s="1077"/>
      <c r="I374" s="1077"/>
      <c r="J374" s="1077"/>
      <c r="K374" s="1077"/>
      <c r="L374" s="1077"/>
      <c r="M374" s="1077"/>
      <c r="N374" s="1077"/>
      <c r="O374" s="1078"/>
    </row>
    <row r="375" spans="2:15" s="102" customFormat="1" ht="18" customHeight="1">
      <c r="B375" s="1022"/>
      <c r="C375" s="1023"/>
      <c r="D375" s="1071"/>
      <c r="E375" s="1072"/>
      <c r="F375" s="1072"/>
      <c r="G375" s="1072"/>
      <c r="H375" s="1072"/>
      <c r="I375" s="1072"/>
      <c r="J375" s="1072"/>
      <c r="K375" s="1072"/>
      <c r="L375" s="1072"/>
      <c r="M375" s="1072"/>
      <c r="N375" s="1072"/>
      <c r="O375" s="1073"/>
    </row>
    <row r="376" spans="2:15" s="102" customFormat="1" ht="18" customHeight="1">
      <c r="B376" s="1022"/>
      <c r="C376" s="1023"/>
      <c r="D376" s="1071"/>
      <c r="E376" s="1072"/>
      <c r="F376" s="1072"/>
      <c r="G376" s="1072"/>
      <c r="H376" s="1072"/>
      <c r="I376" s="1072"/>
      <c r="J376" s="1072"/>
      <c r="K376" s="1072"/>
      <c r="L376" s="1072"/>
      <c r="M376" s="1072"/>
      <c r="N376" s="1072"/>
      <c r="O376" s="1073"/>
    </row>
    <row r="377" spans="2:15" s="102" customFormat="1" ht="18" customHeight="1">
      <c r="B377" s="1022"/>
      <c r="C377" s="1023"/>
      <c r="D377" s="1071"/>
      <c r="E377" s="1072"/>
      <c r="F377" s="1072"/>
      <c r="G377" s="1072"/>
      <c r="H377" s="1072"/>
      <c r="I377" s="1072"/>
      <c r="J377" s="1072"/>
      <c r="K377" s="1072"/>
      <c r="L377" s="1072"/>
      <c r="M377" s="1072"/>
      <c r="N377" s="1072"/>
      <c r="O377" s="1073"/>
    </row>
    <row r="378" spans="2:15" s="102" customFormat="1" ht="18" customHeight="1">
      <c r="B378" s="1022"/>
      <c r="C378" s="1023"/>
      <c r="D378" s="1071"/>
      <c r="E378" s="1072"/>
      <c r="F378" s="1072"/>
      <c r="G378" s="1072"/>
      <c r="H378" s="1072"/>
      <c r="I378" s="1072"/>
      <c r="J378" s="1072"/>
      <c r="K378" s="1072"/>
      <c r="L378" s="1072"/>
      <c r="M378" s="1072"/>
      <c r="N378" s="1072"/>
      <c r="O378" s="1073"/>
    </row>
    <row r="379" spans="2:15" s="102" customFormat="1" ht="18" customHeight="1">
      <c r="B379" s="1022"/>
      <c r="C379" s="1023"/>
      <c r="D379" s="1079"/>
      <c r="E379" s="1080"/>
      <c r="F379" s="1080"/>
      <c r="G379" s="1080"/>
      <c r="H379" s="1080"/>
      <c r="I379" s="1080"/>
      <c r="J379" s="1080"/>
      <c r="K379" s="1080"/>
      <c r="L379" s="1080"/>
      <c r="M379" s="1080"/>
      <c r="N379" s="1080"/>
      <c r="O379" s="1081"/>
    </row>
    <row r="380" spans="2:15" s="102" customFormat="1" ht="18" customHeight="1">
      <c r="B380" s="1022"/>
      <c r="C380" s="1023"/>
      <c r="D380" s="1082" t="s">
        <v>428</v>
      </c>
      <c r="E380" s="1083"/>
      <c r="F380" s="1083"/>
      <c r="G380" s="1083"/>
      <c r="H380" s="1083"/>
      <c r="I380" s="1083"/>
      <c r="J380" s="1083"/>
      <c r="K380" s="1083"/>
      <c r="L380" s="1083"/>
      <c r="M380" s="1083"/>
      <c r="N380" s="1083"/>
      <c r="O380" s="1084"/>
    </row>
    <row r="381" spans="2:15" s="102" customFormat="1" ht="18" customHeight="1">
      <c r="B381" s="1022"/>
      <c r="C381" s="1023"/>
      <c r="D381" s="1028"/>
      <c r="E381" s="1085"/>
      <c r="F381" s="1085"/>
      <c r="G381" s="1085"/>
      <c r="H381" s="1085"/>
      <c r="I381" s="1085"/>
      <c r="J381" s="1085"/>
      <c r="K381" s="1085"/>
      <c r="L381" s="1085"/>
      <c r="M381" s="1085"/>
      <c r="N381" s="1085"/>
      <c r="O381" s="1086"/>
    </row>
    <row r="382" spans="2:15" s="102" customFormat="1" ht="18" customHeight="1">
      <c r="B382" s="1022"/>
      <c r="C382" s="1023"/>
      <c r="D382" s="1087"/>
      <c r="E382" s="1088"/>
      <c r="F382" s="1088"/>
      <c r="G382" s="1088"/>
      <c r="H382" s="1088"/>
      <c r="I382" s="1088"/>
      <c r="J382" s="1088"/>
      <c r="K382" s="1088"/>
      <c r="L382" s="1088"/>
      <c r="M382" s="1088"/>
      <c r="N382" s="1088"/>
      <c r="O382" s="1089"/>
    </row>
    <row r="383" spans="2:15" s="102" customFormat="1" ht="18" customHeight="1">
      <c r="B383" s="1022"/>
      <c r="C383" s="1023"/>
      <c r="D383" s="1087"/>
      <c r="E383" s="1088"/>
      <c r="F383" s="1088"/>
      <c r="G383" s="1088"/>
      <c r="H383" s="1088"/>
      <c r="I383" s="1088"/>
      <c r="J383" s="1088"/>
      <c r="K383" s="1088"/>
      <c r="L383" s="1088"/>
      <c r="M383" s="1088"/>
      <c r="N383" s="1088"/>
      <c r="O383" s="1089"/>
    </row>
    <row r="384" spans="2:15" s="102" customFormat="1" ht="18" customHeight="1">
      <c r="B384" s="1022"/>
      <c r="C384" s="1023"/>
      <c r="D384" s="1087"/>
      <c r="E384" s="1088"/>
      <c r="F384" s="1088"/>
      <c r="G384" s="1088"/>
      <c r="H384" s="1088"/>
      <c r="I384" s="1088"/>
      <c r="J384" s="1088"/>
      <c r="K384" s="1088"/>
      <c r="L384" s="1088"/>
      <c r="M384" s="1088"/>
      <c r="N384" s="1088"/>
      <c r="O384" s="1089"/>
    </row>
    <row r="385" spans="2:15" s="102" customFormat="1" ht="18" customHeight="1">
      <c r="B385" s="1022"/>
      <c r="C385" s="1023"/>
      <c r="D385" s="1087"/>
      <c r="E385" s="1088"/>
      <c r="F385" s="1088"/>
      <c r="G385" s="1088"/>
      <c r="H385" s="1088"/>
      <c r="I385" s="1088"/>
      <c r="J385" s="1088"/>
      <c r="K385" s="1088"/>
      <c r="L385" s="1088"/>
      <c r="M385" s="1088"/>
      <c r="N385" s="1088"/>
      <c r="O385" s="1089"/>
    </row>
    <row r="386" spans="2:15" s="102" customFormat="1" ht="18" customHeight="1">
      <c r="B386" s="1022"/>
      <c r="C386" s="1023"/>
      <c r="D386" s="1087"/>
      <c r="E386" s="1088"/>
      <c r="F386" s="1088"/>
      <c r="G386" s="1088"/>
      <c r="H386" s="1088"/>
      <c r="I386" s="1088"/>
      <c r="J386" s="1088"/>
      <c r="K386" s="1088"/>
      <c r="L386" s="1088"/>
      <c r="M386" s="1088"/>
      <c r="N386" s="1088"/>
      <c r="O386" s="1089"/>
    </row>
    <row r="387" spans="2:15" s="102" customFormat="1" ht="18" customHeight="1">
      <c r="B387" s="1024"/>
      <c r="C387" s="1025"/>
      <c r="D387" s="1090"/>
      <c r="E387" s="1091"/>
      <c r="F387" s="1091"/>
      <c r="G387" s="1091"/>
      <c r="H387" s="1091"/>
      <c r="I387" s="1091"/>
      <c r="J387" s="1091"/>
      <c r="K387" s="1091"/>
      <c r="L387" s="1091"/>
      <c r="M387" s="1091"/>
      <c r="N387" s="1091"/>
      <c r="O387" s="1092"/>
    </row>
    <row r="388" spans="2:15" s="102" customFormat="1" ht="18" customHeight="1">
      <c r="B388" s="1020" t="s">
        <v>140</v>
      </c>
      <c r="C388" s="1021"/>
      <c r="D388" s="1026" t="s">
        <v>347</v>
      </c>
      <c r="E388" s="1026"/>
      <c r="F388" s="1026"/>
      <c r="G388" s="1026"/>
      <c r="H388" s="1026"/>
      <c r="I388" s="1026"/>
      <c r="J388" s="1026"/>
      <c r="K388" s="1026"/>
      <c r="L388" s="1026"/>
      <c r="M388" s="1026"/>
      <c r="N388" s="1026"/>
      <c r="O388" s="1027"/>
    </row>
    <row r="389" spans="2:15" s="102" customFormat="1" ht="18" customHeight="1">
      <c r="B389" s="1022"/>
      <c r="C389" s="1023"/>
      <c r="D389" s="1028"/>
      <c r="E389" s="1029"/>
      <c r="F389" s="1029"/>
      <c r="G389" s="1029"/>
      <c r="H389" s="1029"/>
      <c r="I389" s="1029"/>
      <c r="J389" s="1029"/>
      <c r="K389" s="1029"/>
      <c r="L389" s="1029"/>
      <c r="M389" s="1029"/>
      <c r="N389" s="1029"/>
      <c r="O389" s="1030"/>
    </row>
    <row r="390" spans="2:15" s="102" customFormat="1" ht="18" customHeight="1">
      <c r="B390" s="1022"/>
      <c r="C390" s="1023"/>
      <c r="D390" s="1031"/>
      <c r="E390" s="1032"/>
      <c r="F390" s="1032"/>
      <c r="G390" s="1032"/>
      <c r="H390" s="1032"/>
      <c r="I390" s="1032"/>
      <c r="J390" s="1032"/>
      <c r="K390" s="1032"/>
      <c r="L390" s="1032"/>
      <c r="M390" s="1032"/>
      <c r="N390" s="1032"/>
      <c r="O390" s="1033"/>
    </row>
    <row r="391" spans="2:15" s="102" customFormat="1" ht="18" customHeight="1">
      <c r="B391" s="1022"/>
      <c r="C391" s="1023"/>
      <c r="D391" s="1034"/>
      <c r="E391" s="1035"/>
      <c r="F391" s="1035"/>
      <c r="G391" s="1035"/>
      <c r="H391" s="1035"/>
      <c r="I391" s="1035"/>
      <c r="J391" s="1035"/>
      <c r="K391" s="1035"/>
      <c r="L391" s="1035"/>
      <c r="M391" s="1035"/>
      <c r="N391" s="1035"/>
      <c r="O391" s="1036"/>
    </row>
    <row r="392" spans="2:15" s="102" customFormat="1" ht="17.100000000000001" customHeight="1">
      <c r="B392" s="1022"/>
      <c r="C392" s="1023"/>
      <c r="D392" s="1026" t="s">
        <v>345</v>
      </c>
      <c r="E392" s="1026"/>
      <c r="F392" s="1026"/>
      <c r="G392" s="1026"/>
      <c r="H392" s="1026"/>
      <c r="I392" s="1026"/>
      <c r="J392" s="1026"/>
      <c r="K392" s="1026"/>
      <c r="L392" s="1026"/>
      <c r="M392" s="1026"/>
      <c r="N392" s="1026"/>
      <c r="O392" s="1027"/>
    </row>
    <row r="393" spans="2:15" s="102" customFormat="1" ht="17.100000000000001" customHeight="1">
      <c r="B393" s="1022"/>
      <c r="C393" s="1023"/>
      <c r="D393" s="1037"/>
      <c r="E393" s="1038"/>
      <c r="F393" s="1038"/>
      <c r="G393" s="1038"/>
      <c r="H393" s="1038"/>
      <c r="I393" s="1038"/>
      <c r="J393" s="1038"/>
      <c r="K393" s="1038"/>
      <c r="L393" s="1038"/>
      <c r="M393" s="1038"/>
      <c r="N393" s="1038"/>
      <c r="O393" s="1039"/>
    </row>
    <row r="394" spans="2:15" s="102" customFormat="1" ht="17.100000000000001" customHeight="1">
      <c r="B394" s="1022"/>
      <c r="C394" s="1023"/>
      <c r="D394" s="1040"/>
      <c r="E394" s="1041"/>
      <c r="F394" s="1041"/>
      <c r="G394" s="1041"/>
      <c r="H394" s="1041"/>
      <c r="I394" s="1041"/>
      <c r="J394" s="1041"/>
      <c r="K394" s="1041"/>
      <c r="L394" s="1041"/>
      <c r="M394" s="1041"/>
      <c r="N394" s="1041"/>
      <c r="O394" s="1042"/>
    </row>
    <row r="395" spans="2:15" s="102" customFormat="1" ht="17.100000000000001" customHeight="1">
      <c r="B395" s="1022"/>
      <c r="C395" s="1023"/>
      <c r="D395" s="1043"/>
      <c r="E395" s="1044"/>
      <c r="F395" s="1044"/>
      <c r="G395" s="1044"/>
      <c r="H395" s="1044"/>
      <c r="I395" s="1044"/>
      <c r="J395" s="1044"/>
      <c r="K395" s="1044"/>
      <c r="L395" s="1044"/>
      <c r="M395" s="1044"/>
      <c r="N395" s="1044"/>
      <c r="O395" s="1045"/>
    </row>
    <row r="396" spans="2:15" s="102" customFormat="1" ht="17.100000000000001" customHeight="1">
      <c r="B396" s="1022"/>
      <c r="C396" s="1023"/>
      <c r="D396" s="1026" t="s">
        <v>492</v>
      </c>
      <c r="E396" s="1026"/>
      <c r="F396" s="1026"/>
      <c r="G396" s="1026"/>
      <c r="H396" s="1026"/>
      <c r="I396" s="1026"/>
      <c r="J396" s="1026"/>
      <c r="K396" s="1026"/>
      <c r="L396" s="1026"/>
      <c r="M396" s="1026"/>
      <c r="N396" s="1026"/>
      <c r="O396" s="1027"/>
    </row>
    <row r="397" spans="2:15" s="102" customFormat="1" ht="17.100000000000001" customHeight="1">
      <c r="B397" s="1022"/>
      <c r="C397" s="1023"/>
      <c r="D397" s="1046"/>
      <c r="E397" s="1047"/>
      <c r="F397" s="1047"/>
      <c r="G397" s="1047"/>
      <c r="H397" s="1047"/>
      <c r="I397" s="1047"/>
      <c r="J397" s="1047"/>
      <c r="K397" s="1047"/>
      <c r="L397" s="1047"/>
      <c r="M397" s="1047"/>
      <c r="N397" s="1047"/>
      <c r="O397" s="1048"/>
    </row>
    <row r="398" spans="2:15" s="102" customFormat="1" ht="17.100000000000001" customHeight="1">
      <c r="B398" s="1022"/>
      <c r="C398" s="1023"/>
      <c r="D398" s="1049"/>
      <c r="E398" s="797"/>
      <c r="F398" s="797"/>
      <c r="G398" s="797"/>
      <c r="H398" s="797"/>
      <c r="I398" s="797"/>
      <c r="J398" s="797"/>
      <c r="K398" s="797"/>
      <c r="L398" s="797"/>
      <c r="M398" s="797"/>
      <c r="N398" s="797"/>
      <c r="O398" s="1050"/>
    </row>
    <row r="399" spans="2:15" s="102" customFormat="1" ht="17.100000000000001" customHeight="1">
      <c r="B399" s="1022"/>
      <c r="C399" s="1023"/>
      <c r="D399" s="1051"/>
      <c r="E399" s="1052"/>
      <c r="F399" s="1052"/>
      <c r="G399" s="1052"/>
      <c r="H399" s="1052"/>
      <c r="I399" s="1052"/>
      <c r="J399" s="1052"/>
      <c r="K399" s="1052"/>
      <c r="L399" s="1052"/>
      <c r="M399" s="1052"/>
      <c r="N399" s="1052"/>
      <c r="O399" s="1053"/>
    </row>
    <row r="400" spans="2:15" s="102" customFormat="1" ht="17.100000000000001" customHeight="1">
      <c r="B400" s="1022"/>
      <c r="C400" s="1023"/>
      <c r="D400" s="1026" t="s">
        <v>141</v>
      </c>
      <c r="E400" s="1026"/>
      <c r="F400" s="1026"/>
      <c r="G400" s="1026"/>
      <c r="H400" s="1026"/>
      <c r="I400" s="1026"/>
      <c r="J400" s="1026"/>
      <c r="K400" s="1026"/>
      <c r="L400" s="1026"/>
      <c r="M400" s="1026"/>
      <c r="N400" s="1026"/>
      <c r="O400" s="1027"/>
    </row>
    <row r="401" spans="1:21" s="102" customFormat="1" ht="17.100000000000001" customHeight="1">
      <c r="B401" s="1022"/>
      <c r="C401" s="1023"/>
      <c r="D401" s="1028"/>
      <c r="E401" s="1054"/>
      <c r="F401" s="1054"/>
      <c r="G401" s="1054"/>
      <c r="H401" s="1054"/>
      <c r="I401" s="1054"/>
      <c r="J401" s="1054"/>
      <c r="K401" s="1054"/>
      <c r="L401" s="1054"/>
      <c r="M401" s="1054"/>
      <c r="N401" s="1054"/>
      <c r="O401" s="1055"/>
    </row>
    <row r="402" spans="1:21" ht="18" customHeight="1">
      <c r="B402" s="1022"/>
      <c r="C402" s="1023"/>
      <c r="D402" s="1056"/>
      <c r="E402" s="1057"/>
      <c r="F402" s="1057"/>
      <c r="G402" s="1057"/>
      <c r="H402" s="1057"/>
      <c r="I402" s="1057"/>
      <c r="J402" s="1057"/>
      <c r="K402" s="1057"/>
      <c r="L402" s="1057"/>
      <c r="M402" s="1057"/>
      <c r="N402" s="1057"/>
      <c r="O402" s="1058"/>
      <c r="R402" s="329"/>
      <c r="S402" s="329"/>
      <c r="T402" s="329"/>
      <c r="U402" s="329"/>
    </row>
    <row r="403" spans="1:21" ht="18" customHeight="1">
      <c r="B403" s="1022"/>
      <c r="C403" s="1023"/>
      <c r="D403" s="1059" t="s">
        <v>346</v>
      </c>
      <c r="E403" s="1026"/>
      <c r="F403" s="1026"/>
      <c r="G403" s="1026"/>
      <c r="H403" s="1026"/>
      <c r="I403" s="1026"/>
      <c r="J403" s="1026"/>
      <c r="K403" s="1026"/>
      <c r="L403" s="1026"/>
      <c r="M403" s="1026"/>
      <c r="N403" s="1026"/>
      <c r="O403" s="1027"/>
      <c r="R403" s="329"/>
      <c r="S403" s="329"/>
      <c r="T403" s="329"/>
      <c r="U403" s="329"/>
    </row>
    <row r="404" spans="1:21" ht="18" customHeight="1">
      <c r="B404" s="1022"/>
      <c r="C404" s="1023"/>
      <c r="D404" s="1060"/>
      <c r="E404" s="1061"/>
      <c r="F404" s="1061"/>
      <c r="G404" s="1061"/>
      <c r="H404" s="1061"/>
      <c r="I404" s="1061"/>
      <c r="J404" s="1061"/>
      <c r="K404" s="1061"/>
      <c r="L404" s="1061"/>
      <c r="M404" s="1061"/>
      <c r="N404" s="1061"/>
      <c r="O404" s="1062"/>
      <c r="R404" s="329"/>
      <c r="S404" s="329"/>
      <c r="T404" s="329"/>
      <c r="U404" s="329"/>
    </row>
    <row r="405" spans="1:21" s="346" customFormat="1" ht="18" customHeight="1">
      <c r="B405" s="1024"/>
      <c r="C405" s="1025"/>
      <c r="D405" s="1063"/>
      <c r="E405" s="1064"/>
      <c r="F405" s="1064"/>
      <c r="G405" s="1064"/>
      <c r="H405" s="1064"/>
      <c r="I405" s="1064"/>
      <c r="J405" s="1064"/>
      <c r="K405" s="1064"/>
      <c r="L405" s="1064"/>
      <c r="M405" s="1064"/>
      <c r="N405" s="1064"/>
      <c r="O405" s="1065"/>
    </row>
    <row r="406" spans="1:21" s="131" customFormat="1" ht="4.5" customHeight="1">
      <c r="B406" s="347"/>
      <c r="C406" s="347"/>
      <c r="D406" s="348"/>
      <c r="E406" s="348"/>
      <c r="F406" s="348"/>
      <c r="G406" s="348"/>
      <c r="H406" s="348"/>
      <c r="I406" s="348"/>
      <c r="J406" s="348"/>
      <c r="K406" s="348"/>
      <c r="L406" s="348"/>
      <c r="M406" s="348"/>
      <c r="N406" s="348"/>
      <c r="O406" s="348"/>
    </row>
    <row r="407" spans="1:21" s="131" customFormat="1" ht="18.75" customHeight="1">
      <c r="B407" s="527" t="s">
        <v>426</v>
      </c>
      <c r="C407" s="347"/>
      <c r="D407" s="348"/>
      <c r="E407" s="348"/>
      <c r="F407" s="348"/>
      <c r="G407" s="348"/>
      <c r="H407" s="348"/>
      <c r="I407" s="348"/>
      <c r="J407" s="348"/>
      <c r="K407" s="348"/>
      <c r="L407" s="348"/>
      <c r="M407" s="348"/>
      <c r="N407" s="348"/>
      <c r="O407" s="348"/>
    </row>
    <row r="408" spans="1:21" s="131" customFormat="1" ht="14.25" customHeight="1" thickBot="1">
      <c r="B408" s="527" t="s">
        <v>424</v>
      </c>
      <c r="C408" s="347"/>
      <c r="D408" s="348"/>
      <c r="E408" s="348"/>
      <c r="F408" s="348"/>
      <c r="G408" s="348"/>
      <c r="H408" s="348"/>
      <c r="I408" s="348"/>
      <c r="J408" s="348"/>
      <c r="K408" s="348"/>
      <c r="L408" s="348"/>
      <c r="M408" s="348"/>
      <c r="N408" s="348"/>
      <c r="O408" s="348"/>
    </row>
    <row r="409" spans="1:21" s="131" customFormat="1" ht="18" customHeight="1" thickBot="1">
      <c r="B409" s="998" t="s">
        <v>43</v>
      </c>
      <c r="C409" s="979"/>
      <c r="D409" s="980"/>
      <c r="E409" s="349" t="s">
        <v>640</v>
      </c>
      <c r="F409" s="350"/>
      <c r="G409" s="350"/>
      <c r="H409" s="350"/>
      <c r="I409" s="350"/>
      <c r="J409" s="350"/>
      <c r="K409" s="350"/>
      <c r="L409" s="232"/>
      <c r="M409" s="232"/>
      <c r="N409" s="232"/>
      <c r="O409" s="232"/>
    </row>
    <row r="410" spans="1:21" s="131" customFormat="1" ht="12">
      <c r="A410" s="351"/>
      <c r="B410" s="352" t="s">
        <v>59</v>
      </c>
      <c r="C410" s="352"/>
      <c r="D410" s="353"/>
      <c r="E410" s="354"/>
      <c r="F410" s="354"/>
      <c r="G410" s="355" t="s">
        <v>60</v>
      </c>
      <c r="H410" s="353"/>
      <c r="I410" s="352" t="s">
        <v>61</v>
      </c>
      <c r="J410" s="352"/>
      <c r="K410" s="351"/>
      <c r="L410" s="356"/>
      <c r="M410" s="357"/>
      <c r="N410" s="351"/>
      <c r="O410" s="355" t="s">
        <v>60</v>
      </c>
    </row>
    <row r="411" spans="1:21" s="131" customFormat="1" ht="12">
      <c r="A411" s="358"/>
      <c r="B411" s="359" t="s">
        <v>62</v>
      </c>
      <c r="C411" s="360"/>
      <c r="D411" s="360"/>
      <c r="E411" s="361"/>
      <c r="F411" s="361" t="s">
        <v>63</v>
      </c>
      <c r="G411" s="362" t="s">
        <v>64</v>
      </c>
      <c r="H411" s="363"/>
      <c r="I411" s="359" t="s">
        <v>62</v>
      </c>
      <c r="J411" s="360"/>
      <c r="K411" s="360"/>
      <c r="L411" s="360"/>
      <c r="M411" s="361"/>
      <c r="N411" s="361" t="s">
        <v>63</v>
      </c>
      <c r="O411" s="362" t="s">
        <v>64</v>
      </c>
    </row>
    <row r="412" spans="1:21" s="131" customFormat="1" ht="18" customHeight="1">
      <c r="A412" s="351"/>
      <c r="B412" s="83" t="s">
        <v>556</v>
      </c>
      <c r="C412" s="84"/>
      <c r="D412" s="84"/>
      <c r="E412" s="85"/>
      <c r="F412" s="86"/>
      <c r="G412" s="87"/>
      <c r="H412" s="88"/>
      <c r="I412" s="83" t="s">
        <v>65</v>
      </c>
      <c r="J412" s="84"/>
      <c r="K412" s="84"/>
      <c r="L412" s="84"/>
      <c r="M412" s="85"/>
      <c r="N412" s="89"/>
      <c r="O412" s="90"/>
    </row>
    <row r="413" spans="1:21" s="131" customFormat="1" ht="14.25" customHeight="1">
      <c r="A413" s="351"/>
      <c r="B413" s="100"/>
      <c r="C413" s="101"/>
      <c r="D413" s="102"/>
      <c r="E413" s="103"/>
      <c r="F413" s="95"/>
      <c r="G413" s="96"/>
      <c r="H413" s="88"/>
      <c r="I413" s="97"/>
      <c r="J413" s="601"/>
      <c r="K413" s="102"/>
      <c r="L413" s="102"/>
      <c r="M413" s="103"/>
      <c r="N413" s="95"/>
      <c r="O413" s="99"/>
    </row>
    <row r="414" spans="1:21" s="131" customFormat="1" ht="14.25" customHeight="1">
      <c r="A414" s="351"/>
      <c r="B414" s="100"/>
      <c r="C414" s="101"/>
      <c r="D414" s="102"/>
      <c r="E414" s="103"/>
      <c r="F414" s="95"/>
      <c r="G414" s="104">
        <f>ROUNDDOWN(SUM(F413:F418)/1000,0)</f>
        <v>0</v>
      </c>
      <c r="H414" s="105"/>
      <c r="I414" s="97"/>
      <c r="J414" s="601"/>
      <c r="K414" s="102"/>
      <c r="L414" s="102"/>
      <c r="M414" s="103"/>
      <c r="N414" s="95"/>
      <c r="O414" s="106">
        <f>ROUNDDOWN(SUM(N413:N421)/1000,0)</f>
        <v>0</v>
      </c>
    </row>
    <row r="415" spans="1:21" s="131" customFormat="1" ht="14.1" customHeight="1">
      <c r="A415" s="351"/>
      <c r="B415" s="100"/>
      <c r="C415" s="101"/>
      <c r="D415" s="102"/>
      <c r="E415" s="103"/>
      <c r="F415" s="95"/>
      <c r="G415" s="104"/>
      <c r="H415" s="105"/>
      <c r="I415" s="97"/>
      <c r="J415" s="601"/>
      <c r="K415" s="102"/>
      <c r="L415" s="102"/>
      <c r="M415" s="103"/>
      <c r="N415" s="95"/>
      <c r="O415" s="99"/>
    </row>
    <row r="416" spans="1:21" s="131" customFormat="1" ht="14.25" customHeight="1">
      <c r="A416" s="351"/>
      <c r="B416" s="100"/>
      <c r="C416" s="101"/>
      <c r="D416" s="102"/>
      <c r="E416" s="103"/>
      <c r="F416" s="95"/>
      <c r="G416" s="104"/>
      <c r="H416" s="105"/>
      <c r="I416" s="97"/>
      <c r="J416" s="601"/>
      <c r="K416" s="102"/>
      <c r="L416" s="102"/>
      <c r="M416" s="103"/>
      <c r="N416" s="95"/>
      <c r="O416" s="99"/>
    </row>
    <row r="417" spans="1:15" s="131" customFormat="1" ht="14.25" customHeight="1">
      <c r="A417" s="351"/>
      <c r="B417" s="100"/>
      <c r="C417" s="101"/>
      <c r="D417" s="102"/>
      <c r="E417" s="103"/>
      <c r="F417" s="95"/>
      <c r="G417" s="107"/>
      <c r="H417" s="108"/>
      <c r="I417" s="97"/>
      <c r="J417" s="601"/>
      <c r="K417" s="102"/>
      <c r="L417" s="102"/>
      <c r="M417" s="103"/>
      <c r="N417" s="95"/>
      <c r="O417" s="99"/>
    </row>
    <row r="418" spans="1:15" s="131" customFormat="1" ht="14.25" customHeight="1">
      <c r="A418" s="351"/>
      <c r="B418" s="100"/>
      <c r="C418" s="101"/>
      <c r="D418" s="102"/>
      <c r="E418" s="103"/>
      <c r="F418" s="95"/>
      <c r="G418" s="107"/>
      <c r="H418" s="108"/>
      <c r="I418" s="97"/>
      <c r="J418" s="601"/>
      <c r="K418" s="102"/>
      <c r="L418" s="102"/>
      <c r="M418" s="103"/>
      <c r="N418" s="95"/>
      <c r="O418" s="99"/>
    </row>
    <row r="419" spans="1:15" s="131" customFormat="1" ht="14.25" customHeight="1">
      <c r="A419" s="351"/>
      <c r="B419" s="83" t="s">
        <v>66</v>
      </c>
      <c r="C419" s="84"/>
      <c r="D419" s="84"/>
      <c r="E419" s="85"/>
      <c r="F419" s="86"/>
      <c r="G419" s="87"/>
      <c r="H419" s="111"/>
      <c r="I419" s="97"/>
      <c r="J419" s="601"/>
      <c r="K419" s="102"/>
      <c r="L419" s="102"/>
      <c r="M419" s="103"/>
      <c r="N419" s="95"/>
      <c r="O419" s="99"/>
    </row>
    <row r="420" spans="1:15" s="131" customFormat="1" ht="14.25" customHeight="1">
      <c r="A420" s="351"/>
      <c r="B420" s="100"/>
      <c r="C420" s="101"/>
      <c r="D420" s="102"/>
      <c r="E420" s="103"/>
      <c r="F420" s="95"/>
      <c r="G420" s="96"/>
      <c r="H420" s="111"/>
      <c r="I420" s="97"/>
      <c r="J420" s="601"/>
      <c r="K420" s="102"/>
      <c r="L420" s="102"/>
      <c r="M420" s="103"/>
      <c r="N420" s="95"/>
      <c r="O420" s="99"/>
    </row>
    <row r="421" spans="1:15" s="131" customFormat="1" ht="14.25" customHeight="1">
      <c r="A421" s="351"/>
      <c r="B421" s="100"/>
      <c r="C421" s="101"/>
      <c r="D421" s="102"/>
      <c r="E421" s="103"/>
      <c r="F421" s="95"/>
      <c r="G421" s="104">
        <f>ROUNDDOWN(SUM(F420:F424)/1000,0)</f>
        <v>0</v>
      </c>
      <c r="H421" s="105"/>
      <c r="I421" s="97"/>
      <c r="J421" s="601"/>
      <c r="K421" s="102"/>
      <c r="L421" s="102"/>
      <c r="M421" s="103"/>
      <c r="N421" s="95"/>
      <c r="O421" s="112"/>
    </row>
    <row r="422" spans="1:15" s="131" customFormat="1" ht="14.25" customHeight="1">
      <c r="A422" s="351"/>
      <c r="B422" s="100"/>
      <c r="C422" s="101"/>
      <c r="D422" s="102"/>
      <c r="E422" s="103"/>
      <c r="F422" s="95"/>
      <c r="G422" s="104"/>
      <c r="H422" s="105"/>
      <c r="I422" s="83" t="s">
        <v>130</v>
      </c>
      <c r="J422" s="84"/>
      <c r="K422" s="84"/>
      <c r="L422" s="84"/>
      <c r="M422" s="85"/>
      <c r="N422" s="86"/>
      <c r="O422" s="119"/>
    </row>
    <row r="423" spans="1:15" s="131" customFormat="1" ht="14.25" customHeight="1">
      <c r="A423" s="351"/>
      <c r="B423" s="100"/>
      <c r="C423" s="101"/>
      <c r="D423" s="102"/>
      <c r="E423" s="103"/>
      <c r="F423" s="95"/>
      <c r="G423" s="104"/>
      <c r="H423" s="111"/>
      <c r="I423" s="97"/>
      <c r="J423" s="601"/>
      <c r="K423" s="102"/>
      <c r="L423" s="102"/>
      <c r="M423" s="103"/>
      <c r="N423" s="95"/>
      <c r="O423" s="99"/>
    </row>
    <row r="424" spans="1:15" s="131" customFormat="1" ht="14.25" customHeight="1">
      <c r="A424" s="351"/>
      <c r="B424" s="100"/>
      <c r="C424" s="101"/>
      <c r="D424" s="102"/>
      <c r="E424" s="103"/>
      <c r="F424" s="95"/>
      <c r="G424" s="104"/>
      <c r="H424" s="105"/>
      <c r="I424" s="97"/>
      <c r="J424" s="601"/>
      <c r="K424" s="102"/>
      <c r="L424" s="102"/>
      <c r="M424" s="103"/>
      <c r="N424" s="95"/>
      <c r="O424" s="106">
        <f>ROUNDDOWN(SUM(N423:N430)/1000,0)</f>
        <v>0</v>
      </c>
    </row>
    <row r="425" spans="1:15" s="131" customFormat="1" ht="14.25" customHeight="1">
      <c r="A425" s="351"/>
      <c r="B425" s="83" t="s">
        <v>557</v>
      </c>
      <c r="C425" s="84"/>
      <c r="D425" s="84"/>
      <c r="E425" s="85"/>
      <c r="F425" s="86"/>
      <c r="G425" s="87"/>
      <c r="H425" s="105"/>
      <c r="I425" s="97"/>
      <c r="J425" s="601"/>
      <c r="K425" s="102"/>
      <c r="L425" s="102"/>
      <c r="M425" s="103"/>
      <c r="N425" s="95"/>
      <c r="O425" s="99"/>
    </row>
    <row r="426" spans="1:15" s="131" customFormat="1" ht="14.25" customHeight="1">
      <c r="A426" s="351"/>
      <c r="B426" s="100"/>
      <c r="C426" s="101"/>
      <c r="D426" s="102"/>
      <c r="E426" s="103"/>
      <c r="F426" s="95"/>
      <c r="G426" s="96"/>
      <c r="H426" s="111"/>
      <c r="I426" s="97"/>
      <c r="J426" s="601"/>
      <c r="K426" s="102"/>
      <c r="L426" s="102"/>
      <c r="M426" s="103"/>
      <c r="N426" s="95"/>
      <c r="O426" s="99"/>
    </row>
    <row r="427" spans="1:15" s="131" customFormat="1" ht="14.25" customHeight="1">
      <c r="A427" s="351"/>
      <c r="B427" s="100"/>
      <c r="C427" s="101"/>
      <c r="D427" s="102"/>
      <c r="E427" s="103"/>
      <c r="F427" s="95"/>
      <c r="G427" s="104">
        <f>ROUNDDOWN(SUM(F426:F428)/1000,0)</f>
        <v>0</v>
      </c>
      <c r="H427" s="111"/>
      <c r="I427" s="97"/>
      <c r="J427" s="601"/>
      <c r="K427" s="102"/>
      <c r="L427" s="102"/>
      <c r="M427" s="103"/>
      <c r="N427" s="95"/>
      <c r="O427" s="99"/>
    </row>
    <row r="428" spans="1:15" s="131" customFormat="1" ht="14.25" customHeight="1">
      <c r="A428" s="351"/>
      <c r="B428" s="100"/>
      <c r="C428" s="101"/>
      <c r="D428" s="102"/>
      <c r="E428" s="103"/>
      <c r="F428" s="95"/>
      <c r="G428" s="104"/>
      <c r="H428" s="105"/>
      <c r="I428" s="97"/>
      <c r="J428" s="601"/>
      <c r="K428" s="102"/>
      <c r="L428" s="102"/>
      <c r="M428" s="103"/>
      <c r="N428" s="95"/>
      <c r="O428" s="99"/>
    </row>
    <row r="429" spans="1:15" s="131" customFormat="1" ht="14.25" customHeight="1">
      <c r="A429" s="351"/>
      <c r="B429" s="83" t="s">
        <v>558</v>
      </c>
      <c r="C429" s="84"/>
      <c r="D429" s="84"/>
      <c r="E429" s="85"/>
      <c r="F429" s="86"/>
      <c r="G429" s="87"/>
      <c r="H429" s="105"/>
      <c r="I429" s="97"/>
      <c r="J429" s="601"/>
      <c r="K429" s="102"/>
      <c r="L429" s="102"/>
      <c r="M429" s="103"/>
      <c r="N429" s="95"/>
      <c r="O429" s="99"/>
    </row>
    <row r="430" spans="1:15" s="131" customFormat="1" ht="14.25" customHeight="1">
      <c r="A430" s="351"/>
      <c r="B430" s="100"/>
      <c r="C430" s="101"/>
      <c r="D430" s="102"/>
      <c r="E430" s="103"/>
      <c r="F430" s="95"/>
      <c r="G430" s="96"/>
      <c r="H430" s="111"/>
      <c r="I430" s="97"/>
      <c r="J430" s="601"/>
      <c r="K430" s="102"/>
      <c r="L430" s="102"/>
      <c r="M430" s="103"/>
      <c r="N430" s="95"/>
      <c r="O430" s="112"/>
    </row>
    <row r="431" spans="1:15" s="131" customFormat="1" ht="14.25" customHeight="1">
      <c r="A431" s="351"/>
      <c r="B431" s="100"/>
      <c r="C431" s="101"/>
      <c r="D431" s="102"/>
      <c r="E431" s="103"/>
      <c r="F431" s="95"/>
      <c r="G431" s="104">
        <f>ROUNDDOWN(SUM(F430:F434)/1000,0)</f>
        <v>0</v>
      </c>
      <c r="H431" s="111"/>
      <c r="I431" s="204" t="s">
        <v>131</v>
      </c>
      <c r="J431" s="180"/>
      <c r="K431" s="116"/>
      <c r="L431" s="116"/>
      <c r="M431" s="117"/>
      <c r="N431" s="118"/>
      <c r="O431" s="119"/>
    </row>
    <row r="432" spans="1:15" s="131" customFormat="1" ht="14.25" customHeight="1">
      <c r="A432" s="351"/>
      <c r="B432" s="100"/>
      <c r="C432" s="101"/>
      <c r="D432" s="102"/>
      <c r="E432" s="103"/>
      <c r="F432" s="95"/>
      <c r="G432" s="104"/>
      <c r="H432" s="111"/>
      <c r="I432" s="97"/>
      <c r="J432" s="601"/>
      <c r="K432" s="102"/>
      <c r="L432" s="102"/>
      <c r="M432" s="103"/>
      <c r="N432" s="95"/>
      <c r="O432" s="99"/>
    </row>
    <row r="433" spans="1:15" s="131" customFormat="1" ht="14.25" customHeight="1">
      <c r="A433" s="351"/>
      <c r="B433" s="100"/>
      <c r="C433" s="101"/>
      <c r="D433" s="102"/>
      <c r="E433" s="103"/>
      <c r="F433" s="95"/>
      <c r="G433" s="104"/>
      <c r="H433" s="105"/>
      <c r="I433" s="97"/>
      <c r="J433" s="601"/>
      <c r="K433" s="102"/>
      <c r="L433" s="102"/>
      <c r="M433" s="103"/>
      <c r="N433" s="95"/>
      <c r="O433" s="106">
        <f>ROUNDDOWN(SUM(N432:N437)/1000,0)</f>
        <v>0</v>
      </c>
    </row>
    <row r="434" spans="1:15" s="131" customFormat="1" ht="14.25" customHeight="1">
      <c r="A434" s="351"/>
      <c r="B434" s="100"/>
      <c r="C434" s="101"/>
      <c r="D434" s="102"/>
      <c r="E434" s="103"/>
      <c r="F434" s="95"/>
      <c r="G434" s="104"/>
      <c r="H434" s="105"/>
      <c r="I434" s="97"/>
      <c r="J434" s="601"/>
      <c r="K434" s="102"/>
      <c r="L434" s="102"/>
      <c r="M434" s="103"/>
      <c r="N434" s="95"/>
      <c r="O434" s="99"/>
    </row>
    <row r="435" spans="1:15" s="131" customFormat="1" ht="14.25" customHeight="1">
      <c r="A435" s="351"/>
      <c r="B435" s="83" t="s">
        <v>559</v>
      </c>
      <c r="C435" s="84"/>
      <c r="D435" s="84"/>
      <c r="E435" s="85"/>
      <c r="F435" s="86"/>
      <c r="G435" s="87"/>
      <c r="H435" s="105"/>
      <c r="I435" s="97"/>
      <c r="J435" s="601"/>
      <c r="K435" s="102"/>
      <c r="L435" s="102"/>
      <c r="M435" s="103"/>
      <c r="N435" s="95"/>
      <c r="O435" s="99"/>
    </row>
    <row r="436" spans="1:15" s="131" customFormat="1" ht="14.25" customHeight="1">
      <c r="A436" s="351"/>
      <c r="B436" s="100"/>
      <c r="C436" s="101"/>
      <c r="D436" s="102"/>
      <c r="E436" s="103"/>
      <c r="F436" s="95"/>
      <c r="G436" s="96"/>
      <c r="H436" s="105"/>
      <c r="I436" s="97"/>
      <c r="J436" s="601"/>
      <c r="K436" s="102"/>
      <c r="L436" s="102"/>
      <c r="M436" s="103"/>
      <c r="N436" s="95"/>
      <c r="O436" s="99"/>
    </row>
    <row r="437" spans="1:15" s="131" customFormat="1" ht="14.25" customHeight="1">
      <c r="A437" s="351"/>
      <c r="B437" s="100"/>
      <c r="C437" s="101"/>
      <c r="D437" s="102"/>
      <c r="E437" s="103"/>
      <c r="F437" s="95"/>
      <c r="G437" s="96">
        <f>ROUNDDOWN(SUM(F436:F444)/1000,0)</f>
        <v>0</v>
      </c>
      <c r="H437" s="105"/>
      <c r="I437" s="97"/>
      <c r="J437" s="601"/>
      <c r="K437" s="102"/>
      <c r="L437" s="102"/>
      <c r="M437" s="103"/>
      <c r="N437" s="95"/>
      <c r="O437" s="99"/>
    </row>
    <row r="438" spans="1:15" s="131" customFormat="1" ht="14.25" customHeight="1">
      <c r="A438" s="351"/>
      <c r="B438" s="100"/>
      <c r="C438" s="101"/>
      <c r="D438" s="102"/>
      <c r="E438" s="103"/>
      <c r="F438" s="95"/>
      <c r="G438" s="96"/>
      <c r="H438" s="111"/>
      <c r="I438" s="205" t="s">
        <v>136</v>
      </c>
      <c r="J438" s="181"/>
      <c r="K438" s="182"/>
      <c r="L438" s="182"/>
      <c r="M438" s="183"/>
      <c r="N438" s="185"/>
      <c r="O438" s="184"/>
    </row>
    <row r="439" spans="1:15" s="131" customFormat="1" ht="14.25" customHeight="1">
      <c r="A439" s="351"/>
      <c r="B439" s="100"/>
      <c r="C439" s="101"/>
      <c r="D439" s="102"/>
      <c r="E439" s="103"/>
      <c r="F439" s="95"/>
      <c r="G439" s="96"/>
      <c r="H439" s="111"/>
      <c r="I439" s="97"/>
      <c r="J439" s="601"/>
      <c r="K439" s="102"/>
      <c r="L439" s="102"/>
      <c r="M439" s="103"/>
      <c r="N439" s="95"/>
      <c r="O439" s="186"/>
    </row>
    <row r="440" spans="1:15" s="131" customFormat="1" ht="14.25" customHeight="1">
      <c r="A440" s="351"/>
      <c r="B440" s="100"/>
      <c r="C440" s="101"/>
      <c r="D440" s="102"/>
      <c r="E440" s="103"/>
      <c r="F440" s="95"/>
      <c r="G440" s="96"/>
      <c r="H440" s="111"/>
      <c r="I440" s="97"/>
      <c r="J440" s="601"/>
      <c r="K440" s="102"/>
      <c r="L440" s="102"/>
      <c r="M440" s="103"/>
      <c r="N440" s="95"/>
      <c r="O440" s="106">
        <f>ROUNDDOWN(SUM(N439:N444)/1000,0)</f>
        <v>0</v>
      </c>
    </row>
    <row r="441" spans="1:15" s="131" customFormat="1" ht="14.25" customHeight="1">
      <c r="A441" s="351"/>
      <c r="B441" s="100"/>
      <c r="C441" s="101"/>
      <c r="D441" s="102"/>
      <c r="E441" s="103"/>
      <c r="F441" s="95"/>
      <c r="G441" s="96"/>
      <c r="H441" s="111"/>
      <c r="I441" s="97"/>
      <c r="J441" s="601"/>
      <c r="K441" s="102"/>
      <c r="L441" s="102"/>
      <c r="M441" s="103"/>
      <c r="N441" s="95"/>
      <c r="O441" s="99"/>
    </row>
    <row r="442" spans="1:15" s="131" customFormat="1" ht="14.25" customHeight="1">
      <c r="A442" s="351"/>
      <c r="B442" s="100"/>
      <c r="C442" s="101"/>
      <c r="D442" s="102"/>
      <c r="E442" s="103"/>
      <c r="F442" s="95"/>
      <c r="G442" s="96"/>
      <c r="H442" s="111"/>
      <c r="I442" s="97"/>
      <c r="J442" s="601"/>
      <c r="K442" s="102"/>
      <c r="L442" s="102"/>
      <c r="M442" s="103"/>
      <c r="N442" s="95"/>
      <c r="O442" s="99"/>
    </row>
    <row r="443" spans="1:15" s="131" customFormat="1" ht="14.25" customHeight="1">
      <c r="A443" s="351"/>
      <c r="B443" s="100"/>
      <c r="C443" s="101"/>
      <c r="D443" s="102"/>
      <c r="E443" s="103"/>
      <c r="F443" s="95"/>
      <c r="G443" s="96"/>
      <c r="H443" s="105"/>
      <c r="I443" s="97"/>
      <c r="J443" s="601"/>
      <c r="K443" s="102"/>
      <c r="L443" s="102"/>
      <c r="M443" s="103"/>
      <c r="N443" s="95"/>
      <c r="O443" s="99"/>
    </row>
    <row r="444" spans="1:15" s="131" customFormat="1" ht="14.25" customHeight="1">
      <c r="A444" s="351"/>
      <c r="B444" s="100"/>
      <c r="C444" s="101"/>
      <c r="D444" s="102"/>
      <c r="E444" s="103"/>
      <c r="F444" s="95"/>
      <c r="G444" s="104"/>
      <c r="H444" s="111"/>
      <c r="I444" s="97"/>
      <c r="J444" s="601"/>
      <c r="K444" s="102"/>
      <c r="L444" s="102"/>
      <c r="M444" s="103"/>
      <c r="N444" s="95"/>
      <c r="O444" s="112"/>
    </row>
    <row r="445" spans="1:15" s="131" customFormat="1" ht="14.25" customHeight="1">
      <c r="A445" s="351"/>
      <c r="B445" s="83" t="s">
        <v>67</v>
      </c>
      <c r="C445" s="84"/>
      <c r="D445" s="84"/>
      <c r="E445" s="85"/>
      <c r="F445" s="86"/>
      <c r="G445" s="87"/>
      <c r="H445" s="111"/>
      <c r="I445" s="204" t="s">
        <v>137</v>
      </c>
      <c r="J445" s="115"/>
      <c r="K445" s="116"/>
      <c r="L445" s="116"/>
      <c r="M445" s="117"/>
      <c r="N445" s="120"/>
      <c r="O445" s="121"/>
    </row>
    <row r="446" spans="1:15" s="131" customFormat="1" ht="14.25" customHeight="1">
      <c r="A446" s="351"/>
      <c r="B446" s="100"/>
      <c r="C446" s="101"/>
      <c r="D446" s="102"/>
      <c r="E446" s="103"/>
      <c r="F446" s="95"/>
      <c r="G446" s="96"/>
      <c r="H446" s="111"/>
      <c r="I446" s="97"/>
      <c r="J446" s="601"/>
      <c r="K446" s="102"/>
      <c r="L446" s="102"/>
      <c r="M446" s="103"/>
      <c r="N446" s="95"/>
      <c r="O446" s="99"/>
    </row>
    <row r="447" spans="1:15" s="131" customFormat="1" ht="14.25" customHeight="1">
      <c r="A447" s="351"/>
      <c r="B447" s="100"/>
      <c r="C447" s="101"/>
      <c r="D447" s="102"/>
      <c r="E447" s="103"/>
      <c r="F447" s="95"/>
      <c r="G447" s="104">
        <f>ROUNDDOWN(SUM(F446:F448)/1000,0)</f>
        <v>0</v>
      </c>
      <c r="H447" s="105"/>
      <c r="I447" s="97"/>
      <c r="J447" s="601"/>
      <c r="K447" s="102"/>
      <c r="L447" s="102"/>
      <c r="M447" s="103"/>
      <c r="N447" s="95"/>
      <c r="O447" s="106">
        <f>ROUNDDOWN(SUM(N446:N455)/1000,0)</f>
        <v>0</v>
      </c>
    </row>
    <row r="448" spans="1:15" s="131" customFormat="1" ht="14.1" customHeight="1">
      <c r="A448" s="351"/>
      <c r="B448" s="100"/>
      <c r="C448" s="101"/>
      <c r="D448" s="102"/>
      <c r="E448" s="103"/>
      <c r="F448" s="95"/>
      <c r="G448" s="104"/>
      <c r="H448" s="111"/>
      <c r="I448" s="97"/>
      <c r="J448" s="601"/>
      <c r="K448" s="102"/>
      <c r="L448" s="102"/>
      <c r="M448" s="103"/>
      <c r="N448" s="95"/>
      <c r="O448" s="99"/>
    </row>
    <row r="449" spans="1:15" s="131" customFormat="1" ht="14.25" customHeight="1" thickBot="1">
      <c r="A449" s="351"/>
      <c r="B449" s="122" t="s">
        <v>68</v>
      </c>
      <c r="C449" s="123"/>
      <c r="D449" s="123"/>
      <c r="E449" s="124"/>
      <c r="F449" s="125"/>
      <c r="G449" s="126">
        <f>G450-G414-G421-G427-G431-G437-G447</f>
        <v>0</v>
      </c>
      <c r="H449" s="105"/>
      <c r="I449" s="97"/>
      <c r="J449" s="601"/>
      <c r="K449" s="102"/>
      <c r="L449" s="102"/>
      <c r="M449" s="103"/>
      <c r="N449" s="95"/>
      <c r="O449" s="99"/>
    </row>
    <row r="450" spans="1:15" s="131" customFormat="1" ht="20.100000000000001" customHeight="1" thickTop="1">
      <c r="A450" s="351"/>
      <c r="B450" s="1015" t="s">
        <v>69</v>
      </c>
      <c r="C450" s="1016"/>
      <c r="D450" s="1016"/>
      <c r="E450" s="1016"/>
      <c r="F450" s="1017"/>
      <c r="G450" s="127">
        <f>O458</f>
        <v>0</v>
      </c>
      <c r="H450" s="105"/>
      <c r="I450" s="97"/>
      <c r="J450" s="601"/>
      <c r="K450" s="102"/>
      <c r="L450" s="102"/>
      <c r="M450" s="103"/>
      <c r="N450" s="95"/>
      <c r="O450" s="99"/>
    </row>
    <row r="451" spans="1:15" s="131" customFormat="1" ht="14.25" customHeight="1">
      <c r="A451" s="351"/>
      <c r="B451" s="128" t="s">
        <v>70</v>
      </c>
      <c r="C451" s="129"/>
      <c r="D451" s="129"/>
      <c r="E451" s="129"/>
      <c r="F451" s="129"/>
      <c r="G451" s="130"/>
      <c r="H451" s="130"/>
      <c r="I451" s="97"/>
      <c r="J451" s="601"/>
      <c r="K451" s="102"/>
      <c r="L451" s="102"/>
      <c r="M451" s="103"/>
      <c r="N451" s="95"/>
      <c r="O451" s="99"/>
    </row>
    <row r="452" spans="1:15" s="131" customFormat="1" ht="14.25" customHeight="1">
      <c r="A452" s="351"/>
      <c r="B452" s="131" t="s">
        <v>71</v>
      </c>
      <c r="C452" s="129"/>
      <c r="D452" s="129"/>
      <c r="E452" s="129"/>
      <c r="F452" s="129"/>
      <c r="G452" s="132" t="s">
        <v>72</v>
      </c>
      <c r="H452" s="133"/>
      <c r="I452" s="97"/>
      <c r="J452" s="601"/>
      <c r="K452" s="102"/>
      <c r="L452" s="102"/>
      <c r="M452" s="103"/>
      <c r="N452" s="95"/>
      <c r="O452" s="99"/>
    </row>
    <row r="453" spans="1:15" s="131" customFormat="1" ht="14.25" customHeight="1">
      <c r="A453" s="351"/>
      <c r="B453" s="919" t="s">
        <v>73</v>
      </c>
      <c r="C453" s="1018"/>
      <c r="D453" s="1018"/>
      <c r="E453" s="1018"/>
      <c r="F453" s="1019"/>
      <c r="G453" s="134" t="s">
        <v>74</v>
      </c>
      <c r="H453" s="133"/>
      <c r="I453" s="97"/>
      <c r="J453" s="601"/>
      <c r="K453" s="102"/>
      <c r="L453" s="102"/>
      <c r="M453" s="103"/>
      <c r="N453" s="95"/>
      <c r="O453" s="99"/>
    </row>
    <row r="454" spans="1:15" s="131" customFormat="1" ht="20.100000000000001" customHeight="1">
      <c r="A454" s="351"/>
      <c r="B454" s="1003" t="s">
        <v>567</v>
      </c>
      <c r="C454" s="1018"/>
      <c r="D454" s="1018"/>
      <c r="E454" s="1018"/>
      <c r="F454" s="1019"/>
      <c r="G454" s="135"/>
      <c r="H454" s="136"/>
      <c r="I454" s="97"/>
      <c r="J454" s="601"/>
      <c r="K454" s="102"/>
      <c r="L454" s="102"/>
      <c r="M454" s="103"/>
      <c r="N454" s="95"/>
      <c r="O454" s="99"/>
    </row>
    <row r="455" spans="1:15" s="131" customFormat="1" ht="21.95" customHeight="1" thickBot="1">
      <c r="A455" s="351"/>
      <c r="B455" s="1003" t="s">
        <v>568</v>
      </c>
      <c r="C455" s="1004"/>
      <c r="D455" s="1004"/>
      <c r="E455" s="1004"/>
      <c r="F455" s="1005"/>
      <c r="G455" s="135"/>
      <c r="H455" s="111"/>
      <c r="I455" s="97"/>
      <c r="J455" s="601"/>
      <c r="K455" s="102"/>
      <c r="L455" s="102"/>
      <c r="M455" s="103"/>
      <c r="N455" s="95"/>
      <c r="O455" s="137"/>
    </row>
    <row r="456" spans="1:15" s="131" customFormat="1" ht="35.450000000000003" customHeight="1" thickTop="1">
      <c r="A456" s="351"/>
      <c r="B456" s="1003" t="s">
        <v>132</v>
      </c>
      <c r="C456" s="1004"/>
      <c r="D456" s="1004"/>
      <c r="E456" s="1004"/>
      <c r="F456" s="1005"/>
      <c r="G456" s="135"/>
      <c r="H456" s="111"/>
      <c r="I456" s="1006" t="s">
        <v>565</v>
      </c>
      <c r="J456" s="1007"/>
      <c r="K456" s="1007"/>
      <c r="L456" s="1007"/>
      <c r="M456" s="1007"/>
      <c r="N456" s="1008"/>
      <c r="O456" s="138">
        <f>SUM(O414,O424,O433,O440,O447,)</f>
        <v>0</v>
      </c>
    </row>
    <row r="457" spans="1:15" s="131" customFormat="1" ht="35.450000000000003" customHeight="1">
      <c r="A457" s="351"/>
      <c r="B457" s="1003" t="s">
        <v>138</v>
      </c>
      <c r="C457" s="1004"/>
      <c r="D457" s="1004"/>
      <c r="E457" s="1004"/>
      <c r="F457" s="1005"/>
      <c r="G457" s="187"/>
      <c r="H457" s="130"/>
      <c r="I457" s="1009" t="s">
        <v>340</v>
      </c>
      <c r="J457" s="1010"/>
      <c r="K457" s="1010"/>
      <c r="L457" s="1010"/>
      <c r="M457" s="1010"/>
      <c r="N457" s="1011"/>
      <c r="O457" s="146">
        <f>IF(共通入力シート!$B$18="課税事業者",ROUNDDOWN((O456-G459)*10/110,0),0)</f>
        <v>0</v>
      </c>
    </row>
    <row r="458" spans="1:15" s="131" customFormat="1" ht="26.1" customHeight="1" thickBot="1">
      <c r="A458" s="351"/>
      <c r="B458" s="1012" t="s">
        <v>569</v>
      </c>
      <c r="C458" s="1013"/>
      <c r="D458" s="1013"/>
      <c r="E458" s="1013"/>
      <c r="F458" s="1014"/>
      <c r="G458" s="139"/>
      <c r="H458" s="130"/>
      <c r="I458" s="995" t="s">
        <v>341</v>
      </c>
      <c r="J458" s="996"/>
      <c r="K458" s="996"/>
      <c r="L458" s="996"/>
      <c r="M458" s="996"/>
      <c r="N458" s="997"/>
      <c r="O458" s="141">
        <f>O456-O457</f>
        <v>0</v>
      </c>
    </row>
    <row r="459" spans="1:15" s="131" customFormat="1" ht="25.35" customHeight="1" thickTop="1">
      <c r="A459" s="351"/>
      <c r="B459" s="992" t="s">
        <v>75</v>
      </c>
      <c r="C459" s="993"/>
      <c r="D459" s="993"/>
      <c r="E459" s="993"/>
      <c r="F459" s="994"/>
      <c r="G459" s="140">
        <f>SUM(G454:G458)</f>
        <v>0</v>
      </c>
      <c r="H459" s="364"/>
      <c r="I459" s="995" t="s">
        <v>342</v>
      </c>
      <c r="J459" s="996"/>
      <c r="K459" s="996"/>
      <c r="L459" s="996"/>
      <c r="M459" s="996"/>
      <c r="N459" s="997"/>
      <c r="O459" s="144"/>
    </row>
    <row r="460" spans="1:15" s="131" customFormat="1" ht="26.25" customHeight="1">
      <c r="A460" s="351"/>
      <c r="B460" s="131" t="s">
        <v>76</v>
      </c>
      <c r="C460" s="365"/>
      <c r="D460" s="365"/>
      <c r="E460" s="365"/>
      <c r="F460" s="365"/>
      <c r="G460" s="143"/>
      <c r="H460" s="364"/>
      <c r="O460" s="145"/>
    </row>
    <row r="461" spans="1:15" s="131" customFormat="1" ht="10.5" customHeight="1" thickBot="1">
      <c r="A461" s="351"/>
      <c r="C461" s="365"/>
      <c r="D461" s="365"/>
      <c r="E461" s="365"/>
      <c r="F461" s="365"/>
      <c r="G461" s="143"/>
      <c r="H461" s="364"/>
      <c r="I461" s="366"/>
    </row>
    <row r="462" spans="1:15" s="131" customFormat="1" ht="25.35" customHeight="1" thickBot="1">
      <c r="A462" s="351"/>
      <c r="B462" s="998" t="s">
        <v>77</v>
      </c>
      <c r="C462" s="980"/>
      <c r="D462" s="999" t="str">
        <f>IF(共通入力シート!$B$2="","",共通入力シート!$B$2)</f>
        <v/>
      </c>
      <c r="E462" s="999"/>
      <c r="F462" s="999"/>
      <c r="G462" s="1000"/>
      <c r="H462" s="1001" t="str">
        <f>IF(共通入力シート!$B$18="※選択してください。","★「共通入力シート」の消費税等仕入控除税額の取扱を選択してください。","")</f>
        <v/>
      </c>
      <c r="I462" s="1002"/>
      <c r="J462" s="1002"/>
      <c r="K462" s="1002"/>
      <c r="L462" s="1002"/>
      <c r="M462" s="1002"/>
      <c r="N462" s="1002"/>
      <c r="O462" s="1002"/>
    </row>
    <row r="463" spans="1:15" s="131" customFormat="1" ht="46.5" customHeight="1" thickBot="1">
      <c r="A463" s="351"/>
      <c r="B463" s="987" t="s">
        <v>343</v>
      </c>
      <c r="C463" s="988"/>
      <c r="D463" s="989" t="str">
        <f>IF(O458=0,"",MAX(0,MIN(INT(O458/2),G449)))</f>
        <v/>
      </c>
      <c r="E463" s="989"/>
      <c r="F463" s="989"/>
      <c r="G463" s="367" t="s">
        <v>29</v>
      </c>
      <c r="H463" s="990" t="s">
        <v>78</v>
      </c>
      <c r="I463" s="991"/>
      <c r="J463" s="991"/>
      <c r="K463" s="991"/>
      <c r="L463" s="991"/>
      <c r="M463" s="991"/>
      <c r="N463" s="991"/>
      <c r="O463" s="991"/>
    </row>
    <row r="464" spans="1:15" ht="4.5" customHeight="1"/>
    <row r="465" spans="2:21" ht="15.6" customHeight="1">
      <c r="B465" s="131" t="s">
        <v>425</v>
      </c>
      <c r="C465" s="218"/>
      <c r="D465" s="218"/>
      <c r="E465" s="218"/>
      <c r="F465" s="218"/>
      <c r="G465" s="218"/>
      <c r="H465" s="218"/>
      <c r="I465" s="218"/>
      <c r="J465" s="218"/>
      <c r="K465" s="218"/>
      <c r="L465" s="218"/>
      <c r="M465" s="218"/>
      <c r="N465" s="218"/>
      <c r="O465" s="218"/>
      <c r="R465" s="329"/>
      <c r="S465" s="329"/>
      <c r="T465" s="329"/>
      <c r="U465" s="329"/>
    </row>
    <row r="466" spans="2:21" ht="15.6" customHeight="1">
      <c r="B466" s="218" t="s">
        <v>509</v>
      </c>
      <c r="C466" s="218"/>
      <c r="D466" s="218"/>
      <c r="E466" s="218"/>
      <c r="F466" s="218"/>
      <c r="G466" s="218"/>
      <c r="H466" s="218"/>
      <c r="I466" s="218"/>
      <c r="J466" s="218"/>
      <c r="K466" s="218"/>
      <c r="L466" s="218"/>
      <c r="M466" s="218"/>
      <c r="N466" s="218"/>
      <c r="O466" s="218"/>
      <c r="R466" s="329"/>
      <c r="S466" s="329"/>
      <c r="T466" s="329"/>
      <c r="U466" s="329"/>
    </row>
    <row r="467" spans="2:21" ht="15.6" customHeight="1" thickBot="1">
      <c r="B467" s="1120" t="s">
        <v>513</v>
      </c>
      <c r="C467" s="1120"/>
      <c r="D467" s="1120"/>
      <c r="E467" s="1120"/>
      <c r="F467" s="1120"/>
      <c r="G467" s="1120"/>
      <c r="H467" s="1120"/>
      <c r="I467" s="1120"/>
      <c r="J467" s="1120"/>
      <c r="K467" s="1120"/>
      <c r="L467" s="1120"/>
      <c r="M467" s="1120"/>
      <c r="N467" s="1120"/>
      <c r="O467" s="1120"/>
      <c r="R467" s="329"/>
      <c r="S467" s="329"/>
      <c r="T467" s="329"/>
      <c r="U467" s="329"/>
    </row>
    <row r="468" spans="2:21" ht="15.75" customHeight="1">
      <c r="B468" s="1121" t="s">
        <v>43</v>
      </c>
      <c r="C468" s="1122"/>
      <c r="D468" s="1125" t="s">
        <v>641</v>
      </c>
      <c r="E468" s="1126"/>
      <c r="F468" s="1129" t="s">
        <v>657</v>
      </c>
      <c r="G468" s="1130"/>
      <c r="H468" s="1131"/>
      <c r="I468" s="1131"/>
      <c r="J468" s="1131"/>
      <c r="K468" s="1131"/>
      <c r="L468" s="1131"/>
      <c r="M468" s="1131"/>
      <c r="N468" s="1131"/>
      <c r="O468" s="1132"/>
      <c r="Q468" s="618" t="s">
        <v>667</v>
      </c>
      <c r="R468" s="329"/>
      <c r="S468" s="329"/>
      <c r="T468" s="329"/>
      <c r="U468" s="329"/>
    </row>
    <row r="469" spans="2:21" ht="17.25" customHeight="1" thickBot="1">
      <c r="B469" s="1123"/>
      <c r="C469" s="1124"/>
      <c r="D469" s="1127"/>
      <c r="E469" s="1128"/>
      <c r="F469" s="1133"/>
      <c r="G469" s="1134"/>
      <c r="H469" s="1135"/>
      <c r="I469" s="1135"/>
      <c r="J469" s="1135"/>
      <c r="K469" s="1135"/>
      <c r="L469" s="1135"/>
      <c r="M469" s="1135"/>
      <c r="N469" s="1135"/>
      <c r="O469" s="1136"/>
      <c r="Q469" s="617" t="s">
        <v>668</v>
      </c>
      <c r="R469" s="329"/>
      <c r="S469" s="329"/>
      <c r="T469" s="329"/>
      <c r="U469" s="329"/>
    </row>
    <row r="470" spans="2:21" ht="16.5" customHeight="1">
      <c r="B470" s="330" t="s">
        <v>142</v>
      </c>
      <c r="C470" s="331"/>
      <c r="D470" s="331"/>
      <c r="E470" s="332"/>
      <c r="F470" s="331"/>
      <c r="G470" s="331"/>
      <c r="H470" s="333"/>
      <c r="I470" s="333"/>
      <c r="J470" s="333"/>
      <c r="K470" s="333"/>
      <c r="L470" s="333"/>
      <c r="M470" s="333"/>
      <c r="N470" s="333"/>
      <c r="O470" s="334"/>
      <c r="R470" s="329"/>
      <c r="S470" s="329"/>
      <c r="T470" s="329"/>
      <c r="U470" s="329"/>
    </row>
    <row r="471" spans="2:21" ht="18.75" customHeight="1">
      <c r="B471" s="1109"/>
      <c r="C471" s="1110"/>
      <c r="D471" s="1110"/>
      <c r="E471" s="1110"/>
      <c r="F471" s="1110"/>
      <c r="G471" s="1110"/>
      <c r="H471" s="1110"/>
      <c r="I471" s="1110"/>
      <c r="J471" s="1110"/>
      <c r="K471" s="1110"/>
      <c r="L471" s="1213" t="s">
        <v>48</v>
      </c>
      <c r="M471" s="1215"/>
      <c r="N471" s="1215"/>
      <c r="O471" s="1216"/>
      <c r="Q471" s="569" t="str">
        <f>IF(M471="", "←選択してください。", "")</f>
        <v>←選択してください。</v>
      </c>
      <c r="R471" s="329"/>
      <c r="S471" s="329"/>
      <c r="T471" s="329"/>
      <c r="U471" s="329"/>
    </row>
    <row r="472" spans="2:21" ht="17.25" customHeight="1">
      <c r="B472" s="1111"/>
      <c r="C472" s="1112"/>
      <c r="D472" s="1112"/>
      <c r="E472" s="1112"/>
      <c r="F472" s="1112"/>
      <c r="G472" s="1112"/>
      <c r="H472" s="1112"/>
      <c r="I472" s="1112"/>
      <c r="J472" s="1112"/>
      <c r="K472" s="1112"/>
      <c r="L472" s="1214"/>
      <c r="M472" s="1217"/>
      <c r="N472" s="1217"/>
      <c r="O472" s="1218"/>
      <c r="Q472" s="336"/>
      <c r="R472" s="329"/>
      <c r="S472" s="329"/>
      <c r="T472" s="329"/>
      <c r="U472" s="329"/>
    </row>
    <row r="473" spans="2:21" ht="4.5" customHeight="1">
      <c r="B473" s="338"/>
      <c r="C473" s="338"/>
      <c r="D473" s="338"/>
      <c r="E473" s="338"/>
      <c r="F473" s="338"/>
      <c r="G473" s="338"/>
      <c r="H473" s="338"/>
      <c r="I473" s="338"/>
      <c r="J473" s="338"/>
      <c r="K473" s="338"/>
      <c r="L473" s="338"/>
      <c r="M473" s="338"/>
      <c r="N473" s="338"/>
      <c r="O473" s="611"/>
      <c r="R473" s="329"/>
      <c r="S473" s="329"/>
      <c r="T473" s="329"/>
      <c r="U473" s="329"/>
    </row>
    <row r="474" spans="2:21" ht="24" customHeight="1">
      <c r="B474" s="340" t="s">
        <v>143</v>
      </c>
      <c r="C474" s="341"/>
      <c r="D474" s="341"/>
      <c r="E474" s="341"/>
      <c r="F474" s="1117" t="s">
        <v>50</v>
      </c>
      <c r="G474" s="1118"/>
      <c r="H474" s="342"/>
      <c r="I474" s="919"/>
      <c r="J474" s="920"/>
      <c r="K474" s="920"/>
      <c r="L474" s="1221"/>
      <c r="M474" s="1221"/>
      <c r="N474" s="1221"/>
      <c r="O474" s="775"/>
      <c r="Q474" s="336" t="str">
        <f>IF(OR(F468="人材養成事業",F468= "普及啓発事業"), "←斜線部は記入する必要はありません。", "")</f>
        <v/>
      </c>
      <c r="R474" s="329"/>
      <c r="S474" s="329"/>
      <c r="T474" s="329"/>
      <c r="U474" s="329"/>
    </row>
    <row r="475" spans="2:21" ht="8.25" customHeight="1">
      <c r="B475" s="131"/>
      <c r="C475" s="131"/>
      <c r="D475" s="131"/>
      <c r="E475" s="131"/>
      <c r="F475" s="338"/>
      <c r="G475" s="338"/>
      <c r="H475" s="587"/>
      <c r="I475" s="338"/>
      <c r="J475" s="338"/>
      <c r="K475" s="338"/>
      <c r="L475" s="588"/>
      <c r="M475" s="338"/>
      <c r="N475" s="338"/>
      <c r="O475" s="589"/>
      <c r="Q475" s="336"/>
      <c r="R475" s="329"/>
      <c r="S475" s="329"/>
      <c r="T475" s="329"/>
      <c r="U475" s="329"/>
    </row>
    <row r="476" spans="2:21" ht="24" hidden="1" customHeight="1">
      <c r="B476" s="131"/>
      <c r="C476" s="131"/>
      <c r="D476" s="131"/>
      <c r="E476" s="131"/>
      <c r="F476" s="338"/>
      <c r="G476" s="338"/>
      <c r="H476" s="587"/>
      <c r="I476" s="338"/>
      <c r="J476" s="338"/>
      <c r="K476" s="338"/>
      <c r="L476" s="588"/>
      <c r="M476" s="338"/>
      <c r="N476" s="338"/>
      <c r="O476" s="589"/>
      <c r="Q476" s="336"/>
      <c r="R476" s="329"/>
      <c r="S476" s="329"/>
      <c r="T476" s="329"/>
      <c r="U476" s="329"/>
    </row>
    <row r="477" spans="2:21" ht="9.75" hidden="1" customHeight="1">
      <c r="B477" s="131"/>
      <c r="C477" s="131"/>
      <c r="D477" s="338"/>
      <c r="E477" s="338"/>
      <c r="F477" s="338"/>
      <c r="G477" s="338"/>
      <c r="H477" s="338"/>
      <c r="I477" s="338"/>
      <c r="J477" s="338"/>
      <c r="K477" s="338"/>
      <c r="L477" s="338"/>
      <c r="M477" s="338"/>
      <c r="N477" s="338"/>
      <c r="O477" s="338"/>
      <c r="Q477" s="336"/>
      <c r="R477" s="329"/>
      <c r="S477" s="329"/>
      <c r="T477" s="329"/>
      <c r="U477" s="329"/>
    </row>
    <row r="478" spans="2:21" s="102" customFormat="1" ht="18" customHeight="1">
      <c r="B478" s="1020" t="s">
        <v>344</v>
      </c>
      <c r="C478" s="1066"/>
      <c r="D478" s="925" t="s">
        <v>413</v>
      </c>
      <c r="E478" s="926"/>
      <c r="F478" s="926"/>
      <c r="G478" s="926"/>
      <c r="H478" s="926"/>
      <c r="I478" s="926"/>
      <c r="J478" s="926"/>
      <c r="K478" s="926"/>
      <c r="L478" s="926"/>
      <c r="M478" s="926"/>
      <c r="N478" s="926"/>
      <c r="O478" s="927"/>
      <c r="Q478" s="345"/>
    </row>
    <row r="479" spans="2:21" s="102" customFormat="1" ht="19.350000000000001" customHeight="1">
      <c r="B479" s="1067"/>
      <c r="C479" s="1068"/>
      <c r="D479" s="1071"/>
      <c r="E479" s="1072"/>
      <c r="F479" s="1072"/>
      <c r="G479" s="1072"/>
      <c r="H479" s="1072"/>
      <c r="I479" s="1072"/>
      <c r="J479" s="1072"/>
      <c r="K479" s="1072"/>
      <c r="L479" s="1072"/>
      <c r="M479" s="1072"/>
      <c r="N479" s="1072"/>
      <c r="O479" s="1073"/>
    </row>
    <row r="480" spans="2:21" s="102" customFormat="1" ht="19.350000000000001" customHeight="1">
      <c r="B480" s="1067"/>
      <c r="C480" s="1068"/>
      <c r="D480" s="1071"/>
      <c r="E480" s="1072"/>
      <c r="F480" s="1072"/>
      <c r="G480" s="1072"/>
      <c r="H480" s="1072"/>
      <c r="I480" s="1072"/>
      <c r="J480" s="1072"/>
      <c r="K480" s="1072"/>
      <c r="L480" s="1072"/>
      <c r="M480" s="1072"/>
      <c r="N480" s="1072"/>
      <c r="O480" s="1073"/>
    </row>
    <row r="481" spans="2:15" s="102" customFormat="1" ht="19.350000000000001" customHeight="1">
      <c r="B481" s="1067"/>
      <c r="C481" s="1068"/>
      <c r="D481" s="1071"/>
      <c r="E481" s="1072"/>
      <c r="F481" s="1072"/>
      <c r="G481" s="1072"/>
      <c r="H481" s="1072"/>
      <c r="I481" s="1072"/>
      <c r="J481" s="1072"/>
      <c r="K481" s="1072"/>
      <c r="L481" s="1072"/>
      <c r="M481" s="1072"/>
      <c r="N481" s="1072"/>
      <c r="O481" s="1073"/>
    </row>
    <row r="482" spans="2:15" s="102" customFormat="1" ht="19.350000000000001" customHeight="1">
      <c r="B482" s="1067"/>
      <c r="C482" s="1068"/>
      <c r="D482" s="1071"/>
      <c r="E482" s="1072"/>
      <c r="F482" s="1072"/>
      <c r="G482" s="1072"/>
      <c r="H482" s="1072"/>
      <c r="I482" s="1072"/>
      <c r="J482" s="1072"/>
      <c r="K482" s="1072"/>
      <c r="L482" s="1072"/>
      <c r="M482" s="1072"/>
      <c r="N482" s="1072"/>
      <c r="O482" s="1073"/>
    </row>
    <row r="483" spans="2:15" s="102" customFormat="1" ht="19.350000000000001" customHeight="1">
      <c r="B483" s="1067"/>
      <c r="C483" s="1068"/>
      <c r="D483" s="1071"/>
      <c r="E483" s="1072"/>
      <c r="F483" s="1072"/>
      <c r="G483" s="1072"/>
      <c r="H483" s="1072"/>
      <c r="I483" s="1072"/>
      <c r="J483" s="1072"/>
      <c r="K483" s="1072"/>
      <c r="L483" s="1072"/>
      <c r="M483" s="1072"/>
      <c r="N483" s="1072"/>
      <c r="O483" s="1073"/>
    </row>
    <row r="484" spans="2:15" s="102" customFormat="1" ht="19.350000000000001" customHeight="1">
      <c r="B484" s="1067"/>
      <c r="C484" s="1068"/>
      <c r="D484" s="1071"/>
      <c r="E484" s="1072"/>
      <c r="F484" s="1072"/>
      <c r="G484" s="1072"/>
      <c r="H484" s="1072"/>
      <c r="I484" s="1072"/>
      <c r="J484" s="1072"/>
      <c r="K484" s="1072"/>
      <c r="L484" s="1072"/>
      <c r="M484" s="1072"/>
      <c r="N484" s="1072"/>
      <c r="O484" s="1073"/>
    </row>
    <row r="485" spans="2:15" s="102" customFormat="1" ht="19.350000000000001" customHeight="1">
      <c r="B485" s="1067"/>
      <c r="C485" s="1068"/>
      <c r="D485" s="1071"/>
      <c r="E485" s="1072"/>
      <c r="F485" s="1072"/>
      <c r="G485" s="1072"/>
      <c r="H485" s="1072"/>
      <c r="I485" s="1072"/>
      <c r="J485" s="1072"/>
      <c r="K485" s="1072"/>
      <c r="L485" s="1072"/>
      <c r="M485" s="1072"/>
      <c r="N485" s="1072"/>
      <c r="O485" s="1073"/>
    </row>
    <row r="486" spans="2:15" s="102" customFormat="1" ht="19.350000000000001" customHeight="1">
      <c r="B486" s="1067"/>
      <c r="C486" s="1068"/>
      <c r="D486" s="1071"/>
      <c r="E486" s="1072"/>
      <c r="F486" s="1072"/>
      <c r="G486" s="1072"/>
      <c r="H486" s="1072"/>
      <c r="I486" s="1072"/>
      <c r="J486" s="1072"/>
      <c r="K486" s="1072"/>
      <c r="L486" s="1072"/>
      <c r="M486" s="1072"/>
      <c r="N486" s="1072"/>
      <c r="O486" s="1073"/>
    </row>
    <row r="487" spans="2:15" s="102" customFormat="1" ht="19.350000000000001" customHeight="1">
      <c r="B487" s="1067"/>
      <c r="C487" s="1068"/>
      <c r="D487" s="1071"/>
      <c r="E487" s="1072"/>
      <c r="F487" s="1072"/>
      <c r="G487" s="1072"/>
      <c r="H487" s="1072"/>
      <c r="I487" s="1072"/>
      <c r="J487" s="1072"/>
      <c r="K487" s="1072"/>
      <c r="L487" s="1072"/>
      <c r="M487" s="1072"/>
      <c r="N487" s="1072"/>
      <c r="O487" s="1073"/>
    </row>
    <row r="488" spans="2:15" s="102" customFormat="1" ht="19.350000000000001" customHeight="1">
      <c r="B488" s="1069"/>
      <c r="C488" s="1070"/>
      <c r="D488" s="1074"/>
      <c r="E488" s="1075"/>
      <c r="F488" s="1075"/>
      <c r="G488" s="1075"/>
      <c r="H488" s="1075"/>
      <c r="I488" s="1075"/>
      <c r="J488" s="1075"/>
      <c r="K488" s="1075"/>
      <c r="L488" s="1075"/>
      <c r="M488" s="1075"/>
      <c r="N488" s="1075"/>
      <c r="O488" s="1076"/>
    </row>
    <row r="489" spans="2:15" s="102" customFormat="1" ht="18" customHeight="1">
      <c r="B489" s="1020" t="s">
        <v>148</v>
      </c>
      <c r="C489" s="1021"/>
      <c r="D489" s="1059" t="s">
        <v>427</v>
      </c>
      <c r="E489" s="1026"/>
      <c r="F489" s="1026"/>
      <c r="G489" s="1026"/>
      <c r="H489" s="1026"/>
      <c r="I489" s="1026"/>
      <c r="J489" s="1026"/>
      <c r="K489" s="1026"/>
      <c r="L489" s="1026"/>
      <c r="M489" s="1026"/>
      <c r="N489" s="1026"/>
      <c r="O489" s="1027"/>
    </row>
    <row r="490" spans="2:15" s="102" customFormat="1" ht="18" customHeight="1">
      <c r="B490" s="1022"/>
      <c r="C490" s="1023"/>
      <c r="D490" s="1028"/>
      <c r="E490" s="1077"/>
      <c r="F490" s="1077"/>
      <c r="G490" s="1077"/>
      <c r="H490" s="1077"/>
      <c r="I490" s="1077"/>
      <c r="J490" s="1077"/>
      <c r="K490" s="1077"/>
      <c r="L490" s="1077"/>
      <c r="M490" s="1077"/>
      <c r="N490" s="1077"/>
      <c r="O490" s="1078"/>
    </row>
    <row r="491" spans="2:15" s="102" customFormat="1" ht="18" customHeight="1">
      <c r="B491" s="1022"/>
      <c r="C491" s="1023"/>
      <c r="D491" s="1071"/>
      <c r="E491" s="1072"/>
      <c r="F491" s="1072"/>
      <c r="G491" s="1072"/>
      <c r="H491" s="1072"/>
      <c r="I491" s="1072"/>
      <c r="J491" s="1072"/>
      <c r="K491" s="1072"/>
      <c r="L491" s="1072"/>
      <c r="M491" s="1072"/>
      <c r="N491" s="1072"/>
      <c r="O491" s="1073"/>
    </row>
    <row r="492" spans="2:15" s="102" customFormat="1" ht="18" customHeight="1">
      <c r="B492" s="1022"/>
      <c r="C492" s="1023"/>
      <c r="D492" s="1071"/>
      <c r="E492" s="1072"/>
      <c r="F492" s="1072"/>
      <c r="G492" s="1072"/>
      <c r="H492" s="1072"/>
      <c r="I492" s="1072"/>
      <c r="J492" s="1072"/>
      <c r="K492" s="1072"/>
      <c r="L492" s="1072"/>
      <c r="M492" s="1072"/>
      <c r="N492" s="1072"/>
      <c r="O492" s="1073"/>
    </row>
    <row r="493" spans="2:15" s="102" customFormat="1" ht="18" customHeight="1">
      <c r="B493" s="1022"/>
      <c r="C493" s="1023"/>
      <c r="D493" s="1071"/>
      <c r="E493" s="1072"/>
      <c r="F493" s="1072"/>
      <c r="G493" s="1072"/>
      <c r="H493" s="1072"/>
      <c r="I493" s="1072"/>
      <c r="J493" s="1072"/>
      <c r="K493" s="1072"/>
      <c r="L493" s="1072"/>
      <c r="M493" s="1072"/>
      <c r="N493" s="1072"/>
      <c r="O493" s="1073"/>
    </row>
    <row r="494" spans="2:15" s="102" customFormat="1" ht="18" customHeight="1">
      <c r="B494" s="1022"/>
      <c r="C494" s="1023"/>
      <c r="D494" s="1071"/>
      <c r="E494" s="1072"/>
      <c r="F494" s="1072"/>
      <c r="G494" s="1072"/>
      <c r="H494" s="1072"/>
      <c r="I494" s="1072"/>
      <c r="J494" s="1072"/>
      <c r="K494" s="1072"/>
      <c r="L494" s="1072"/>
      <c r="M494" s="1072"/>
      <c r="N494" s="1072"/>
      <c r="O494" s="1073"/>
    </row>
    <row r="495" spans="2:15" s="102" customFormat="1" ht="18" customHeight="1">
      <c r="B495" s="1022"/>
      <c r="C495" s="1023"/>
      <c r="D495" s="1079"/>
      <c r="E495" s="1080"/>
      <c r="F495" s="1080"/>
      <c r="G495" s="1080"/>
      <c r="H495" s="1080"/>
      <c r="I495" s="1080"/>
      <c r="J495" s="1080"/>
      <c r="K495" s="1080"/>
      <c r="L495" s="1080"/>
      <c r="M495" s="1080"/>
      <c r="N495" s="1080"/>
      <c r="O495" s="1081"/>
    </row>
    <row r="496" spans="2:15" s="102" customFormat="1" ht="18" customHeight="1">
      <c r="B496" s="1022"/>
      <c r="C496" s="1023"/>
      <c r="D496" s="1082" t="s">
        <v>428</v>
      </c>
      <c r="E496" s="1083"/>
      <c r="F496" s="1083"/>
      <c r="G496" s="1083"/>
      <c r="H496" s="1083"/>
      <c r="I496" s="1083"/>
      <c r="J496" s="1083"/>
      <c r="K496" s="1083"/>
      <c r="L496" s="1083"/>
      <c r="M496" s="1083"/>
      <c r="N496" s="1083"/>
      <c r="O496" s="1084"/>
    </row>
    <row r="497" spans="2:15" s="102" customFormat="1" ht="18" customHeight="1">
      <c r="B497" s="1022"/>
      <c r="C497" s="1023"/>
      <c r="D497" s="1028"/>
      <c r="E497" s="1085"/>
      <c r="F497" s="1085"/>
      <c r="G497" s="1085"/>
      <c r="H497" s="1085"/>
      <c r="I497" s="1085"/>
      <c r="J497" s="1085"/>
      <c r="K497" s="1085"/>
      <c r="L497" s="1085"/>
      <c r="M497" s="1085"/>
      <c r="N497" s="1085"/>
      <c r="O497" s="1086"/>
    </row>
    <row r="498" spans="2:15" s="102" customFormat="1" ht="18" customHeight="1">
      <c r="B498" s="1022"/>
      <c r="C498" s="1023"/>
      <c r="D498" s="1087"/>
      <c r="E498" s="1088"/>
      <c r="F498" s="1088"/>
      <c r="G498" s="1088"/>
      <c r="H498" s="1088"/>
      <c r="I498" s="1088"/>
      <c r="J498" s="1088"/>
      <c r="K498" s="1088"/>
      <c r="L498" s="1088"/>
      <c r="M498" s="1088"/>
      <c r="N498" s="1088"/>
      <c r="O498" s="1089"/>
    </row>
    <row r="499" spans="2:15" s="102" customFormat="1" ht="18" customHeight="1">
      <c r="B499" s="1022"/>
      <c r="C499" s="1023"/>
      <c r="D499" s="1087"/>
      <c r="E499" s="1088"/>
      <c r="F499" s="1088"/>
      <c r="G499" s="1088"/>
      <c r="H499" s="1088"/>
      <c r="I499" s="1088"/>
      <c r="J499" s="1088"/>
      <c r="K499" s="1088"/>
      <c r="L499" s="1088"/>
      <c r="M499" s="1088"/>
      <c r="N499" s="1088"/>
      <c r="O499" s="1089"/>
    </row>
    <row r="500" spans="2:15" s="102" customFormat="1" ht="18" customHeight="1">
      <c r="B500" s="1022"/>
      <c r="C500" s="1023"/>
      <c r="D500" s="1087"/>
      <c r="E500" s="1088"/>
      <c r="F500" s="1088"/>
      <c r="G500" s="1088"/>
      <c r="H500" s="1088"/>
      <c r="I500" s="1088"/>
      <c r="J500" s="1088"/>
      <c r="K500" s="1088"/>
      <c r="L500" s="1088"/>
      <c r="M500" s="1088"/>
      <c r="N500" s="1088"/>
      <c r="O500" s="1089"/>
    </row>
    <row r="501" spans="2:15" s="102" customFormat="1" ht="18" customHeight="1">
      <c r="B501" s="1022"/>
      <c r="C501" s="1023"/>
      <c r="D501" s="1087"/>
      <c r="E501" s="1088"/>
      <c r="F501" s="1088"/>
      <c r="G501" s="1088"/>
      <c r="H501" s="1088"/>
      <c r="I501" s="1088"/>
      <c r="J501" s="1088"/>
      <c r="K501" s="1088"/>
      <c r="L501" s="1088"/>
      <c r="M501" s="1088"/>
      <c r="N501" s="1088"/>
      <c r="O501" s="1089"/>
    </row>
    <row r="502" spans="2:15" s="102" customFormat="1" ht="18" customHeight="1">
      <c r="B502" s="1022"/>
      <c r="C502" s="1023"/>
      <c r="D502" s="1087"/>
      <c r="E502" s="1088"/>
      <c r="F502" s="1088"/>
      <c r="G502" s="1088"/>
      <c r="H502" s="1088"/>
      <c r="I502" s="1088"/>
      <c r="J502" s="1088"/>
      <c r="K502" s="1088"/>
      <c r="L502" s="1088"/>
      <c r="M502" s="1088"/>
      <c r="N502" s="1088"/>
      <c r="O502" s="1089"/>
    </row>
    <row r="503" spans="2:15" s="102" customFormat="1" ht="18" customHeight="1">
      <c r="B503" s="1024"/>
      <c r="C503" s="1025"/>
      <c r="D503" s="1090"/>
      <c r="E503" s="1091"/>
      <c r="F503" s="1091"/>
      <c r="G503" s="1091"/>
      <c r="H503" s="1091"/>
      <c r="I503" s="1091"/>
      <c r="J503" s="1091"/>
      <c r="K503" s="1091"/>
      <c r="L503" s="1091"/>
      <c r="M503" s="1091"/>
      <c r="N503" s="1091"/>
      <c r="O503" s="1092"/>
    </row>
    <row r="504" spans="2:15" s="102" customFormat="1" ht="18" customHeight="1">
      <c r="B504" s="1020" t="s">
        <v>140</v>
      </c>
      <c r="C504" s="1021"/>
      <c r="D504" s="1026" t="s">
        <v>347</v>
      </c>
      <c r="E504" s="1026"/>
      <c r="F504" s="1026"/>
      <c r="G504" s="1026"/>
      <c r="H504" s="1026"/>
      <c r="I504" s="1026"/>
      <c r="J504" s="1026"/>
      <c r="K504" s="1026"/>
      <c r="L504" s="1026"/>
      <c r="M504" s="1026"/>
      <c r="N504" s="1026"/>
      <c r="O504" s="1027"/>
    </row>
    <row r="505" spans="2:15" s="102" customFormat="1" ht="18" customHeight="1">
      <c r="B505" s="1022"/>
      <c r="C505" s="1023"/>
      <c r="D505" s="1028"/>
      <c r="E505" s="1029"/>
      <c r="F505" s="1029"/>
      <c r="G505" s="1029"/>
      <c r="H505" s="1029"/>
      <c r="I505" s="1029"/>
      <c r="J505" s="1029"/>
      <c r="K505" s="1029"/>
      <c r="L505" s="1029"/>
      <c r="M505" s="1029"/>
      <c r="N505" s="1029"/>
      <c r="O505" s="1030"/>
    </row>
    <row r="506" spans="2:15" s="102" customFormat="1" ht="18" customHeight="1">
      <c r="B506" s="1022"/>
      <c r="C506" s="1023"/>
      <c r="D506" s="1031"/>
      <c r="E506" s="1032"/>
      <c r="F506" s="1032"/>
      <c r="G506" s="1032"/>
      <c r="H506" s="1032"/>
      <c r="I506" s="1032"/>
      <c r="J506" s="1032"/>
      <c r="K506" s="1032"/>
      <c r="L506" s="1032"/>
      <c r="M506" s="1032"/>
      <c r="N506" s="1032"/>
      <c r="O506" s="1033"/>
    </row>
    <row r="507" spans="2:15" s="102" customFormat="1" ht="18" customHeight="1">
      <c r="B507" s="1022"/>
      <c r="C507" s="1023"/>
      <c r="D507" s="1034"/>
      <c r="E507" s="1035"/>
      <c r="F507" s="1035"/>
      <c r="G507" s="1035"/>
      <c r="H507" s="1035"/>
      <c r="I507" s="1035"/>
      <c r="J507" s="1035"/>
      <c r="K507" s="1035"/>
      <c r="L507" s="1035"/>
      <c r="M507" s="1035"/>
      <c r="N507" s="1035"/>
      <c r="O507" s="1036"/>
    </row>
    <row r="508" spans="2:15" s="102" customFormat="1" ht="17.100000000000001" customHeight="1">
      <c r="B508" s="1022"/>
      <c r="C508" s="1023"/>
      <c r="D508" s="1026" t="s">
        <v>345</v>
      </c>
      <c r="E508" s="1026"/>
      <c r="F508" s="1026"/>
      <c r="G508" s="1026"/>
      <c r="H508" s="1026"/>
      <c r="I508" s="1026"/>
      <c r="J508" s="1026"/>
      <c r="K508" s="1026"/>
      <c r="L508" s="1026"/>
      <c r="M508" s="1026"/>
      <c r="N508" s="1026"/>
      <c r="O508" s="1027"/>
    </row>
    <row r="509" spans="2:15" s="102" customFormat="1" ht="17.100000000000001" customHeight="1">
      <c r="B509" s="1022"/>
      <c r="C509" s="1023"/>
      <c r="D509" s="1037"/>
      <c r="E509" s="1038"/>
      <c r="F509" s="1038"/>
      <c r="G509" s="1038"/>
      <c r="H509" s="1038"/>
      <c r="I509" s="1038"/>
      <c r="J509" s="1038"/>
      <c r="K509" s="1038"/>
      <c r="L509" s="1038"/>
      <c r="M509" s="1038"/>
      <c r="N509" s="1038"/>
      <c r="O509" s="1039"/>
    </row>
    <row r="510" spans="2:15" s="102" customFormat="1" ht="17.100000000000001" customHeight="1">
      <c r="B510" s="1022"/>
      <c r="C510" s="1023"/>
      <c r="D510" s="1040"/>
      <c r="E510" s="1041"/>
      <c r="F510" s="1041"/>
      <c r="G510" s="1041"/>
      <c r="H510" s="1041"/>
      <c r="I510" s="1041"/>
      <c r="J510" s="1041"/>
      <c r="K510" s="1041"/>
      <c r="L510" s="1041"/>
      <c r="M510" s="1041"/>
      <c r="N510" s="1041"/>
      <c r="O510" s="1042"/>
    </row>
    <row r="511" spans="2:15" s="102" customFormat="1" ht="17.100000000000001" customHeight="1">
      <c r="B511" s="1022"/>
      <c r="C511" s="1023"/>
      <c r="D511" s="1043"/>
      <c r="E511" s="1044"/>
      <c r="F511" s="1044"/>
      <c r="G511" s="1044"/>
      <c r="H511" s="1044"/>
      <c r="I511" s="1044"/>
      <c r="J511" s="1044"/>
      <c r="K511" s="1044"/>
      <c r="L511" s="1044"/>
      <c r="M511" s="1044"/>
      <c r="N511" s="1044"/>
      <c r="O511" s="1045"/>
    </row>
    <row r="512" spans="2:15" s="102" customFormat="1" ht="17.100000000000001" customHeight="1">
      <c r="B512" s="1022"/>
      <c r="C512" s="1023"/>
      <c r="D512" s="1026" t="s">
        <v>492</v>
      </c>
      <c r="E512" s="1026"/>
      <c r="F512" s="1026"/>
      <c r="G512" s="1026"/>
      <c r="H512" s="1026"/>
      <c r="I512" s="1026"/>
      <c r="J512" s="1026"/>
      <c r="K512" s="1026"/>
      <c r="L512" s="1026"/>
      <c r="M512" s="1026"/>
      <c r="N512" s="1026"/>
      <c r="O512" s="1027"/>
    </row>
    <row r="513" spans="1:21" s="102" customFormat="1" ht="17.100000000000001" customHeight="1">
      <c r="B513" s="1022"/>
      <c r="C513" s="1023"/>
      <c r="D513" s="1046"/>
      <c r="E513" s="1047"/>
      <c r="F513" s="1047"/>
      <c r="G513" s="1047"/>
      <c r="H513" s="1047"/>
      <c r="I513" s="1047"/>
      <c r="J513" s="1047"/>
      <c r="K513" s="1047"/>
      <c r="L513" s="1047"/>
      <c r="M513" s="1047"/>
      <c r="N513" s="1047"/>
      <c r="O513" s="1048"/>
    </row>
    <row r="514" spans="1:21" s="102" customFormat="1" ht="17.100000000000001" customHeight="1">
      <c r="B514" s="1022"/>
      <c r="C514" s="1023"/>
      <c r="D514" s="1049"/>
      <c r="E514" s="797"/>
      <c r="F514" s="797"/>
      <c r="G514" s="797"/>
      <c r="H514" s="797"/>
      <c r="I514" s="797"/>
      <c r="J514" s="797"/>
      <c r="K514" s="797"/>
      <c r="L514" s="797"/>
      <c r="M514" s="797"/>
      <c r="N514" s="797"/>
      <c r="O514" s="1050"/>
    </row>
    <row r="515" spans="1:21" s="102" customFormat="1" ht="17.100000000000001" customHeight="1">
      <c r="B515" s="1022"/>
      <c r="C515" s="1023"/>
      <c r="D515" s="1051"/>
      <c r="E515" s="1052"/>
      <c r="F515" s="1052"/>
      <c r="G515" s="1052"/>
      <c r="H515" s="1052"/>
      <c r="I515" s="1052"/>
      <c r="J515" s="1052"/>
      <c r="K515" s="1052"/>
      <c r="L515" s="1052"/>
      <c r="M515" s="1052"/>
      <c r="N515" s="1052"/>
      <c r="O515" s="1053"/>
    </row>
    <row r="516" spans="1:21" s="102" customFormat="1" ht="17.100000000000001" customHeight="1">
      <c r="B516" s="1022"/>
      <c r="C516" s="1023"/>
      <c r="D516" s="1026" t="s">
        <v>141</v>
      </c>
      <c r="E516" s="1026"/>
      <c r="F516" s="1026"/>
      <c r="G516" s="1026"/>
      <c r="H516" s="1026"/>
      <c r="I516" s="1026"/>
      <c r="J516" s="1026"/>
      <c r="K516" s="1026"/>
      <c r="L516" s="1026"/>
      <c r="M516" s="1026"/>
      <c r="N516" s="1026"/>
      <c r="O516" s="1027"/>
    </row>
    <row r="517" spans="1:21" s="102" customFormat="1" ht="17.100000000000001" customHeight="1">
      <c r="B517" s="1022"/>
      <c r="C517" s="1023"/>
      <c r="D517" s="1028"/>
      <c r="E517" s="1054"/>
      <c r="F517" s="1054"/>
      <c r="G517" s="1054"/>
      <c r="H517" s="1054"/>
      <c r="I517" s="1054"/>
      <c r="J517" s="1054"/>
      <c r="K517" s="1054"/>
      <c r="L517" s="1054"/>
      <c r="M517" s="1054"/>
      <c r="N517" s="1054"/>
      <c r="O517" s="1055"/>
    </row>
    <row r="518" spans="1:21" ht="18" customHeight="1">
      <c r="B518" s="1022"/>
      <c r="C518" s="1023"/>
      <c r="D518" s="1056"/>
      <c r="E518" s="1057"/>
      <c r="F518" s="1057"/>
      <c r="G518" s="1057"/>
      <c r="H518" s="1057"/>
      <c r="I518" s="1057"/>
      <c r="J518" s="1057"/>
      <c r="K518" s="1057"/>
      <c r="L518" s="1057"/>
      <c r="M518" s="1057"/>
      <c r="N518" s="1057"/>
      <c r="O518" s="1058"/>
      <c r="R518" s="329"/>
      <c r="S518" s="329"/>
      <c r="T518" s="329"/>
      <c r="U518" s="329"/>
    </row>
    <row r="519" spans="1:21" ht="18" customHeight="1">
      <c r="B519" s="1022"/>
      <c r="C519" s="1023"/>
      <c r="D519" s="1059" t="s">
        <v>346</v>
      </c>
      <c r="E519" s="1026"/>
      <c r="F519" s="1026"/>
      <c r="G519" s="1026"/>
      <c r="H519" s="1026"/>
      <c r="I519" s="1026"/>
      <c r="J519" s="1026"/>
      <c r="K519" s="1026"/>
      <c r="L519" s="1026"/>
      <c r="M519" s="1026"/>
      <c r="N519" s="1026"/>
      <c r="O519" s="1027"/>
      <c r="R519" s="329"/>
      <c r="S519" s="329"/>
      <c r="T519" s="329"/>
      <c r="U519" s="329"/>
    </row>
    <row r="520" spans="1:21" ht="18" customHeight="1">
      <c r="B520" s="1022"/>
      <c r="C520" s="1023"/>
      <c r="D520" s="1060"/>
      <c r="E520" s="1061"/>
      <c r="F520" s="1061"/>
      <c r="G520" s="1061"/>
      <c r="H520" s="1061"/>
      <c r="I520" s="1061"/>
      <c r="J520" s="1061"/>
      <c r="K520" s="1061"/>
      <c r="L520" s="1061"/>
      <c r="M520" s="1061"/>
      <c r="N520" s="1061"/>
      <c r="O520" s="1062"/>
      <c r="R520" s="329"/>
      <c r="S520" s="329"/>
      <c r="T520" s="329"/>
      <c r="U520" s="329"/>
    </row>
    <row r="521" spans="1:21" s="346" customFormat="1" ht="18" customHeight="1">
      <c r="B521" s="1024"/>
      <c r="C521" s="1025"/>
      <c r="D521" s="1063"/>
      <c r="E521" s="1064"/>
      <c r="F521" s="1064"/>
      <c r="G521" s="1064"/>
      <c r="H521" s="1064"/>
      <c r="I521" s="1064"/>
      <c r="J521" s="1064"/>
      <c r="K521" s="1064"/>
      <c r="L521" s="1064"/>
      <c r="M521" s="1064"/>
      <c r="N521" s="1064"/>
      <c r="O521" s="1065"/>
    </row>
    <row r="522" spans="1:21" s="131" customFormat="1" ht="4.5" customHeight="1">
      <c r="B522" s="347"/>
      <c r="C522" s="347"/>
      <c r="D522" s="348"/>
      <c r="E522" s="348"/>
      <c r="F522" s="348"/>
      <c r="G522" s="348"/>
      <c r="H522" s="348"/>
      <c r="I522" s="348"/>
      <c r="J522" s="348"/>
      <c r="K522" s="348"/>
      <c r="L522" s="348"/>
      <c r="M522" s="348"/>
      <c r="N522" s="348"/>
      <c r="O522" s="348"/>
    </row>
    <row r="523" spans="1:21" s="131" customFormat="1" ht="18.75" customHeight="1">
      <c r="B523" s="527" t="s">
        <v>426</v>
      </c>
      <c r="C523" s="347"/>
      <c r="D523" s="348"/>
      <c r="E523" s="348"/>
      <c r="F523" s="348"/>
      <c r="G523" s="348"/>
      <c r="H523" s="348"/>
      <c r="I523" s="348"/>
      <c r="J523" s="348"/>
      <c r="K523" s="348"/>
      <c r="L523" s="348"/>
      <c r="M523" s="348"/>
      <c r="N523" s="348"/>
      <c r="O523" s="348"/>
    </row>
    <row r="524" spans="1:21" s="131" customFormat="1" ht="14.25" customHeight="1" thickBot="1">
      <c r="B524" s="527" t="s">
        <v>424</v>
      </c>
      <c r="C524" s="347"/>
      <c r="D524" s="348"/>
      <c r="E524" s="348"/>
      <c r="F524" s="348"/>
      <c r="G524" s="348"/>
      <c r="H524" s="348"/>
      <c r="I524" s="348"/>
      <c r="J524" s="348"/>
      <c r="K524" s="348"/>
      <c r="L524" s="348"/>
      <c r="M524" s="348"/>
      <c r="N524" s="348"/>
      <c r="O524" s="348"/>
    </row>
    <row r="525" spans="1:21" s="131" customFormat="1" ht="18" customHeight="1" thickBot="1">
      <c r="B525" s="998" t="s">
        <v>43</v>
      </c>
      <c r="C525" s="979"/>
      <c r="D525" s="980"/>
      <c r="E525" s="349" t="s">
        <v>641</v>
      </c>
      <c r="F525" s="350"/>
      <c r="G525" s="350"/>
      <c r="H525" s="350"/>
      <c r="I525" s="350"/>
      <c r="J525" s="350"/>
      <c r="K525" s="350"/>
      <c r="L525" s="232"/>
      <c r="M525" s="232"/>
      <c r="N525" s="232"/>
      <c r="O525" s="232"/>
    </row>
    <row r="526" spans="1:21" s="131" customFormat="1" ht="12">
      <c r="A526" s="351"/>
      <c r="B526" s="352" t="s">
        <v>59</v>
      </c>
      <c r="C526" s="352"/>
      <c r="D526" s="353"/>
      <c r="E526" s="354"/>
      <c r="F526" s="354"/>
      <c r="G526" s="355" t="s">
        <v>60</v>
      </c>
      <c r="H526" s="353"/>
      <c r="I526" s="352" t="s">
        <v>61</v>
      </c>
      <c r="J526" s="352"/>
      <c r="K526" s="351"/>
      <c r="L526" s="356"/>
      <c r="M526" s="357"/>
      <c r="N526" s="351"/>
      <c r="O526" s="355" t="s">
        <v>60</v>
      </c>
    </row>
    <row r="527" spans="1:21" s="131" customFormat="1" ht="12">
      <c r="A527" s="358"/>
      <c r="B527" s="359" t="s">
        <v>62</v>
      </c>
      <c r="C527" s="360"/>
      <c r="D527" s="360"/>
      <c r="E527" s="361"/>
      <c r="F527" s="361" t="s">
        <v>63</v>
      </c>
      <c r="G527" s="362" t="s">
        <v>64</v>
      </c>
      <c r="H527" s="363"/>
      <c r="I527" s="359" t="s">
        <v>62</v>
      </c>
      <c r="J527" s="360"/>
      <c r="K527" s="360"/>
      <c r="L527" s="360"/>
      <c r="M527" s="361"/>
      <c r="N527" s="361" t="s">
        <v>63</v>
      </c>
      <c r="O527" s="362" t="s">
        <v>64</v>
      </c>
    </row>
    <row r="528" spans="1:21" s="131" customFormat="1" ht="18" customHeight="1">
      <c r="A528" s="351"/>
      <c r="B528" s="83" t="s">
        <v>556</v>
      </c>
      <c r="C528" s="84"/>
      <c r="D528" s="84"/>
      <c r="E528" s="85"/>
      <c r="F528" s="86"/>
      <c r="G528" s="87"/>
      <c r="H528" s="88"/>
      <c r="I528" s="83" t="s">
        <v>65</v>
      </c>
      <c r="J528" s="84"/>
      <c r="K528" s="84"/>
      <c r="L528" s="84"/>
      <c r="M528" s="85"/>
      <c r="N528" s="89"/>
      <c r="O528" s="90"/>
    </row>
    <row r="529" spans="1:15" s="131" customFormat="1" ht="14.25" customHeight="1">
      <c r="A529" s="351"/>
      <c r="B529" s="100"/>
      <c r="C529" s="101"/>
      <c r="D529" s="102"/>
      <c r="E529" s="103"/>
      <c r="F529" s="95"/>
      <c r="G529" s="96"/>
      <c r="H529" s="88"/>
      <c r="I529" s="97"/>
      <c r="J529" s="601"/>
      <c r="K529" s="102"/>
      <c r="L529" s="102"/>
      <c r="M529" s="103"/>
      <c r="N529" s="95"/>
      <c r="O529" s="99"/>
    </row>
    <row r="530" spans="1:15" s="131" customFormat="1" ht="14.25" customHeight="1">
      <c r="A530" s="351"/>
      <c r="B530" s="100"/>
      <c r="C530" s="101"/>
      <c r="D530" s="102"/>
      <c r="E530" s="103"/>
      <c r="F530" s="95"/>
      <c r="G530" s="104">
        <f>ROUNDDOWN(SUM(F529:F534)/1000,0)</f>
        <v>0</v>
      </c>
      <c r="H530" s="105"/>
      <c r="I530" s="97"/>
      <c r="J530" s="601"/>
      <c r="K530" s="102"/>
      <c r="L530" s="102"/>
      <c r="M530" s="103"/>
      <c r="N530" s="95"/>
      <c r="O530" s="106">
        <f>ROUNDDOWN(SUM(N529:N537)/1000,0)</f>
        <v>0</v>
      </c>
    </row>
    <row r="531" spans="1:15" s="131" customFormat="1" ht="14.1" customHeight="1">
      <c r="A531" s="351"/>
      <c r="B531" s="100"/>
      <c r="C531" s="101"/>
      <c r="D531" s="102"/>
      <c r="E531" s="103"/>
      <c r="F531" s="95"/>
      <c r="G531" s="104"/>
      <c r="H531" s="105"/>
      <c r="I531" s="97"/>
      <c r="J531" s="601"/>
      <c r="K531" s="102"/>
      <c r="L531" s="102"/>
      <c r="M531" s="103"/>
      <c r="N531" s="95"/>
      <c r="O531" s="99"/>
    </row>
    <row r="532" spans="1:15" s="131" customFormat="1" ht="14.25" customHeight="1">
      <c r="A532" s="351"/>
      <c r="B532" s="100"/>
      <c r="C532" s="101"/>
      <c r="D532" s="102"/>
      <c r="E532" s="103"/>
      <c r="F532" s="95"/>
      <c r="G532" s="104"/>
      <c r="H532" s="105"/>
      <c r="I532" s="97"/>
      <c r="J532" s="601"/>
      <c r="K532" s="102"/>
      <c r="L532" s="102"/>
      <c r="M532" s="103"/>
      <c r="N532" s="95"/>
      <c r="O532" s="99"/>
    </row>
    <row r="533" spans="1:15" s="131" customFormat="1" ht="14.25" customHeight="1">
      <c r="A533" s="351"/>
      <c r="B533" s="100"/>
      <c r="C533" s="101"/>
      <c r="D533" s="102"/>
      <c r="E533" s="103"/>
      <c r="F533" s="95"/>
      <c r="G533" s="107"/>
      <c r="H533" s="108"/>
      <c r="I533" s="97"/>
      <c r="J533" s="601"/>
      <c r="K533" s="102"/>
      <c r="L533" s="102"/>
      <c r="M533" s="103"/>
      <c r="N533" s="95"/>
      <c r="O533" s="99"/>
    </row>
    <row r="534" spans="1:15" s="131" customFormat="1" ht="14.25" customHeight="1">
      <c r="A534" s="351"/>
      <c r="B534" s="100"/>
      <c r="C534" s="101"/>
      <c r="D534" s="102"/>
      <c r="E534" s="103"/>
      <c r="F534" s="95"/>
      <c r="G534" s="107"/>
      <c r="H534" s="108"/>
      <c r="I534" s="97"/>
      <c r="J534" s="601"/>
      <c r="K534" s="102"/>
      <c r="L534" s="102"/>
      <c r="M534" s="103"/>
      <c r="N534" s="95"/>
      <c r="O534" s="99"/>
    </row>
    <row r="535" spans="1:15" s="131" customFormat="1" ht="14.25" customHeight="1">
      <c r="A535" s="351"/>
      <c r="B535" s="83" t="s">
        <v>66</v>
      </c>
      <c r="C535" s="84"/>
      <c r="D535" s="84"/>
      <c r="E535" s="85"/>
      <c r="F535" s="86"/>
      <c r="G535" s="87"/>
      <c r="H535" s="111"/>
      <c r="I535" s="97"/>
      <c r="J535" s="601"/>
      <c r="K535" s="102"/>
      <c r="L535" s="102"/>
      <c r="M535" s="103"/>
      <c r="N535" s="95"/>
      <c r="O535" s="99"/>
    </row>
    <row r="536" spans="1:15" s="131" customFormat="1" ht="14.25" customHeight="1">
      <c r="A536" s="351"/>
      <c r="B536" s="100"/>
      <c r="C536" s="101"/>
      <c r="D536" s="102"/>
      <c r="E536" s="103"/>
      <c r="F536" s="95"/>
      <c r="G536" s="96"/>
      <c r="H536" s="111"/>
      <c r="I536" s="97"/>
      <c r="J536" s="601"/>
      <c r="K536" s="102"/>
      <c r="L536" s="102"/>
      <c r="M536" s="103"/>
      <c r="N536" s="95"/>
      <c r="O536" s="99"/>
    </row>
    <row r="537" spans="1:15" s="131" customFormat="1" ht="14.25" customHeight="1">
      <c r="A537" s="351"/>
      <c r="B537" s="100"/>
      <c r="C537" s="101"/>
      <c r="D537" s="102"/>
      <c r="E537" s="103"/>
      <c r="F537" s="95"/>
      <c r="G537" s="104">
        <f>ROUNDDOWN(SUM(F536:F540)/1000,0)</f>
        <v>0</v>
      </c>
      <c r="H537" s="105"/>
      <c r="I537" s="97"/>
      <c r="J537" s="601"/>
      <c r="K537" s="102"/>
      <c r="L537" s="102"/>
      <c r="M537" s="103"/>
      <c r="N537" s="95"/>
      <c r="O537" s="112"/>
    </row>
    <row r="538" spans="1:15" s="131" customFormat="1" ht="14.25" customHeight="1">
      <c r="A538" s="351"/>
      <c r="B538" s="100"/>
      <c r="C538" s="101"/>
      <c r="D538" s="102"/>
      <c r="E538" s="103"/>
      <c r="F538" s="95"/>
      <c r="G538" s="104"/>
      <c r="H538" s="105"/>
      <c r="I538" s="83" t="s">
        <v>130</v>
      </c>
      <c r="J538" s="84"/>
      <c r="K538" s="84"/>
      <c r="L538" s="84"/>
      <c r="M538" s="85"/>
      <c r="N538" s="86"/>
      <c r="O538" s="119"/>
    </row>
    <row r="539" spans="1:15" s="131" customFormat="1" ht="14.25" customHeight="1">
      <c r="A539" s="351"/>
      <c r="B539" s="100"/>
      <c r="C539" s="101"/>
      <c r="D539" s="102"/>
      <c r="E539" s="103"/>
      <c r="F539" s="95"/>
      <c r="G539" s="104"/>
      <c r="H539" s="111"/>
      <c r="I539" s="97"/>
      <c r="J539" s="601"/>
      <c r="K539" s="102"/>
      <c r="L539" s="102"/>
      <c r="M539" s="103"/>
      <c r="N539" s="95"/>
      <c r="O539" s="99"/>
    </row>
    <row r="540" spans="1:15" s="131" customFormat="1" ht="14.25" customHeight="1">
      <c r="A540" s="351"/>
      <c r="B540" s="100"/>
      <c r="C540" s="101"/>
      <c r="D540" s="102"/>
      <c r="E540" s="103"/>
      <c r="F540" s="95"/>
      <c r="G540" s="104"/>
      <c r="H540" s="105"/>
      <c r="I540" s="97"/>
      <c r="J540" s="601"/>
      <c r="K540" s="102"/>
      <c r="L540" s="102"/>
      <c r="M540" s="103"/>
      <c r="N540" s="95"/>
      <c r="O540" s="106">
        <f>ROUNDDOWN(SUM(N539:N546)/1000,0)</f>
        <v>0</v>
      </c>
    </row>
    <row r="541" spans="1:15" s="131" customFormat="1" ht="14.25" customHeight="1">
      <c r="A541" s="351"/>
      <c r="B541" s="83" t="s">
        <v>557</v>
      </c>
      <c r="C541" s="84"/>
      <c r="D541" s="84"/>
      <c r="E541" s="85"/>
      <c r="F541" s="86"/>
      <c r="G541" s="87"/>
      <c r="H541" s="105"/>
      <c r="I541" s="97"/>
      <c r="J541" s="601"/>
      <c r="K541" s="102"/>
      <c r="L541" s="102"/>
      <c r="M541" s="103"/>
      <c r="N541" s="95"/>
      <c r="O541" s="99"/>
    </row>
    <row r="542" spans="1:15" s="131" customFormat="1" ht="14.25" customHeight="1">
      <c r="A542" s="351"/>
      <c r="B542" s="100"/>
      <c r="C542" s="101"/>
      <c r="D542" s="102"/>
      <c r="E542" s="103"/>
      <c r="F542" s="95"/>
      <c r="G542" s="96"/>
      <c r="H542" s="111"/>
      <c r="I542" s="97"/>
      <c r="J542" s="601"/>
      <c r="K542" s="102"/>
      <c r="L542" s="102"/>
      <c r="M542" s="103"/>
      <c r="N542" s="95"/>
      <c r="O542" s="99"/>
    </row>
    <row r="543" spans="1:15" s="131" customFormat="1" ht="14.25" customHeight="1">
      <c r="A543" s="351"/>
      <c r="B543" s="100"/>
      <c r="C543" s="101"/>
      <c r="D543" s="102"/>
      <c r="E543" s="103"/>
      <c r="F543" s="95"/>
      <c r="G543" s="104">
        <f>ROUNDDOWN(SUM(F542:F544)/1000,0)</f>
        <v>0</v>
      </c>
      <c r="H543" s="111"/>
      <c r="I543" s="97"/>
      <c r="J543" s="601"/>
      <c r="K543" s="102"/>
      <c r="L543" s="102"/>
      <c r="M543" s="103"/>
      <c r="N543" s="95"/>
      <c r="O543" s="99"/>
    </row>
    <row r="544" spans="1:15" s="131" customFormat="1" ht="14.25" customHeight="1">
      <c r="A544" s="351"/>
      <c r="B544" s="100"/>
      <c r="C544" s="101"/>
      <c r="D544" s="102"/>
      <c r="E544" s="103"/>
      <c r="F544" s="95"/>
      <c r="G544" s="104"/>
      <c r="H544" s="105"/>
      <c r="I544" s="97"/>
      <c r="J544" s="601"/>
      <c r="K544" s="102"/>
      <c r="L544" s="102"/>
      <c r="M544" s="103"/>
      <c r="N544" s="95"/>
      <c r="O544" s="99"/>
    </row>
    <row r="545" spans="1:15" s="131" customFormat="1" ht="14.25" customHeight="1">
      <c r="A545" s="351"/>
      <c r="B545" s="83" t="s">
        <v>558</v>
      </c>
      <c r="C545" s="84"/>
      <c r="D545" s="84"/>
      <c r="E545" s="85"/>
      <c r="F545" s="86"/>
      <c r="G545" s="87"/>
      <c r="H545" s="105"/>
      <c r="I545" s="97"/>
      <c r="J545" s="601"/>
      <c r="K545" s="102"/>
      <c r="L545" s="102"/>
      <c r="M545" s="103"/>
      <c r="N545" s="95"/>
      <c r="O545" s="99"/>
    </row>
    <row r="546" spans="1:15" s="131" customFormat="1" ht="14.25" customHeight="1">
      <c r="A546" s="351"/>
      <c r="B546" s="100"/>
      <c r="C546" s="101"/>
      <c r="D546" s="102"/>
      <c r="E546" s="103"/>
      <c r="F546" s="95"/>
      <c r="G546" s="96"/>
      <c r="H546" s="111"/>
      <c r="I546" s="97"/>
      <c r="J546" s="601"/>
      <c r="K546" s="102"/>
      <c r="L546" s="102"/>
      <c r="M546" s="103"/>
      <c r="N546" s="95"/>
      <c r="O546" s="112"/>
    </row>
    <row r="547" spans="1:15" s="131" customFormat="1" ht="14.25" customHeight="1">
      <c r="A547" s="351"/>
      <c r="B547" s="100"/>
      <c r="C547" s="101"/>
      <c r="D547" s="102"/>
      <c r="E547" s="103"/>
      <c r="F547" s="95"/>
      <c r="G547" s="104">
        <f>ROUNDDOWN(SUM(F546:F550)/1000,0)</f>
        <v>0</v>
      </c>
      <c r="H547" s="111"/>
      <c r="I547" s="204" t="s">
        <v>131</v>
      </c>
      <c r="J547" s="180"/>
      <c r="K547" s="116"/>
      <c r="L547" s="116"/>
      <c r="M547" s="117"/>
      <c r="N547" s="118"/>
      <c r="O547" s="119"/>
    </row>
    <row r="548" spans="1:15" s="131" customFormat="1" ht="14.25" customHeight="1">
      <c r="A548" s="351"/>
      <c r="B548" s="100"/>
      <c r="C548" s="101"/>
      <c r="D548" s="102"/>
      <c r="E548" s="103"/>
      <c r="F548" s="95"/>
      <c r="G548" s="104"/>
      <c r="H548" s="111"/>
      <c r="I548" s="97"/>
      <c r="J548" s="601"/>
      <c r="K548" s="102"/>
      <c r="L548" s="102"/>
      <c r="M548" s="103"/>
      <c r="N548" s="95"/>
      <c r="O548" s="99"/>
    </row>
    <row r="549" spans="1:15" s="131" customFormat="1" ht="14.25" customHeight="1">
      <c r="A549" s="351"/>
      <c r="B549" s="100"/>
      <c r="C549" s="101"/>
      <c r="D549" s="102"/>
      <c r="E549" s="103"/>
      <c r="F549" s="95"/>
      <c r="G549" s="104"/>
      <c r="H549" s="105"/>
      <c r="I549" s="97"/>
      <c r="J549" s="601"/>
      <c r="K549" s="102"/>
      <c r="L549" s="102"/>
      <c r="M549" s="103"/>
      <c r="N549" s="95"/>
      <c r="O549" s="106">
        <f>ROUNDDOWN(SUM(N548:N553)/1000,0)</f>
        <v>0</v>
      </c>
    </row>
    <row r="550" spans="1:15" s="131" customFormat="1" ht="14.25" customHeight="1">
      <c r="A550" s="351"/>
      <c r="B550" s="100"/>
      <c r="C550" s="101"/>
      <c r="D550" s="102"/>
      <c r="E550" s="103"/>
      <c r="F550" s="95"/>
      <c r="G550" s="104"/>
      <c r="H550" s="105"/>
      <c r="I550" s="97"/>
      <c r="J550" s="601"/>
      <c r="K550" s="102"/>
      <c r="L550" s="102"/>
      <c r="M550" s="103"/>
      <c r="N550" s="95"/>
      <c r="O550" s="99"/>
    </row>
    <row r="551" spans="1:15" s="131" customFormat="1" ht="14.25" customHeight="1">
      <c r="A551" s="351"/>
      <c r="B551" s="83" t="s">
        <v>559</v>
      </c>
      <c r="C551" s="84"/>
      <c r="D551" s="84"/>
      <c r="E551" s="85"/>
      <c r="F551" s="86"/>
      <c r="G551" s="87"/>
      <c r="H551" s="105"/>
      <c r="I551" s="97"/>
      <c r="J551" s="601"/>
      <c r="K551" s="102"/>
      <c r="L551" s="102"/>
      <c r="M551" s="103"/>
      <c r="N551" s="95"/>
      <c r="O551" s="99"/>
    </row>
    <row r="552" spans="1:15" s="131" customFormat="1" ht="14.25" customHeight="1">
      <c r="A552" s="351"/>
      <c r="B552" s="100"/>
      <c r="C552" s="101"/>
      <c r="D552" s="102"/>
      <c r="E552" s="103"/>
      <c r="F552" s="95"/>
      <c r="G552" s="96"/>
      <c r="H552" s="105"/>
      <c r="I552" s="97"/>
      <c r="J552" s="601"/>
      <c r="K552" s="102"/>
      <c r="L552" s="102"/>
      <c r="M552" s="103"/>
      <c r="N552" s="95"/>
      <c r="O552" s="99"/>
    </row>
    <row r="553" spans="1:15" s="131" customFormat="1" ht="14.25" customHeight="1">
      <c r="A553" s="351"/>
      <c r="B553" s="100"/>
      <c r="C553" s="101"/>
      <c r="D553" s="102"/>
      <c r="E553" s="103"/>
      <c r="F553" s="95"/>
      <c r="G553" s="96">
        <f>ROUNDDOWN(SUM(F552:F560)/1000,0)</f>
        <v>0</v>
      </c>
      <c r="H553" s="105"/>
      <c r="I553" s="97"/>
      <c r="J553" s="601"/>
      <c r="K553" s="102"/>
      <c r="L553" s="102"/>
      <c r="M553" s="103"/>
      <c r="N553" s="95"/>
      <c r="O553" s="99"/>
    </row>
    <row r="554" spans="1:15" s="131" customFormat="1" ht="14.25" customHeight="1">
      <c r="A554" s="351"/>
      <c r="B554" s="100"/>
      <c r="C554" s="101"/>
      <c r="D554" s="102"/>
      <c r="E554" s="103"/>
      <c r="F554" s="95"/>
      <c r="G554" s="96"/>
      <c r="H554" s="111"/>
      <c r="I554" s="205" t="s">
        <v>136</v>
      </c>
      <c r="J554" s="181"/>
      <c r="K554" s="182"/>
      <c r="L554" s="182"/>
      <c r="M554" s="183"/>
      <c r="N554" s="185"/>
      <c r="O554" s="184"/>
    </row>
    <row r="555" spans="1:15" s="131" customFormat="1" ht="14.25" customHeight="1">
      <c r="A555" s="351"/>
      <c r="B555" s="100"/>
      <c r="C555" s="101"/>
      <c r="D555" s="102"/>
      <c r="E555" s="103"/>
      <c r="F555" s="95"/>
      <c r="G555" s="96"/>
      <c r="H555" s="111"/>
      <c r="I555" s="97"/>
      <c r="J555" s="601"/>
      <c r="K555" s="102"/>
      <c r="L555" s="102"/>
      <c r="M555" s="103"/>
      <c r="N555" s="95"/>
      <c r="O555" s="186"/>
    </row>
    <row r="556" spans="1:15" s="131" customFormat="1" ht="14.25" customHeight="1">
      <c r="A556" s="351"/>
      <c r="B556" s="100"/>
      <c r="C556" s="101"/>
      <c r="D556" s="102"/>
      <c r="E556" s="103"/>
      <c r="F556" s="95"/>
      <c r="G556" s="96"/>
      <c r="H556" s="111"/>
      <c r="I556" s="97"/>
      <c r="J556" s="601"/>
      <c r="K556" s="102"/>
      <c r="L556" s="102"/>
      <c r="M556" s="103"/>
      <c r="N556" s="95"/>
      <c r="O556" s="106">
        <f>ROUNDDOWN(SUM(N555:N560)/1000,0)</f>
        <v>0</v>
      </c>
    </row>
    <row r="557" spans="1:15" s="131" customFormat="1" ht="14.25" customHeight="1">
      <c r="A557" s="351"/>
      <c r="B557" s="100"/>
      <c r="C557" s="101"/>
      <c r="D557" s="102"/>
      <c r="E557" s="103"/>
      <c r="F557" s="95"/>
      <c r="G557" s="96"/>
      <c r="H557" s="111"/>
      <c r="I557" s="97"/>
      <c r="J557" s="601"/>
      <c r="K557" s="102"/>
      <c r="L557" s="102"/>
      <c r="M557" s="103"/>
      <c r="N557" s="95"/>
      <c r="O557" s="99"/>
    </row>
    <row r="558" spans="1:15" s="131" customFormat="1" ht="14.25" customHeight="1">
      <c r="A558" s="351"/>
      <c r="B558" s="100"/>
      <c r="C558" s="101"/>
      <c r="D558" s="102"/>
      <c r="E558" s="103"/>
      <c r="F558" s="95"/>
      <c r="G558" s="96"/>
      <c r="H558" s="111"/>
      <c r="I558" s="97"/>
      <c r="J558" s="601"/>
      <c r="K558" s="102"/>
      <c r="L558" s="102"/>
      <c r="M558" s="103"/>
      <c r="N558" s="95"/>
      <c r="O558" s="99"/>
    </row>
    <row r="559" spans="1:15" s="131" customFormat="1" ht="14.25" customHeight="1">
      <c r="A559" s="351"/>
      <c r="B559" s="100"/>
      <c r="C559" s="101"/>
      <c r="D559" s="102"/>
      <c r="E559" s="103"/>
      <c r="F559" s="95"/>
      <c r="G559" s="96"/>
      <c r="H559" s="105"/>
      <c r="I559" s="97"/>
      <c r="J559" s="601"/>
      <c r="K559" s="102"/>
      <c r="L559" s="102"/>
      <c r="M559" s="103"/>
      <c r="N559" s="95"/>
      <c r="O559" s="99"/>
    </row>
    <row r="560" spans="1:15" s="131" customFormat="1" ht="14.25" customHeight="1">
      <c r="A560" s="351"/>
      <c r="B560" s="100"/>
      <c r="C560" s="101"/>
      <c r="D560" s="102"/>
      <c r="E560" s="103"/>
      <c r="F560" s="95"/>
      <c r="G560" s="104"/>
      <c r="H560" s="111"/>
      <c r="I560" s="97"/>
      <c r="J560" s="601"/>
      <c r="K560" s="102"/>
      <c r="L560" s="102"/>
      <c r="M560" s="103"/>
      <c r="N560" s="95"/>
      <c r="O560" s="112"/>
    </row>
    <row r="561" spans="1:15" s="131" customFormat="1" ht="14.25" customHeight="1">
      <c r="A561" s="351"/>
      <c r="B561" s="83" t="s">
        <v>67</v>
      </c>
      <c r="C561" s="84"/>
      <c r="D561" s="84"/>
      <c r="E561" s="85"/>
      <c r="F561" s="86"/>
      <c r="G561" s="87"/>
      <c r="H561" s="111"/>
      <c r="I561" s="204" t="s">
        <v>137</v>
      </c>
      <c r="J561" s="115"/>
      <c r="K561" s="116"/>
      <c r="L561" s="116"/>
      <c r="M561" s="117"/>
      <c r="N561" s="120"/>
      <c r="O561" s="121"/>
    </row>
    <row r="562" spans="1:15" s="131" customFormat="1" ht="14.25" customHeight="1">
      <c r="A562" s="351"/>
      <c r="B562" s="100"/>
      <c r="C562" s="101"/>
      <c r="D562" s="102"/>
      <c r="E562" s="103"/>
      <c r="F562" s="95"/>
      <c r="G562" s="96"/>
      <c r="H562" s="111"/>
      <c r="I562" s="97"/>
      <c r="J562" s="601"/>
      <c r="K562" s="102"/>
      <c r="L562" s="102"/>
      <c r="M562" s="103"/>
      <c r="N562" s="95"/>
      <c r="O562" s="99"/>
    </row>
    <row r="563" spans="1:15" s="131" customFormat="1" ht="14.25" customHeight="1">
      <c r="A563" s="351"/>
      <c r="B563" s="100"/>
      <c r="C563" s="101"/>
      <c r="D563" s="102"/>
      <c r="E563" s="103"/>
      <c r="F563" s="95"/>
      <c r="G563" s="104">
        <f>ROUNDDOWN(SUM(F562:F564)/1000,0)</f>
        <v>0</v>
      </c>
      <c r="H563" s="105"/>
      <c r="I563" s="97"/>
      <c r="J563" s="601"/>
      <c r="K563" s="102"/>
      <c r="L563" s="102"/>
      <c r="M563" s="103"/>
      <c r="N563" s="95"/>
      <c r="O563" s="106">
        <f>ROUNDDOWN(SUM(N562:N571)/1000,0)</f>
        <v>0</v>
      </c>
    </row>
    <row r="564" spans="1:15" s="131" customFormat="1" ht="14.1" customHeight="1">
      <c r="A564" s="351"/>
      <c r="B564" s="100"/>
      <c r="C564" s="101"/>
      <c r="D564" s="102"/>
      <c r="E564" s="103"/>
      <c r="F564" s="95"/>
      <c r="G564" s="104"/>
      <c r="H564" s="111"/>
      <c r="I564" s="97"/>
      <c r="J564" s="601"/>
      <c r="K564" s="102"/>
      <c r="L564" s="102"/>
      <c r="M564" s="103"/>
      <c r="N564" s="95"/>
      <c r="O564" s="99"/>
    </row>
    <row r="565" spans="1:15" s="131" customFormat="1" ht="14.25" customHeight="1" thickBot="1">
      <c r="A565" s="351"/>
      <c r="B565" s="122" t="s">
        <v>68</v>
      </c>
      <c r="C565" s="123"/>
      <c r="D565" s="123"/>
      <c r="E565" s="124"/>
      <c r="F565" s="125"/>
      <c r="G565" s="126">
        <f>G566-G530-G537-G543-G547-G553-G563</f>
        <v>0</v>
      </c>
      <c r="H565" s="105"/>
      <c r="I565" s="97"/>
      <c r="J565" s="601"/>
      <c r="K565" s="102"/>
      <c r="L565" s="102"/>
      <c r="M565" s="103"/>
      <c r="N565" s="95"/>
      <c r="O565" s="99"/>
    </row>
    <row r="566" spans="1:15" s="131" customFormat="1" ht="20.100000000000001" customHeight="1" thickTop="1">
      <c r="A566" s="351"/>
      <c r="B566" s="1015" t="s">
        <v>69</v>
      </c>
      <c r="C566" s="1016"/>
      <c r="D566" s="1016"/>
      <c r="E566" s="1016"/>
      <c r="F566" s="1017"/>
      <c r="G566" s="127">
        <f>O574</f>
        <v>0</v>
      </c>
      <c r="H566" s="105"/>
      <c r="I566" s="97"/>
      <c r="J566" s="601"/>
      <c r="K566" s="102"/>
      <c r="L566" s="102"/>
      <c r="M566" s="103"/>
      <c r="N566" s="95"/>
      <c r="O566" s="99"/>
    </row>
    <row r="567" spans="1:15" s="131" customFormat="1" ht="14.25" customHeight="1">
      <c r="A567" s="351"/>
      <c r="B567" s="128" t="s">
        <v>70</v>
      </c>
      <c r="C567" s="129"/>
      <c r="D567" s="129"/>
      <c r="E567" s="129"/>
      <c r="F567" s="129"/>
      <c r="G567" s="130"/>
      <c r="H567" s="130"/>
      <c r="I567" s="97"/>
      <c r="J567" s="601"/>
      <c r="K567" s="102"/>
      <c r="L567" s="102"/>
      <c r="M567" s="103"/>
      <c r="N567" s="95"/>
      <c r="O567" s="99"/>
    </row>
    <row r="568" spans="1:15" s="131" customFormat="1" ht="14.25" customHeight="1">
      <c r="A568" s="351"/>
      <c r="B568" s="131" t="s">
        <v>71</v>
      </c>
      <c r="C568" s="129"/>
      <c r="D568" s="129"/>
      <c r="E568" s="129"/>
      <c r="F568" s="129"/>
      <c r="G568" s="132" t="s">
        <v>72</v>
      </c>
      <c r="H568" s="133"/>
      <c r="I568" s="97"/>
      <c r="J568" s="601"/>
      <c r="K568" s="102"/>
      <c r="L568" s="102"/>
      <c r="M568" s="103"/>
      <c r="N568" s="95"/>
      <c r="O568" s="99"/>
    </row>
    <row r="569" spans="1:15" s="131" customFormat="1" ht="14.25" customHeight="1">
      <c r="A569" s="351"/>
      <c r="B569" s="919" t="s">
        <v>73</v>
      </c>
      <c r="C569" s="1018"/>
      <c r="D569" s="1018"/>
      <c r="E569" s="1018"/>
      <c r="F569" s="1019"/>
      <c r="G569" s="134" t="s">
        <v>74</v>
      </c>
      <c r="H569" s="133"/>
      <c r="I569" s="97"/>
      <c r="J569" s="601"/>
      <c r="K569" s="102"/>
      <c r="L569" s="102"/>
      <c r="M569" s="103"/>
      <c r="N569" s="95"/>
      <c r="O569" s="99"/>
    </row>
    <row r="570" spans="1:15" s="131" customFormat="1" ht="20.100000000000001" customHeight="1">
      <c r="A570" s="351"/>
      <c r="B570" s="1003" t="s">
        <v>567</v>
      </c>
      <c r="C570" s="1018"/>
      <c r="D570" s="1018"/>
      <c r="E570" s="1018"/>
      <c r="F570" s="1019"/>
      <c r="G570" s="135"/>
      <c r="H570" s="136"/>
      <c r="I570" s="97"/>
      <c r="J570" s="601"/>
      <c r="K570" s="102"/>
      <c r="L570" s="102"/>
      <c r="M570" s="103"/>
      <c r="N570" s="95"/>
      <c r="O570" s="99"/>
    </row>
    <row r="571" spans="1:15" s="131" customFormat="1" ht="21.95" customHeight="1" thickBot="1">
      <c r="A571" s="351"/>
      <c r="B571" s="1003" t="s">
        <v>568</v>
      </c>
      <c r="C571" s="1004"/>
      <c r="D571" s="1004"/>
      <c r="E571" s="1004"/>
      <c r="F571" s="1005"/>
      <c r="G571" s="135"/>
      <c r="H571" s="111"/>
      <c r="I571" s="97"/>
      <c r="J571" s="601"/>
      <c r="K571" s="102"/>
      <c r="L571" s="102"/>
      <c r="M571" s="103"/>
      <c r="N571" s="95"/>
      <c r="O571" s="137"/>
    </row>
    <row r="572" spans="1:15" s="131" customFormat="1" ht="35.450000000000003" customHeight="1" thickTop="1">
      <c r="A572" s="351"/>
      <c r="B572" s="1003" t="s">
        <v>132</v>
      </c>
      <c r="C572" s="1004"/>
      <c r="D572" s="1004"/>
      <c r="E572" s="1004"/>
      <c r="F572" s="1005"/>
      <c r="G572" s="135"/>
      <c r="H572" s="111"/>
      <c r="I572" s="1006" t="s">
        <v>565</v>
      </c>
      <c r="J572" s="1007"/>
      <c r="K572" s="1007"/>
      <c r="L572" s="1007"/>
      <c r="M572" s="1007"/>
      <c r="N572" s="1008"/>
      <c r="O572" s="138">
        <f>SUM(O530,O540,O549,O556,O563,)</f>
        <v>0</v>
      </c>
    </row>
    <row r="573" spans="1:15" s="131" customFormat="1" ht="35.450000000000003" customHeight="1">
      <c r="A573" s="351"/>
      <c r="B573" s="1003" t="s">
        <v>138</v>
      </c>
      <c r="C573" s="1004"/>
      <c r="D573" s="1004"/>
      <c r="E573" s="1004"/>
      <c r="F573" s="1005"/>
      <c r="G573" s="187"/>
      <c r="H573" s="130"/>
      <c r="I573" s="1009" t="s">
        <v>340</v>
      </c>
      <c r="J573" s="1010"/>
      <c r="K573" s="1010"/>
      <c r="L573" s="1010"/>
      <c r="M573" s="1010"/>
      <c r="N573" s="1011"/>
      <c r="O573" s="146">
        <f>IF(共通入力シート!$B$18="課税事業者",ROUNDDOWN((O572-G575)*10/110,0),0)</f>
        <v>0</v>
      </c>
    </row>
    <row r="574" spans="1:15" s="131" customFormat="1" ht="26.1" customHeight="1" thickBot="1">
      <c r="A574" s="351"/>
      <c r="B574" s="1012" t="s">
        <v>569</v>
      </c>
      <c r="C574" s="1013"/>
      <c r="D574" s="1013"/>
      <c r="E574" s="1013"/>
      <c r="F574" s="1014"/>
      <c r="G574" s="139"/>
      <c r="H574" s="130"/>
      <c r="I574" s="995" t="s">
        <v>341</v>
      </c>
      <c r="J574" s="996"/>
      <c r="K574" s="996"/>
      <c r="L574" s="996"/>
      <c r="M574" s="996"/>
      <c r="N574" s="997"/>
      <c r="O574" s="141">
        <f>O572-O573</f>
        <v>0</v>
      </c>
    </row>
    <row r="575" spans="1:15" s="131" customFormat="1" ht="25.35" customHeight="1" thickTop="1">
      <c r="A575" s="351"/>
      <c r="B575" s="992" t="s">
        <v>75</v>
      </c>
      <c r="C575" s="993"/>
      <c r="D575" s="993"/>
      <c r="E575" s="993"/>
      <c r="F575" s="994"/>
      <c r="G575" s="140">
        <f>SUM(G570:G574)</f>
        <v>0</v>
      </c>
      <c r="H575" s="364"/>
      <c r="I575" s="995" t="s">
        <v>342</v>
      </c>
      <c r="J575" s="996"/>
      <c r="K575" s="996"/>
      <c r="L575" s="996"/>
      <c r="M575" s="996"/>
      <c r="N575" s="997"/>
      <c r="O575" s="144"/>
    </row>
    <row r="576" spans="1:15" s="131" customFormat="1" ht="26.25" customHeight="1">
      <c r="A576" s="351"/>
      <c r="B576" s="131" t="s">
        <v>76</v>
      </c>
      <c r="C576" s="365"/>
      <c r="D576" s="365"/>
      <c r="E576" s="365"/>
      <c r="F576" s="365"/>
      <c r="G576" s="143"/>
      <c r="H576" s="364"/>
      <c r="O576" s="145"/>
    </row>
    <row r="577" spans="1:21" s="131" customFormat="1" ht="10.5" customHeight="1" thickBot="1">
      <c r="A577" s="351"/>
      <c r="C577" s="365"/>
      <c r="D577" s="365"/>
      <c r="E577" s="365"/>
      <c r="F577" s="365"/>
      <c r="G577" s="143"/>
      <c r="H577" s="364"/>
      <c r="I577" s="366"/>
    </row>
    <row r="578" spans="1:21" s="131" customFormat="1" ht="25.35" customHeight="1" thickBot="1">
      <c r="A578" s="351"/>
      <c r="B578" s="998" t="s">
        <v>77</v>
      </c>
      <c r="C578" s="980"/>
      <c r="D578" s="999" t="str">
        <f>IF(共通入力シート!$B$2="","",共通入力シート!$B$2)</f>
        <v/>
      </c>
      <c r="E578" s="999"/>
      <c r="F578" s="999"/>
      <c r="G578" s="1000"/>
      <c r="H578" s="1001" t="str">
        <f>IF(共通入力シート!$B$18="※選択してください。","★「共通入力シート」の消費税等仕入控除税額の取扱を選択してください。","")</f>
        <v/>
      </c>
      <c r="I578" s="1002"/>
      <c r="J578" s="1002"/>
      <c r="K578" s="1002"/>
      <c r="L578" s="1002"/>
      <c r="M578" s="1002"/>
      <c r="N578" s="1002"/>
      <c r="O578" s="1002"/>
    </row>
    <row r="579" spans="1:21" s="131" customFormat="1" ht="46.5" customHeight="1" thickBot="1">
      <c r="A579" s="351"/>
      <c r="B579" s="987" t="s">
        <v>343</v>
      </c>
      <c r="C579" s="988"/>
      <c r="D579" s="989" t="str">
        <f>IF(O574=0,"",MAX(0,MIN(INT(O574/2),G565)))</f>
        <v/>
      </c>
      <c r="E579" s="989"/>
      <c r="F579" s="989"/>
      <c r="G579" s="367" t="s">
        <v>29</v>
      </c>
      <c r="H579" s="990" t="s">
        <v>78</v>
      </c>
      <c r="I579" s="991"/>
      <c r="J579" s="991"/>
      <c r="K579" s="991"/>
      <c r="L579" s="991"/>
      <c r="M579" s="991"/>
      <c r="N579" s="991"/>
      <c r="O579" s="991"/>
    </row>
    <row r="580" spans="1:21" ht="4.5" customHeight="1"/>
    <row r="581" spans="1:21" ht="15.6" customHeight="1">
      <c r="B581" s="131" t="s">
        <v>425</v>
      </c>
      <c r="C581" s="218"/>
      <c r="D581" s="218"/>
      <c r="E581" s="218"/>
      <c r="F581" s="218"/>
      <c r="G581" s="218"/>
      <c r="H581" s="218"/>
      <c r="I581" s="218"/>
      <c r="J581" s="218"/>
      <c r="K581" s="218"/>
      <c r="L581" s="218"/>
      <c r="M581" s="218"/>
      <c r="N581" s="218"/>
      <c r="O581" s="218"/>
      <c r="R581" s="329"/>
      <c r="S581" s="329"/>
      <c r="T581" s="329"/>
      <c r="U581" s="329"/>
    </row>
    <row r="582" spans="1:21" ht="15.6" customHeight="1">
      <c r="B582" s="218" t="s">
        <v>509</v>
      </c>
      <c r="C582" s="218"/>
      <c r="D582" s="218"/>
      <c r="E582" s="218"/>
      <c r="F582" s="218"/>
      <c r="G582" s="218"/>
      <c r="H582" s="218"/>
      <c r="I582" s="218"/>
      <c r="J582" s="218"/>
      <c r="K582" s="218"/>
      <c r="L582" s="218"/>
      <c r="M582" s="218"/>
      <c r="N582" s="218"/>
      <c r="O582" s="218"/>
      <c r="R582" s="329"/>
      <c r="S582" s="329"/>
      <c r="T582" s="329"/>
      <c r="U582" s="329"/>
    </row>
    <row r="583" spans="1:21" ht="15.6" customHeight="1" thickBot="1">
      <c r="B583" s="1120" t="s">
        <v>513</v>
      </c>
      <c r="C583" s="1120"/>
      <c r="D583" s="1120"/>
      <c r="E583" s="1120"/>
      <c r="F583" s="1120"/>
      <c r="G583" s="1120"/>
      <c r="H583" s="1120"/>
      <c r="I583" s="1120"/>
      <c r="J583" s="1120"/>
      <c r="K583" s="1120"/>
      <c r="L583" s="1120"/>
      <c r="M583" s="1120"/>
      <c r="N583" s="1120"/>
      <c r="O583" s="1120"/>
      <c r="R583" s="329"/>
      <c r="S583" s="329"/>
      <c r="T583" s="329"/>
      <c r="U583" s="329"/>
    </row>
    <row r="584" spans="1:21" ht="15.75" customHeight="1">
      <c r="B584" s="1121" t="s">
        <v>43</v>
      </c>
      <c r="C584" s="1122"/>
      <c r="D584" s="1125" t="s">
        <v>642</v>
      </c>
      <c r="E584" s="1126"/>
      <c r="F584" s="1129" t="s">
        <v>657</v>
      </c>
      <c r="G584" s="1130"/>
      <c r="H584" s="1131"/>
      <c r="I584" s="1131"/>
      <c r="J584" s="1131"/>
      <c r="K584" s="1131"/>
      <c r="L584" s="1131"/>
      <c r="M584" s="1131"/>
      <c r="N584" s="1131"/>
      <c r="O584" s="1132"/>
      <c r="Q584" s="618" t="s">
        <v>667</v>
      </c>
      <c r="R584" s="329"/>
      <c r="S584" s="329"/>
      <c r="T584" s="329"/>
      <c r="U584" s="329"/>
    </row>
    <row r="585" spans="1:21" ht="17.25" customHeight="1" thickBot="1">
      <c r="B585" s="1123"/>
      <c r="C585" s="1124"/>
      <c r="D585" s="1127"/>
      <c r="E585" s="1128"/>
      <c r="F585" s="1133"/>
      <c r="G585" s="1134"/>
      <c r="H585" s="1135"/>
      <c r="I585" s="1135"/>
      <c r="J585" s="1135"/>
      <c r="K585" s="1135"/>
      <c r="L585" s="1135"/>
      <c r="M585" s="1135"/>
      <c r="N585" s="1135"/>
      <c r="O585" s="1136"/>
      <c r="Q585" s="617" t="s">
        <v>668</v>
      </c>
      <c r="R585" s="329"/>
      <c r="S585" s="329"/>
      <c r="T585" s="329"/>
      <c r="U585" s="329"/>
    </row>
    <row r="586" spans="1:21" ht="16.5" customHeight="1">
      <c r="B586" s="330" t="s">
        <v>142</v>
      </c>
      <c r="C586" s="331"/>
      <c r="D586" s="331"/>
      <c r="E586" s="332"/>
      <c r="F586" s="331"/>
      <c r="G586" s="331"/>
      <c r="H586" s="333"/>
      <c r="I586" s="333"/>
      <c r="J586" s="333"/>
      <c r="K586" s="333"/>
      <c r="L586" s="333"/>
      <c r="M586" s="333"/>
      <c r="N586" s="333"/>
      <c r="O586" s="334"/>
      <c r="R586" s="329"/>
      <c r="S586" s="329"/>
      <c r="T586" s="329"/>
      <c r="U586" s="329"/>
    </row>
    <row r="587" spans="1:21" ht="18.75" customHeight="1">
      <c r="B587" s="1109"/>
      <c r="C587" s="1110"/>
      <c r="D587" s="1110"/>
      <c r="E587" s="1110"/>
      <c r="F587" s="1110"/>
      <c r="G587" s="1110"/>
      <c r="H587" s="1110"/>
      <c r="I587" s="1110"/>
      <c r="J587" s="1110"/>
      <c r="K587" s="1110"/>
      <c r="L587" s="1213" t="s">
        <v>48</v>
      </c>
      <c r="M587" s="1215"/>
      <c r="N587" s="1215"/>
      <c r="O587" s="1216"/>
      <c r="Q587" s="569" t="str">
        <f>IF(M587="", "←選択してください。", "")</f>
        <v>←選択してください。</v>
      </c>
      <c r="R587" s="329"/>
      <c r="S587" s="329"/>
      <c r="T587" s="329"/>
      <c r="U587" s="329"/>
    </row>
    <row r="588" spans="1:21" ht="17.25" customHeight="1">
      <c r="B588" s="1111"/>
      <c r="C588" s="1112"/>
      <c r="D588" s="1112"/>
      <c r="E588" s="1112"/>
      <c r="F588" s="1112"/>
      <c r="G588" s="1112"/>
      <c r="H588" s="1112"/>
      <c r="I588" s="1112"/>
      <c r="J588" s="1112"/>
      <c r="K588" s="1112"/>
      <c r="L588" s="1214"/>
      <c r="M588" s="1217"/>
      <c r="N588" s="1217"/>
      <c r="O588" s="1218"/>
      <c r="Q588" s="336"/>
      <c r="R588" s="329"/>
      <c r="S588" s="329"/>
      <c r="T588" s="329"/>
      <c r="U588" s="329"/>
    </row>
    <row r="589" spans="1:21" ht="4.5" customHeight="1">
      <c r="B589" s="338"/>
      <c r="C589" s="338"/>
      <c r="D589" s="338"/>
      <c r="E589" s="338"/>
      <c r="F589" s="338"/>
      <c r="G589" s="338"/>
      <c r="H589" s="338"/>
      <c r="I589" s="338"/>
      <c r="J589" s="338"/>
      <c r="K589" s="338"/>
      <c r="L589" s="338"/>
      <c r="M589" s="338"/>
      <c r="N589" s="338"/>
      <c r="O589" s="611"/>
      <c r="R589" s="329"/>
      <c r="S589" s="329"/>
      <c r="T589" s="329"/>
      <c r="U589" s="329"/>
    </row>
    <row r="590" spans="1:21" ht="24" customHeight="1">
      <c r="B590" s="340" t="s">
        <v>143</v>
      </c>
      <c r="C590" s="341"/>
      <c r="D590" s="341"/>
      <c r="E590" s="341"/>
      <c r="F590" s="1117" t="s">
        <v>50</v>
      </c>
      <c r="G590" s="1118"/>
      <c r="H590" s="342"/>
      <c r="I590" s="919"/>
      <c r="J590" s="920"/>
      <c r="K590" s="920"/>
      <c r="L590" s="1221"/>
      <c r="M590" s="1221"/>
      <c r="N590" s="1221"/>
      <c r="O590" s="775"/>
      <c r="Q590" s="336" t="str">
        <f>IF(OR(F584="人材養成事業",F584= "普及啓発事業"), "←斜線部は記入する必要はありません。", "")</f>
        <v/>
      </c>
      <c r="R590" s="329"/>
      <c r="S590" s="329"/>
      <c r="T590" s="329"/>
      <c r="U590" s="329"/>
    </row>
    <row r="591" spans="1:21" ht="8.25" customHeight="1">
      <c r="B591" s="131"/>
      <c r="C591" s="131"/>
      <c r="D591" s="131"/>
      <c r="E591" s="131"/>
      <c r="F591" s="338"/>
      <c r="G591" s="338"/>
      <c r="H591" s="587"/>
      <c r="I591" s="338"/>
      <c r="J591" s="338"/>
      <c r="K591" s="338"/>
      <c r="L591" s="588"/>
      <c r="M591" s="338"/>
      <c r="N591" s="338"/>
      <c r="O591" s="589"/>
      <c r="Q591" s="336"/>
      <c r="R591" s="329"/>
      <c r="S591" s="329"/>
      <c r="T591" s="329"/>
      <c r="U591" s="329"/>
    </row>
    <row r="592" spans="1:21" ht="24" hidden="1" customHeight="1">
      <c r="B592" s="131"/>
      <c r="C592" s="131"/>
      <c r="D592" s="131"/>
      <c r="E592" s="131"/>
      <c r="F592" s="338"/>
      <c r="G592" s="338"/>
      <c r="H592" s="587"/>
      <c r="I592" s="338"/>
      <c r="J592" s="338"/>
      <c r="K592" s="338"/>
      <c r="L592" s="588"/>
      <c r="M592" s="338"/>
      <c r="N592" s="338"/>
      <c r="O592" s="589"/>
      <c r="Q592" s="336"/>
      <c r="R592" s="329"/>
      <c r="S592" s="329"/>
      <c r="T592" s="329"/>
      <c r="U592" s="329"/>
    </row>
    <row r="593" spans="2:21" ht="9.75" hidden="1" customHeight="1">
      <c r="B593" s="131"/>
      <c r="C593" s="131"/>
      <c r="D593" s="338"/>
      <c r="E593" s="338"/>
      <c r="F593" s="338"/>
      <c r="G593" s="338"/>
      <c r="H593" s="338"/>
      <c r="I593" s="338"/>
      <c r="J593" s="338"/>
      <c r="K593" s="338"/>
      <c r="L593" s="338"/>
      <c r="M593" s="338"/>
      <c r="N593" s="338"/>
      <c r="O593" s="338"/>
      <c r="Q593" s="336"/>
      <c r="R593" s="329"/>
      <c r="S593" s="329"/>
      <c r="T593" s="329"/>
      <c r="U593" s="329"/>
    </row>
    <row r="594" spans="2:21" s="102" customFormat="1" ht="18" customHeight="1">
      <c r="B594" s="1020" t="s">
        <v>344</v>
      </c>
      <c r="C594" s="1066"/>
      <c r="D594" s="925" t="s">
        <v>413</v>
      </c>
      <c r="E594" s="926"/>
      <c r="F594" s="926"/>
      <c r="G594" s="926"/>
      <c r="H594" s="926"/>
      <c r="I594" s="926"/>
      <c r="J594" s="926"/>
      <c r="K594" s="926"/>
      <c r="L594" s="926"/>
      <c r="M594" s="926"/>
      <c r="N594" s="926"/>
      <c r="O594" s="927"/>
      <c r="Q594" s="345"/>
    </row>
    <row r="595" spans="2:21" s="102" customFormat="1" ht="19.350000000000001" customHeight="1">
      <c r="B595" s="1067"/>
      <c r="C595" s="1068"/>
      <c r="D595" s="1071"/>
      <c r="E595" s="1072"/>
      <c r="F595" s="1072"/>
      <c r="G595" s="1072"/>
      <c r="H595" s="1072"/>
      <c r="I595" s="1072"/>
      <c r="J595" s="1072"/>
      <c r="K595" s="1072"/>
      <c r="L595" s="1072"/>
      <c r="M595" s="1072"/>
      <c r="N595" s="1072"/>
      <c r="O595" s="1073"/>
    </row>
    <row r="596" spans="2:21" s="102" customFormat="1" ht="19.350000000000001" customHeight="1">
      <c r="B596" s="1067"/>
      <c r="C596" s="1068"/>
      <c r="D596" s="1071"/>
      <c r="E596" s="1072"/>
      <c r="F596" s="1072"/>
      <c r="G596" s="1072"/>
      <c r="H596" s="1072"/>
      <c r="I596" s="1072"/>
      <c r="J596" s="1072"/>
      <c r="K596" s="1072"/>
      <c r="L596" s="1072"/>
      <c r="M596" s="1072"/>
      <c r="N596" s="1072"/>
      <c r="O596" s="1073"/>
    </row>
    <row r="597" spans="2:21" s="102" customFormat="1" ht="19.350000000000001" customHeight="1">
      <c r="B597" s="1067"/>
      <c r="C597" s="1068"/>
      <c r="D597" s="1071"/>
      <c r="E597" s="1072"/>
      <c r="F597" s="1072"/>
      <c r="G597" s="1072"/>
      <c r="H597" s="1072"/>
      <c r="I597" s="1072"/>
      <c r="J597" s="1072"/>
      <c r="K597" s="1072"/>
      <c r="L597" s="1072"/>
      <c r="M597" s="1072"/>
      <c r="N597" s="1072"/>
      <c r="O597" s="1073"/>
    </row>
    <row r="598" spans="2:21" s="102" customFormat="1" ht="19.350000000000001" customHeight="1">
      <c r="B598" s="1067"/>
      <c r="C598" s="1068"/>
      <c r="D598" s="1071"/>
      <c r="E598" s="1072"/>
      <c r="F598" s="1072"/>
      <c r="G598" s="1072"/>
      <c r="H598" s="1072"/>
      <c r="I598" s="1072"/>
      <c r="J598" s="1072"/>
      <c r="K598" s="1072"/>
      <c r="L598" s="1072"/>
      <c r="M598" s="1072"/>
      <c r="N598" s="1072"/>
      <c r="O598" s="1073"/>
    </row>
    <row r="599" spans="2:21" s="102" customFormat="1" ht="19.350000000000001" customHeight="1">
      <c r="B599" s="1067"/>
      <c r="C599" s="1068"/>
      <c r="D599" s="1071"/>
      <c r="E599" s="1072"/>
      <c r="F599" s="1072"/>
      <c r="G599" s="1072"/>
      <c r="H599" s="1072"/>
      <c r="I599" s="1072"/>
      <c r="J599" s="1072"/>
      <c r="K599" s="1072"/>
      <c r="L599" s="1072"/>
      <c r="M599" s="1072"/>
      <c r="N599" s="1072"/>
      <c r="O599" s="1073"/>
    </row>
    <row r="600" spans="2:21" s="102" customFormat="1" ht="19.350000000000001" customHeight="1">
      <c r="B600" s="1067"/>
      <c r="C600" s="1068"/>
      <c r="D600" s="1071"/>
      <c r="E600" s="1072"/>
      <c r="F600" s="1072"/>
      <c r="G600" s="1072"/>
      <c r="H600" s="1072"/>
      <c r="I600" s="1072"/>
      <c r="J600" s="1072"/>
      <c r="K600" s="1072"/>
      <c r="L600" s="1072"/>
      <c r="M600" s="1072"/>
      <c r="N600" s="1072"/>
      <c r="O600" s="1073"/>
    </row>
    <row r="601" spans="2:21" s="102" customFormat="1" ht="19.350000000000001" customHeight="1">
      <c r="B601" s="1067"/>
      <c r="C601" s="1068"/>
      <c r="D601" s="1071"/>
      <c r="E601" s="1072"/>
      <c r="F601" s="1072"/>
      <c r="G601" s="1072"/>
      <c r="H601" s="1072"/>
      <c r="I601" s="1072"/>
      <c r="J601" s="1072"/>
      <c r="K601" s="1072"/>
      <c r="L601" s="1072"/>
      <c r="M601" s="1072"/>
      <c r="N601" s="1072"/>
      <c r="O601" s="1073"/>
    </row>
    <row r="602" spans="2:21" s="102" customFormat="1" ht="19.350000000000001" customHeight="1">
      <c r="B602" s="1067"/>
      <c r="C602" s="1068"/>
      <c r="D602" s="1071"/>
      <c r="E602" s="1072"/>
      <c r="F602" s="1072"/>
      <c r="G602" s="1072"/>
      <c r="H602" s="1072"/>
      <c r="I602" s="1072"/>
      <c r="J602" s="1072"/>
      <c r="K602" s="1072"/>
      <c r="L602" s="1072"/>
      <c r="M602" s="1072"/>
      <c r="N602" s="1072"/>
      <c r="O602" s="1073"/>
    </row>
    <row r="603" spans="2:21" s="102" customFormat="1" ht="19.350000000000001" customHeight="1">
      <c r="B603" s="1067"/>
      <c r="C603" s="1068"/>
      <c r="D603" s="1071"/>
      <c r="E603" s="1072"/>
      <c r="F603" s="1072"/>
      <c r="G603" s="1072"/>
      <c r="H603" s="1072"/>
      <c r="I603" s="1072"/>
      <c r="J603" s="1072"/>
      <c r="K603" s="1072"/>
      <c r="L603" s="1072"/>
      <c r="M603" s="1072"/>
      <c r="N603" s="1072"/>
      <c r="O603" s="1073"/>
    </row>
    <row r="604" spans="2:21" s="102" customFormat="1" ht="19.350000000000001" customHeight="1">
      <c r="B604" s="1069"/>
      <c r="C604" s="1070"/>
      <c r="D604" s="1074"/>
      <c r="E604" s="1075"/>
      <c r="F604" s="1075"/>
      <c r="G604" s="1075"/>
      <c r="H604" s="1075"/>
      <c r="I604" s="1075"/>
      <c r="J604" s="1075"/>
      <c r="K604" s="1075"/>
      <c r="L604" s="1075"/>
      <c r="M604" s="1075"/>
      <c r="N604" s="1075"/>
      <c r="O604" s="1076"/>
    </row>
    <row r="605" spans="2:21" s="102" customFormat="1" ht="18" customHeight="1">
      <c r="B605" s="1020" t="s">
        <v>148</v>
      </c>
      <c r="C605" s="1021"/>
      <c r="D605" s="1059" t="s">
        <v>427</v>
      </c>
      <c r="E605" s="1026"/>
      <c r="F605" s="1026"/>
      <c r="G605" s="1026"/>
      <c r="H605" s="1026"/>
      <c r="I605" s="1026"/>
      <c r="J605" s="1026"/>
      <c r="K605" s="1026"/>
      <c r="L605" s="1026"/>
      <c r="M605" s="1026"/>
      <c r="N605" s="1026"/>
      <c r="O605" s="1027"/>
    </row>
    <row r="606" spans="2:21" s="102" customFormat="1" ht="18" customHeight="1">
      <c r="B606" s="1022"/>
      <c r="C606" s="1023"/>
      <c r="D606" s="1028"/>
      <c r="E606" s="1077"/>
      <c r="F606" s="1077"/>
      <c r="G606" s="1077"/>
      <c r="H606" s="1077"/>
      <c r="I606" s="1077"/>
      <c r="J606" s="1077"/>
      <c r="K606" s="1077"/>
      <c r="L606" s="1077"/>
      <c r="M606" s="1077"/>
      <c r="N606" s="1077"/>
      <c r="O606" s="1078"/>
    </row>
    <row r="607" spans="2:21" s="102" customFormat="1" ht="18" customHeight="1">
      <c r="B607" s="1022"/>
      <c r="C607" s="1023"/>
      <c r="D607" s="1071"/>
      <c r="E607" s="1072"/>
      <c r="F607" s="1072"/>
      <c r="G607" s="1072"/>
      <c r="H607" s="1072"/>
      <c r="I607" s="1072"/>
      <c r="J607" s="1072"/>
      <c r="K607" s="1072"/>
      <c r="L607" s="1072"/>
      <c r="M607" s="1072"/>
      <c r="N607" s="1072"/>
      <c r="O607" s="1073"/>
    </row>
    <row r="608" spans="2:21" s="102" customFormat="1" ht="18" customHeight="1">
      <c r="B608" s="1022"/>
      <c r="C608" s="1023"/>
      <c r="D608" s="1071"/>
      <c r="E608" s="1072"/>
      <c r="F608" s="1072"/>
      <c r="G608" s="1072"/>
      <c r="H608" s="1072"/>
      <c r="I608" s="1072"/>
      <c r="J608" s="1072"/>
      <c r="K608" s="1072"/>
      <c r="L608" s="1072"/>
      <c r="M608" s="1072"/>
      <c r="N608" s="1072"/>
      <c r="O608" s="1073"/>
    </row>
    <row r="609" spans="2:15" s="102" customFormat="1" ht="18" customHeight="1">
      <c r="B609" s="1022"/>
      <c r="C609" s="1023"/>
      <c r="D609" s="1071"/>
      <c r="E609" s="1072"/>
      <c r="F609" s="1072"/>
      <c r="G609" s="1072"/>
      <c r="H609" s="1072"/>
      <c r="I609" s="1072"/>
      <c r="J609" s="1072"/>
      <c r="K609" s="1072"/>
      <c r="L609" s="1072"/>
      <c r="M609" s="1072"/>
      <c r="N609" s="1072"/>
      <c r="O609" s="1073"/>
    </row>
    <row r="610" spans="2:15" s="102" customFormat="1" ht="18" customHeight="1">
      <c r="B610" s="1022"/>
      <c r="C610" s="1023"/>
      <c r="D610" s="1071"/>
      <c r="E610" s="1072"/>
      <c r="F610" s="1072"/>
      <c r="G610" s="1072"/>
      <c r="H610" s="1072"/>
      <c r="I610" s="1072"/>
      <c r="J610" s="1072"/>
      <c r="K610" s="1072"/>
      <c r="L610" s="1072"/>
      <c r="M610" s="1072"/>
      <c r="N610" s="1072"/>
      <c r="O610" s="1073"/>
    </row>
    <row r="611" spans="2:15" s="102" customFormat="1" ht="18" customHeight="1">
      <c r="B611" s="1022"/>
      <c r="C611" s="1023"/>
      <c r="D611" s="1079"/>
      <c r="E611" s="1080"/>
      <c r="F611" s="1080"/>
      <c r="G611" s="1080"/>
      <c r="H611" s="1080"/>
      <c r="I611" s="1080"/>
      <c r="J611" s="1080"/>
      <c r="K611" s="1080"/>
      <c r="L611" s="1080"/>
      <c r="M611" s="1080"/>
      <c r="N611" s="1080"/>
      <c r="O611" s="1081"/>
    </row>
    <row r="612" spans="2:15" s="102" customFormat="1" ht="18" customHeight="1">
      <c r="B612" s="1022"/>
      <c r="C612" s="1023"/>
      <c r="D612" s="1082" t="s">
        <v>428</v>
      </c>
      <c r="E612" s="1083"/>
      <c r="F612" s="1083"/>
      <c r="G612" s="1083"/>
      <c r="H612" s="1083"/>
      <c r="I612" s="1083"/>
      <c r="J612" s="1083"/>
      <c r="K612" s="1083"/>
      <c r="L612" s="1083"/>
      <c r="M612" s="1083"/>
      <c r="N612" s="1083"/>
      <c r="O612" s="1084"/>
    </row>
    <row r="613" spans="2:15" s="102" customFormat="1" ht="18" customHeight="1">
      <c r="B613" s="1022"/>
      <c r="C613" s="1023"/>
      <c r="D613" s="1028"/>
      <c r="E613" s="1085"/>
      <c r="F613" s="1085"/>
      <c r="G613" s="1085"/>
      <c r="H613" s="1085"/>
      <c r="I613" s="1085"/>
      <c r="J613" s="1085"/>
      <c r="K613" s="1085"/>
      <c r="L613" s="1085"/>
      <c r="M613" s="1085"/>
      <c r="N613" s="1085"/>
      <c r="O613" s="1086"/>
    </row>
    <row r="614" spans="2:15" s="102" customFormat="1" ht="18" customHeight="1">
      <c r="B614" s="1022"/>
      <c r="C614" s="1023"/>
      <c r="D614" s="1087"/>
      <c r="E614" s="1088"/>
      <c r="F614" s="1088"/>
      <c r="G614" s="1088"/>
      <c r="H614" s="1088"/>
      <c r="I614" s="1088"/>
      <c r="J614" s="1088"/>
      <c r="K614" s="1088"/>
      <c r="L614" s="1088"/>
      <c r="M614" s="1088"/>
      <c r="N614" s="1088"/>
      <c r="O614" s="1089"/>
    </row>
    <row r="615" spans="2:15" s="102" customFormat="1" ht="18" customHeight="1">
      <c r="B615" s="1022"/>
      <c r="C615" s="1023"/>
      <c r="D615" s="1087"/>
      <c r="E615" s="1088"/>
      <c r="F615" s="1088"/>
      <c r="G615" s="1088"/>
      <c r="H615" s="1088"/>
      <c r="I615" s="1088"/>
      <c r="J615" s="1088"/>
      <c r="K615" s="1088"/>
      <c r="L615" s="1088"/>
      <c r="M615" s="1088"/>
      <c r="N615" s="1088"/>
      <c r="O615" s="1089"/>
    </row>
    <row r="616" spans="2:15" s="102" customFormat="1" ht="18" customHeight="1">
      <c r="B616" s="1022"/>
      <c r="C616" s="1023"/>
      <c r="D616" s="1087"/>
      <c r="E616" s="1088"/>
      <c r="F616" s="1088"/>
      <c r="G616" s="1088"/>
      <c r="H616" s="1088"/>
      <c r="I616" s="1088"/>
      <c r="J616" s="1088"/>
      <c r="K616" s="1088"/>
      <c r="L616" s="1088"/>
      <c r="M616" s="1088"/>
      <c r="N616" s="1088"/>
      <c r="O616" s="1089"/>
    </row>
    <row r="617" spans="2:15" s="102" customFormat="1" ht="18" customHeight="1">
      <c r="B617" s="1022"/>
      <c r="C617" s="1023"/>
      <c r="D617" s="1087"/>
      <c r="E617" s="1088"/>
      <c r="F617" s="1088"/>
      <c r="G617" s="1088"/>
      <c r="H617" s="1088"/>
      <c r="I617" s="1088"/>
      <c r="J617" s="1088"/>
      <c r="K617" s="1088"/>
      <c r="L617" s="1088"/>
      <c r="M617" s="1088"/>
      <c r="N617" s="1088"/>
      <c r="O617" s="1089"/>
    </row>
    <row r="618" spans="2:15" s="102" customFormat="1" ht="18" customHeight="1">
      <c r="B618" s="1022"/>
      <c r="C618" s="1023"/>
      <c r="D618" s="1087"/>
      <c r="E618" s="1088"/>
      <c r="F618" s="1088"/>
      <c r="G618" s="1088"/>
      <c r="H618" s="1088"/>
      <c r="I618" s="1088"/>
      <c r="J618" s="1088"/>
      <c r="K618" s="1088"/>
      <c r="L618" s="1088"/>
      <c r="M618" s="1088"/>
      <c r="N618" s="1088"/>
      <c r="O618" s="1089"/>
    </row>
    <row r="619" spans="2:15" s="102" customFormat="1" ht="18" customHeight="1">
      <c r="B619" s="1024"/>
      <c r="C619" s="1025"/>
      <c r="D619" s="1090"/>
      <c r="E619" s="1091"/>
      <c r="F619" s="1091"/>
      <c r="G619" s="1091"/>
      <c r="H619" s="1091"/>
      <c r="I619" s="1091"/>
      <c r="J619" s="1091"/>
      <c r="K619" s="1091"/>
      <c r="L619" s="1091"/>
      <c r="M619" s="1091"/>
      <c r="N619" s="1091"/>
      <c r="O619" s="1092"/>
    </row>
    <row r="620" spans="2:15" s="102" customFormat="1" ht="18" customHeight="1">
      <c r="B620" s="1020" t="s">
        <v>140</v>
      </c>
      <c r="C620" s="1021"/>
      <c r="D620" s="1026" t="s">
        <v>347</v>
      </c>
      <c r="E620" s="1026"/>
      <c r="F620" s="1026"/>
      <c r="G620" s="1026"/>
      <c r="H620" s="1026"/>
      <c r="I620" s="1026"/>
      <c r="J620" s="1026"/>
      <c r="K620" s="1026"/>
      <c r="L620" s="1026"/>
      <c r="M620" s="1026"/>
      <c r="N620" s="1026"/>
      <c r="O620" s="1027"/>
    </row>
    <row r="621" spans="2:15" s="102" customFormat="1" ht="18" customHeight="1">
      <c r="B621" s="1022"/>
      <c r="C621" s="1023"/>
      <c r="D621" s="1028"/>
      <c r="E621" s="1029"/>
      <c r="F621" s="1029"/>
      <c r="G621" s="1029"/>
      <c r="H621" s="1029"/>
      <c r="I621" s="1029"/>
      <c r="J621" s="1029"/>
      <c r="K621" s="1029"/>
      <c r="L621" s="1029"/>
      <c r="M621" s="1029"/>
      <c r="N621" s="1029"/>
      <c r="O621" s="1030"/>
    </row>
    <row r="622" spans="2:15" s="102" customFormat="1" ht="18" customHeight="1">
      <c r="B622" s="1022"/>
      <c r="C622" s="1023"/>
      <c r="D622" s="1031"/>
      <c r="E622" s="1032"/>
      <c r="F622" s="1032"/>
      <c r="G622" s="1032"/>
      <c r="H622" s="1032"/>
      <c r="I622" s="1032"/>
      <c r="J622" s="1032"/>
      <c r="K622" s="1032"/>
      <c r="L622" s="1032"/>
      <c r="M622" s="1032"/>
      <c r="N622" s="1032"/>
      <c r="O622" s="1033"/>
    </row>
    <row r="623" spans="2:15" s="102" customFormat="1" ht="18" customHeight="1">
      <c r="B623" s="1022"/>
      <c r="C623" s="1023"/>
      <c r="D623" s="1034"/>
      <c r="E623" s="1035"/>
      <c r="F623" s="1035"/>
      <c r="G623" s="1035"/>
      <c r="H623" s="1035"/>
      <c r="I623" s="1035"/>
      <c r="J623" s="1035"/>
      <c r="K623" s="1035"/>
      <c r="L623" s="1035"/>
      <c r="M623" s="1035"/>
      <c r="N623" s="1035"/>
      <c r="O623" s="1036"/>
    </row>
    <row r="624" spans="2:15" s="102" customFormat="1" ht="17.100000000000001" customHeight="1">
      <c r="B624" s="1022"/>
      <c r="C624" s="1023"/>
      <c r="D624" s="1026" t="s">
        <v>345</v>
      </c>
      <c r="E624" s="1026"/>
      <c r="F624" s="1026"/>
      <c r="G624" s="1026"/>
      <c r="H624" s="1026"/>
      <c r="I624" s="1026"/>
      <c r="J624" s="1026"/>
      <c r="K624" s="1026"/>
      <c r="L624" s="1026"/>
      <c r="M624" s="1026"/>
      <c r="N624" s="1026"/>
      <c r="O624" s="1027"/>
    </row>
    <row r="625" spans="2:21" s="102" customFormat="1" ht="17.100000000000001" customHeight="1">
      <c r="B625" s="1022"/>
      <c r="C625" s="1023"/>
      <c r="D625" s="1037"/>
      <c r="E625" s="1038"/>
      <c r="F625" s="1038"/>
      <c r="G625" s="1038"/>
      <c r="H625" s="1038"/>
      <c r="I625" s="1038"/>
      <c r="J625" s="1038"/>
      <c r="K625" s="1038"/>
      <c r="L625" s="1038"/>
      <c r="M625" s="1038"/>
      <c r="N625" s="1038"/>
      <c r="O625" s="1039"/>
    </row>
    <row r="626" spans="2:21" s="102" customFormat="1" ht="17.100000000000001" customHeight="1">
      <c r="B626" s="1022"/>
      <c r="C626" s="1023"/>
      <c r="D626" s="1040"/>
      <c r="E626" s="1041"/>
      <c r="F626" s="1041"/>
      <c r="G626" s="1041"/>
      <c r="H626" s="1041"/>
      <c r="I626" s="1041"/>
      <c r="J626" s="1041"/>
      <c r="K626" s="1041"/>
      <c r="L626" s="1041"/>
      <c r="M626" s="1041"/>
      <c r="N626" s="1041"/>
      <c r="O626" s="1042"/>
    </row>
    <row r="627" spans="2:21" s="102" customFormat="1" ht="17.100000000000001" customHeight="1">
      <c r="B627" s="1022"/>
      <c r="C627" s="1023"/>
      <c r="D627" s="1043"/>
      <c r="E627" s="1044"/>
      <c r="F627" s="1044"/>
      <c r="G627" s="1044"/>
      <c r="H627" s="1044"/>
      <c r="I627" s="1044"/>
      <c r="J627" s="1044"/>
      <c r="K627" s="1044"/>
      <c r="L627" s="1044"/>
      <c r="M627" s="1044"/>
      <c r="N627" s="1044"/>
      <c r="O627" s="1045"/>
    </row>
    <row r="628" spans="2:21" s="102" customFormat="1" ht="17.100000000000001" customHeight="1">
      <c r="B628" s="1022"/>
      <c r="C628" s="1023"/>
      <c r="D628" s="1026" t="s">
        <v>492</v>
      </c>
      <c r="E628" s="1026"/>
      <c r="F628" s="1026"/>
      <c r="G628" s="1026"/>
      <c r="H628" s="1026"/>
      <c r="I628" s="1026"/>
      <c r="J628" s="1026"/>
      <c r="K628" s="1026"/>
      <c r="L628" s="1026"/>
      <c r="M628" s="1026"/>
      <c r="N628" s="1026"/>
      <c r="O628" s="1027"/>
    </row>
    <row r="629" spans="2:21" s="102" customFormat="1" ht="17.100000000000001" customHeight="1">
      <c r="B629" s="1022"/>
      <c r="C629" s="1023"/>
      <c r="D629" s="1046"/>
      <c r="E629" s="1047"/>
      <c r="F629" s="1047"/>
      <c r="G629" s="1047"/>
      <c r="H629" s="1047"/>
      <c r="I629" s="1047"/>
      <c r="J629" s="1047"/>
      <c r="K629" s="1047"/>
      <c r="L629" s="1047"/>
      <c r="M629" s="1047"/>
      <c r="N629" s="1047"/>
      <c r="O629" s="1048"/>
    </row>
    <row r="630" spans="2:21" s="102" customFormat="1" ht="17.100000000000001" customHeight="1">
      <c r="B630" s="1022"/>
      <c r="C630" s="1023"/>
      <c r="D630" s="1049"/>
      <c r="E630" s="797"/>
      <c r="F630" s="797"/>
      <c r="G630" s="797"/>
      <c r="H630" s="797"/>
      <c r="I630" s="797"/>
      <c r="J630" s="797"/>
      <c r="K630" s="797"/>
      <c r="L630" s="797"/>
      <c r="M630" s="797"/>
      <c r="N630" s="797"/>
      <c r="O630" s="1050"/>
    </row>
    <row r="631" spans="2:21" s="102" customFormat="1" ht="17.100000000000001" customHeight="1">
      <c r="B631" s="1022"/>
      <c r="C631" s="1023"/>
      <c r="D631" s="1051"/>
      <c r="E631" s="1052"/>
      <c r="F631" s="1052"/>
      <c r="G631" s="1052"/>
      <c r="H631" s="1052"/>
      <c r="I631" s="1052"/>
      <c r="J631" s="1052"/>
      <c r="K631" s="1052"/>
      <c r="L631" s="1052"/>
      <c r="M631" s="1052"/>
      <c r="N631" s="1052"/>
      <c r="O631" s="1053"/>
    </row>
    <row r="632" spans="2:21" s="102" customFormat="1" ht="17.100000000000001" customHeight="1">
      <c r="B632" s="1022"/>
      <c r="C632" s="1023"/>
      <c r="D632" s="1026" t="s">
        <v>141</v>
      </c>
      <c r="E632" s="1026"/>
      <c r="F632" s="1026"/>
      <c r="G632" s="1026"/>
      <c r="H632" s="1026"/>
      <c r="I632" s="1026"/>
      <c r="J632" s="1026"/>
      <c r="K632" s="1026"/>
      <c r="L632" s="1026"/>
      <c r="M632" s="1026"/>
      <c r="N632" s="1026"/>
      <c r="O632" s="1027"/>
    </row>
    <row r="633" spans="2:21" s="102" customFormat="1" ht="17.100000000000001" customHeight="1">
      <c r="B633" s="1022"/>
      <c r="C633" s="1023"/>
      <c r="D633" s="1028"/>
      <c r="E633" s="1054"/>
      <c r="F633" s="1054"/>
      <c r="G633" s="1054"/>
      <c r="H633" s="1054"/>
      <c r="I633" s="1054"/>
      <c r="J633" s="1054"/>
      <c r="K633" s="1054"/>
      <c r="L633" s="1054"/>
      <c r="M633" s="1054"/>
      <c r="N633" s="1054"/>
      <c r="O633" s="1055"/>
    </row>
    <row r="634" spans="2:21" ht="18" customHeight="1">
      <c r="B634" s="1022"/>
      <c r="C634" s="1023"/>
      <c r="D634" s="1056"/>
      <c r="E634" s="1057"/>
      <c r="F634" s="1057"/>
      <c r="G634" s="1057"/>
      <c r="H634" s="1057"/>
      <c r="I634" s="1057"/>
      <c r="J634" s="1057"/>
      <c r="K634" s="1057"/>
      <c r="L634" s="1057"/>
      <c r="M634" s="1057"/>
      <c r="N634" s="1057"/>
      <c r="O634" s="1058"/>
      <c r="R634" s="329"/>
      <c r="S634" s="329"/>
      <c r="T634" s="329"/>
      <c r="U634" s="329"/>
    </row>
    <row r="635" spans="2:21" ht="18" customHeight="1">
      <c r="B635" s="1022"/>
      <c r="C635" s="1023"/>
      <c r="D635" s="1059" t="s">
        <v>346</v>
      </c>
      <c r="E635" s="1026"/>
      <c r="F635" s="1026"/>
      <c r="G635" s="1026"/>
      <c r="H635" s="1026"/>
      <c r="I635" s="1026"/>
      <c r="J635" s="1026"/>
      <c r="K635" s="1026"/>
      <c r="L635" s="1026"/>
      <c r="M635" s="1026"/>
      <c r="N635" s="1026"/>
      <c r="O635" s="1027"/>
      <c r="R635" s="329"/>
      <c r="S635" s="329"/>
      <c r="T635" s="329"/>
      <c r="U635" s="329"/>
    </row>
    <row r="636" spans="2:21" ht="18" customHeight="1">
      <c r="B636" s="1022"/>
      <c r="C636" s="1023"/>
      <c r="D636" s="1060"/>
      <c r="E636" s="1061"/>
      <c r="F636" s="1061"/>
      <c r="G636" s="1061"/>
      <c r="H636" s="1061"/>
      <c r="I636" s="1061"/>
      <c r="J636" s="1061"/>
      <c r="K636" s="1061"/>
      <c r="L636" s="1061"/>
      <c r="M636" s="1061"/>
      <c r="N636" s="1061"/>
      <c r="O636" s="1062"/>
      <c r="R636" s="329"/>
      <c r="S636" s="329"/>
      <c r="T636" s="329"/>
      <c r="U636" s="329"/>
    </row>
    <row r="637" spans="2:21" s="346" customFormat="1" ht="18" customHeight="1">
      <c r="B637" s="1024"/>
      <c r="C637" s="1025"/>
      <c r="D637" s="1063"/>
      <c r="E637" s="1064"/>
      <c r="F637" s="1064"/>
      <c r="G637" s="1064"/>
      <c r="H637" s="1064"/>
      <c r="I637" s="1064"/>
      <c r="J637" s="1064"/>
      <c r="K637" s="1064"/>
      <c r="L637" s="1064"/>
      <c r="M637" s="1064"/>
      <c r="N637" s="1064"/>
      <c r="O637" s="1065"/>
    </row>
    <row r="638" spans="2:21" s="131" customFormat="1" ht="4.5" customHeight="1">
      <c r="B638" s="347"/>
      <c r="C638" s="347"/>
      <c r="D638" s="348"/>
      <c r="E638" s="348"/>
      <c r="F638" s="348"/>
      <c r="G638" s="348"/>
      <c r="H638" s="348"/>
      <c r="I638" s="348"/>
      <c r="J638" s="348"/>
      <c r="K638" s="348"/>
      <c r="L638" s="348"/>
      <c r="M638" s="348"/>
      <c r="N638" s="348"/>
      <c r="O638" s="348"/>
    </row>
    <row r="639" spans="2:21" s="131" customFormat="1" ht="18.75" customHeight="1">
      <c r="B639" s="527" t="s">
        <v>426</v>
      </c>
      <c r="C639" s="347"/>
      <c r="D639" s="348"/>
      <c r="E639" s="348"/>
      <c r="F639" s="348"/>
      <c r="G639" s="348"/>
      <c r="H639" s="348"/>
      <c r="I639" s="348"/>
      <c r="J639" s="348"/>
      <c r="K639" s="348"/>
      <c r="L639" s="348"/>
      <c r="M639" s="348"/>
      <c r="N639" s="348"/>
      <c r="O639" s="348"/>
    </row>
    <row r="640" spans="2:21" s="131" customFormat="1" ht="14.25" customHeight="1" thickBot="1">
      <c r="B640" s="527" t="s">
        <v>424</v>
      </c>
      <c r="C640" s="347"/>
      <c r="D640" s="348"/>
      <c r="E640" s="348"/>
      <c r="F640" s="348"/>
      <c r="G640" s="348"/>
      <c r="H640" s="348"/>
      <c r="I640" s="348"/>
      <c r="J640" s="348"/>
      <c r="K640" s="348"/>
      <c r="L640" s="348"/>
      <c r="M640" s="348"/>
      <c r="N640" s="348"/>
      <c r="O640" s="348"/>
    </row>
    <row r="641" spans="1:15" s="131" customFormat="1" ht="18" customHeight="1" thickBot="1">
      <c r="B641" s="998" t="s">
        <v>43</v>
      </c>
      <c r="C641" s="979"/>
      <c r="D641" s="980"/>
      <c r="E641" s="349" t="s">
        <v>642</v>
      </c>
      <c r="F641" s="350"/>
      <c r="G641" s="350"/>
      <c r="H641" s="350"/>
      <c r="I641" s="350"/>
      <c r="J641" s="350"/>
      <c r="K641" s="350"/>
      <c r="L641" s="232"/>
      <c r="M641" s="232"/>
      <c r="N641" s="232"/>
      <c r="O641" s="232"/>
    </row>
    <row r="642" spans="1:15" s="131" customFormat="1" ht="12">
      <c r="A642" s="351"/>
      <c r="B642" s="352" t="s">
        <v>59</v>
      </c>
      <c r="C642" s="352"/>
      <c r="D642" s="353"/>
      <c r="E642" s="354"/>
      <c r="F642" s="354"/>
      <c r="G642" s="355" t="s">
        <v>60</v>
      </c>
      <c r="H642" s="353"/>
      <c r="I642" s="352" t="s">
        <v>61</v>
      </c>
      <c r="J642" s="352"/>
      <c r="K642" s="351"/>
      <c r="L642" s="356"/>
      <c r="M642" s="357"/>
      <c r="N642" s="351"/>
      <c r="O642" s="355" t="s">
        <v>60</v>
      </c>
    </row>
    <row r="643" spans="1:15" s="131" customFormat="1" ht="12">
      <c r="A643" s="358"/>
      <c r="B643" s="359" t="s">
        <v>62</v>
      </c>
      <c r="C643" s="360"/>
      <c r="D643" s="360"/>
      <c r="E643" s="361"/>
      <c r="F643" s="361" t="s">
        <v>63</v>
      </c>
      <c r="G643" s="362" t="s">
        <v>64</v>
      </c>
      <c r="H643" s="363"/>
      <c r="I643" s="359" t="s">
        <v>62</v>
      </c>
      <c r="J643" s="360"/>
      <c r="K643" s="360"/>
      <c r="L643" s="360"/>
      <c r="M643" s="361"/>
      <c r="N643" s="361" t="s">
        <v>63</v>
      </c>
      <c r="O643" s="362" t="s">
        <v>64</v>
      </c>
    </row>
    <row r="644" spans="1:15" s="131" customFormat="1" ht="18" customHeight="1">
      <c r="A644" s="351"/>
      <c r="B644" s="83" t="s">
        <v>556</v>
      </c>
      <c r="C644" s="84"/>
      <c r="D644" s="84"/>
      <c r="E644" s="85"/>
      <c r="F644" s="86"/>
      <c r="G644" s="87"/>
      <c r="H644" s="88"/>
      <c r="I644" s="83" t="s">
        <v>65</v>
      </c>
      <c r="J644" s="84"/>
      <c r="K644" s="84"/>
      <c r="L644" s="84"/>
      <c r="M644" s="85"/>
      <c r="N644" s="89"/>
      <c r="O644" s="90"/>
    </row>
    <row r="645" spans="1:15" s="131" customFormat="1" ht="14.25" customHeight="1">
      <c r="A645" s="351"/>
      <c r="B645" s="100"/>
      <c r="C645" s="101"/>
      <c r="D645" s="102"/>
      <c r="E645" s="103"/>
      <c r="F645" s="95"/>
      <c r="G645" s="96"/>
      <c r="H645" s="88"/>
      <c r="I645" s="97"/>
      <c r="J645" s="601"/>
      <c r="K645" s="102"/>
      <c r="L645" s="102"/>
      <c r="M645" s="103"/>
      <c r="N645" s="95"/>
      <c r="O645" s="99"/>
    </row>
    <row r="646" spans="1:15" s="131" customFormat="1" ht="14.25" customHeight="1">
      <c r="A646" s="351"/>
      <c r="B646" s="100"/>
      <c r="C646" s="101"/>
      <c r="D646" s="102"/>
      <c r="E646" s="103"/>
      <c r="F646" s="95"/>
      <c r="G646" s="104">
        <f>ROUNDDOWN(SUM(F645:F650)/1000,0)</f>
        <v>0</v>
      </c>
      <c r="H646" s="105"/>
      <c r="I646" s="97"/>
      <c r="J646" s="601"/>
      <c r="K646" s="102"/>
      <c r="L646" s="102"/>
      <c r="M646" s="103"/>
      <c r="N646" s="95"/>
      <c r="O646" s="106">
        <f>ROUNDDOWN(SUM(N645:N653)/1000,0)</f>
        <v>0</v>
      </c>
    </row>
    <row r="647" spans="1:15" s="131" customFormat="1" ht="14.1" customHeight="1">
      <c r="A647" s="351"/>
      <c r="B647" s="100"/>
      <c r="C647" s="101"/>
      <c r="D647" s="102"/>
      <c r="E647" s="103"/>
      <c r="F647" s="95"/>
      <c r="G647" s="104"/>
      <c r="H647" s="105"/>
      <c r="I647" s="97"/>
      <c r="J647" s="601"/>
      <c r="K647" s="102"/>
      <c r="L647" s="102"/>
      <c r="M647" s="103"/>
      <c r="N647" s="95"/>
      <c r="O647" s="99"/>
    </row>
    <row r="648" spans="1:15" s="131" customFormat="1" ht="14.25" customHeight="1">
      <c r="A648" s="351"/>
      <c r="B648" s="100"/>
      <c r="C648" s="101"/>
      <c r="D648" s="102"/>
      <c r="E648" s="103"/>
      <c r="F648" s="95"/>
      <c r="G648" s="104"/>
      <c r="H648" s="105"/>
      <c r="I648" s="97"/>
      <c r="J648" s="601"/>
      <c r="K648" s="102"/>
      <c r="L648" s="102"/>
      <c r="M648" s="103"/>
      <c r="N648" s="95"/>
      <c r="O648" s="99"/>
    </row>
    <row r="649" spans="1:15" s="131" customFormat="1" ht="14.25" customHeight="1">
      <c r="A649" s="351"/>
      <c r="B649" s="100"/>
      <c r="C649" s="101"/>
      <c r="D649" s="102"/>
      <c r="E649" s="103"/>
      <c r="F649" s="95"/>
      <c r="G649" s="107"/>
      <c r="H649" s="108"/>
      <c r="I649" s="97"/>
      <c r="J649" s="601"/>
      <c r="K649" s="102"/>
      <c r="L649" s="102"/>
      <c r="M649" s="103"/>
      <c r="N649" s="95"/>
      <c r="O649" s="99"/>
    </row>
    <row r="650" spans="1:15" s="131" customFormat="1" ht="14.25" customHeight="1">
      <c r="A650" s="351"/>
      <c r="B650" s="100"/>
      <c r="C650" s="101"/>
      <c r="D650" s="102"/>
      <c r="E650" s="103"/>
      <c r="F650" s="95"/>
      <c r="G650" s="107"/>
      <c r="H650" s="108"/>
      <c r="I650" s="97"/>
      <c r="J650" s="601"/>
      <c r="K650" s="102"/>
      <c r="L650" s="102"/>
      <c r="M650" s="103"/>
      <c r="N650" s="95"/>
      <c r="O650" s="99"/>
    </row>
    <row r="651" spans="1:15" s="131" customFormat="1" ht="14.25" customHeight="1">
      <c r="A651" s="351"/>
      <c r="B651" s="83" t="s">
        <v>66</v>
      </c>
      <c r="C651" s="84"/>
      <c r="D651" s="84"/>
      <c r="E651" s="85"/>
      <c r="F651" s="86"/>
      <c r="G651" s="87"/>
      <c r="H651" s="111"/>
      <c r="I651" s="97"/>
      <c r="J651" s="601"/>
      <c r="K651" s="102"/>
      <c r="L651" s="102"/>
      <c r="M651" s="103"/>
      <c r="N651" s="95"/>
      <c r="O651" s="99"/>
    </row>
    <row r="652" spans="1:15" s="131" customFormat="1" ht="14.25" customHeight="1">
      <c r="A652" s="351"/>
      <c r="B652" s="100"/>
      <c r="C652" s="101"/>
      <c r="D652" s="102"/>
      <c r="E652" s="103"/>
      <c r="F652" s="95"/>
      <c r="G652" s="96"/>
      <c r="H652" s="111"/>
      <c r="I652" s="97"/>
      <c r="J652" s="601"/>
      <c r="K652" s="102"/>
      <c r="L652" s="102"/>
      <c r="M652" s="103"/>
      <c r="N652" s="95"/>
      <c r="O652" s="99"/>
    </row>
    <row r="653" spans="1:15" s="131" customFormat="1" ht="14.25" customHeight="1">
      <c r="A653" s="351"/>
      <c r="B653" s="100"/>
      <c r="C653" s="101"/>
      <c r="D653" s="102"/>
      <c r="E653" s="103"/>
      <c r="F653" s="95"/>
      <c r="G653" s="104">
        <f>ROUNDDOWN(SUM(F652:F656)/1000,0)</f>
        <v>0</v>
      </c>
      <c r="H653" s="105"/>
      <c r="I653" s="97"/>
      <c r="J653" s="601"/>
      <c r="K653" s="102"/>
      <c r="L653" s="102"/>
      <c r="M653" s="103"/>
      <c r="N653" s="95"/>
      <c r="O653" s="112"/>
    </row>
    <row r="654" spans="1:15" s="131" customFormat="1" ht="14.25" customHeight="1">
      <c r="A654" s="351"/>
      <c r="B654" s="100"/>
      <c r="C654" s="101"/>
      <c r="D654" s="102"/>
      <c r="E654" s="103"/>
      <c r="F654" s="95"/>
      <c r="G654" s="104"/>
      <c r="H654" s="105"/>
      <c r="I654" s="83" t="s">
        <v>130</v>
      </c>
      <c r="J654" s="84"/>
      <c r="K654" s="84"/>
      <c r="L654" s="84"/>
      <c r="M654" s="85"/>
      <c r="N654" s="86"/>
      <c r="O654" s="119"/>
    </row>
    <row r="655" spans="1:15" s="131" customFormat="1" ht="14.25" customHeight="1">
      <c r="A655" s="351"/>
      <c r="B655" s="100"/>
      <c r="C655" s="101"/>
      <c r="D655" s="102"/>
      <c r="E655" s="103"/>
      <c r="F655" s="95"/>
      <c r="G655" s="104"/>
      <c r="H655" s="111"/>
      <c r="I655" s="97"/>
      <c r="J655" s="601"/>
      <c r="K655" s="102"/>
      <c r="L655" s="102"/>
      <c r="M655" s="103"/>
      <c r="N655" s="95"/>
      <c r="O655" s="99"/>
    </row>
    <row r="656" spans="1:15" s="131" customFormat="1" ht="14.25" customHeight="1">
      <c r="A656" s="351"/>
      <c r="B656" s="100"/>
      <c r="C656" s="101"/>
      <c r="D656" s="102"/>
      <c r="E656" s="103"/>
      <c r="F656" s="95"/>
      <c r="G656" s="104"/>
      <c r="H656" s="105"/>
      <c r="I656" s="97"/>
      <c r="J656" s="601"/>
      <c r="K656" s="102"/>
      <c r="L656" s="102"/>
      <c r="M656" s="103"/>
      <c r="N656" s="95"/>
      <c r="O656" s="106">
        <f>ROUNDDOWN(SUM(N655:N662)/1000,0)</f>
        <v>0</v>
      </c>
    </row>
    <row r="657" spans="1:15" s="131" customFormat="1" ht="14.25" customHeight="1">
      <c r="A657" s="351"/>
      <c r="B657" s="83" t="s">
        <v>557</v>
      </c>
      <c r="C657" s="84"/>
      <c r="D657" s="84"/>
      <c r="E657" s="85"/>
      <c r="F657" s="86"/>
      <c r="G657" s="87"/>
      <c r="H657" s="105"/>
      <c r="I657" s="97"/>
      <c r="J657" s="601"/>
      <c r="K657" s="102"/>
      <c r="L657" s="102"/>
      <c r="M657" s="103"/>
      <c r="N657" s="95"/>
      <c r="O657" s="99"/>
    </row>
    <row r="658" spans="1:15" s="131" customFormat="1" ht="14.25" customHeight="1">
      <c r="A658" s="351"/>
      <c r="B658" s="100"/>
      <c r="C658" s="101"/>
      <c r="D658" s="102"/>
      <c r="E658" s="103"/>
      <c r="F658" s="95"/>
      <c r="G658" s="96"/>
      <c r="H658" s="111"/>
      <c r="I658" s="97"/>
      <c r="J658" s="601"/>
      <c r="K658" s="102"/>
      <c r="L658" s="102"/>
      <c r="M658" s="103"/>
      <c r="N658" s="95"/>
      <c r="O658" s="99"/>
    </row>
    <row r="659" spans="1:15" s="131" customFormat="1" ht="14.25" customHeight="1">
      <c r="A659" s="351"/>
      <c r="B659" s="100"/>
      <c r="C659" s="101"/>
      <c r="D659" s="102"/>
      <c r="E659" s="103"/>
      <c r="F659" s="95"/>
      <c r="G659" s="104">
        <f>ROUNDDOWN(SUM(F658:F660)/1000,0)</f>
        <v>0</v>
      </c>
      <c r="H659" s="111"/>
      <c r="I659" s="97"/>
      <c r="J659" s="601"/>
      <c r="K659" s="102"/>
      <c r="L659" s="102"/>
      <c r="M659" s="103"/>
      <c r="N659" s="95"/>
      <c r="O659" s="99"/>
    </row>
    <row r="660" spans="1:15" s="131" customFormat="1" ht="14.25" customHeight="1">
      <c r="A660" s="351"/>
      <c r="B660" s="100"/>
      <c r="C660" s="101"/>
      <c r="D660" s="102"/>
      <c r="E660" s="103"/>
      <c r="F660" s="95"/>
      <c r="G660" s="104"/>
      <c r="H660" s="105"/>
      <c r="I660" s="97"/>
      <c r="J660" s="601"/>
      <c r="K660" s="102"/>
      <c r="L660" s="102"/>
      <c r="M660" s="103"/>
      <c r="N660" s="95"/>
      <c r="O660" s="99"/>
    </row>
    <row r="661" spans="1:15" s="131" customFormat="1" ht="14.25" customHeight="1">
      <c r="A661" s="351"/>
      <c r="B661" s="83" t="s">
        <v>558</v>
      </c>
      <c r="C661" s="84"/>
      <c r="D661" s="84"/>
      <c r="E661" s="85"/>
      <c r="F661" s="86"/>
      <c r="G661" s="87"/>
      <c r="H661" s="105"/>
      <c r="I661" s="97"/>
      <c r="J661" s="601"/>
      <c r="K661" s="102"/>
      <c r="L661" s="102"/>
      <c r="M661" s="103"/>
      <c r="N661" s="95"/>
      <c r="O661" s="99"/>
    </row>
    <row r="662" spans="1:15" s="131" customFormat="1" ht="14.25" customHeight="1">
      <c r="A662" s="351"/>
      <c r="B662" s="100"/>
      <c r="C662" s="101"/>
      <c r="D662" s="102"/>
      <c r="E662" s="103"/>
      <c r="F662" s="95"/>
      <c r="G662" s="96"/>
      <c r="H662" s="111"/>
      <c r="I662" s="97"/>
      <c r="J662" s="601"/>
      <c r="K662" s="102"/>
      <c r="L662" s="102"/>
      <c r="M662" s="103"/>
      <c r="N662" s="95"/>
      <c r="O662" s="112"/>
    </row>
    <row r="663" spans="1:15" s="131" customFormat="1" ht="14.25" customHeight="1">
      <c r="A663" s="351"/>
      <c r="B663" s="100"/>
      <c r="C663" s="101"/>
      <c r="D663" s="102"/>
      <c r="E663" s="103"/>
      <c r="F663" s="95"/>
      <c r="G663" s="104">
        <f>ROUNDDOWN(SUM(F662:F666)/1000,0)</f>
        <v>0</v>
      </c>
      <c r="H663" s="111"/>
      <c r="I663" s="204" t="s">
        <v>131</v>
      </c>
      <c r="J663" s="180"/>
      <c r="K663" s="116"/>
      <c r="L663" s="116"/>
      <c r="M663" s="117"/>
      <c r="N663" s="118"/>
      <c r="O663" s="119"/>
    </row>
    <row r="664" spans="1:15" s="131" customFormat="1" ht="14.25" customHeight="1">
      <c r="A664" s="351"/>
      <c r="B664" s="100"/>
      <c r="C664" s="101"/>
      <c r="D664" s="102"/>
      <c r="E664" s="103"/>
      <c r="F664" s="95"/>
      <c r="G664" s="104"/>
      <c r="H664" s="111"/>
      <c r="I664" s="97"/>
      <c r="J664" s="601"/>
      <c r="K664" s="102"/>
      <c r="L664" s="102"/>
      <c r="M664" s="103"/>
      <c r="N664" s="95"/>
      <c r="O664" s="99"/>
    </row>
    <row r="665" spans="1:15" s="131" customFormat="1" ht="14.25" customHeight="1">
      <c r="A665" s="351"/>
      <c r="B665" s="100"/>
      <c r="C665" s="101"/>
      <c r="D665" s="102"/>
      <c r="E665" s="103"/>
      <c r="F665" s="95"/>
      <c r="G665" s="104"/>
      <c r="H665" s="105"/>
      <c r="I665" s="97"/>
      <c r="J665" s="601"/>
      <c r="K665" s="102"/>
      <c r="L665" s="102"/>
      <c r="M665" s="103"/>
      <c r="N665" s="95"/>
      <c r="O665" s="106">
        <f>ROUNDDOWN(SUM(N664:N669)/1000,0)</f>
        <v>0</v>
      </c>
    </row>
    <row r="666" spans="1:15" s="131" customFormat="1" ht="14.25" customHeight="1">
      <c r="A666" s="351"/>
      <c r="B666" s="100"/>
      <c r="C666" s="101"/>
      <c r="D666" s="102"/>
      <c r="E666" s="103"/>
      <c r="F666" s="95"/>
      <c r="G666" s="104"/>
      <c r="H666" s="105"/>
      <c r="I666" s="97"/>
      <c r="J666" s="601"/>
      <c r="K666" s="102"/>
      <c r="L666" s="102"/>
      <c r="M666" s="103"/>
      <c r="N666" s="95"/>
      <c r="O666" s="99"/>
    </row>
    <row r="667" spans="1:15" s="131" customFormat="1" ht="14.25" customHeight="1">
      <c r="A667" s="351"/>
      <c r="B667" s="83" t="s">
        <v>559</v>
      </c>
      <c r="C667" s="84"/>
      <c r="D667" s="84"/>
      <c r="E667" s="85"/>
      <c r="F667" s="86"/>
      <c r="G667" s="87"/>
      <c r="H667" s="105"/>
      <c r="I667" s="97"/>
      <c r="J667" s="601"/>
      <c r="K667" s="102"/>
      <c r="L667" s="102"/>
      <c r="M667" s="103"/>
      <c r="N667" s="95"/>
      <c r="O667" s="99"/>
    </row>
    <row r="668" spans="1:15" s="131" customFormat="1" ht="14.25" customHeight="1">
      <c r="A668" s="351"/>
      <c r="B668" s="100"/>
      <c r="C668" s="101"/>
      <c r="D668" s="102"/>
      <c r="E668" s="103"/>
      <c r="F668" s="95"/>
      <c r="G668" s="96"/>
      <c r="H668" s="105"/>
      <c r="I668" s="97"/>
      <c r="J668" s="601"/>
      <c r="K668" s="102"/>
      <c r="L668" s="102"/>
      <c r="M668" s="103"/>
      <c r="N668" s="95"/>
      <c r="O668" s="99"/>
    </row>
    <row r="669" spans="1:15" s="131" customFormat="1" ht="14.25" customHeight="1">
      <c r="A669" s="351"/>
      <c r="B669" s="100"/>
      <c r="C669" s="101"/>
      <c r="D669" s="102"/>
      <c r="E669" s="103"/>
      <c r="F669" s="95"/>
      <c r="G669" s="96">
        <f>ROUNDDOWN(SUM(F668:F676)/1000,0)</f>
        <v>0</v>
      </c>
      <c r="H669" s="105"/>
      <c r="I669" s="97"/>
      <c r="J669" s="601"/>
      <c r="K669" s="102"/>
      <c r="L669" s="102"/>
      <c r="M669" s="103"/>
      <c r="N669" s="95"/>
      <c r="O669" s="99"/>
    </row>
    <row r="670" spans="1:15" s="131" customFormat="1" ht="14.25" customHeight="1">
      <c r="A670" s="351"/>
      <c r="B670" s="100"/>
      <c r="C670" s="101"/>
      <c r="D670" s="102"/>
      <c r="E670" s="103"/>
      <c r="F670" s="95"/>
      <c r="G670" s="96"/>
      <c r="H670" s="111"/>
      <c r="I670" s="205" t="s">
        <v>136</v>
      </c>
      <c r="J670" s="181"/>
      <c r="K670" s="182"/>
      <c r="L670" s="182"/>
      <c r="M670" s="183"/>
      <c r="N670" s="185"/>
      <c r="O670" s="184"/>
    </row>
    <row r="671" spans="1:15" s="131" customFormat="1" ht="14.25" customHeight="1">
      <c r="A671" s="351"/>
      <c r="B671" s="100"/>
      <c r="C671" s="101"/>
      <c r="D671" s="102"/>
      <c r="E671" s="103"/>
      <c r="F671" s="95"/>
      <c r="G671" s="96"/>
      <c r="H671" s="111"/>
      <c r="I671" s="97"/>
      <c r="J671" s="601"/>
      <c r="K671" s="102"/>
      <c r="L671" s="102"/>
      <c r="M671" s="103"/>
      <c r="N671" s="95"/>
      <c r="O671" s="186"/>
    </row>
    <row r="672" spans="1:15" s="131" customFormat="1" ht="14.25" customHeight="1">
      <c r="A672" s="351"/>
      <c r="B672" s="100"/>
      <c r="C672" s="101"/>
      <c r="D672" s="102"/>
      <c r="E672" s="103"/>
      <c r="F672" s="95"/>
      <c r="G672" s="96"/>
      <c r="H672" s="111"/>
      <c r="I672" s="97"/>
      <c r="J672" s="601"/>
      <c r="K672" s="102"/>
      <c r="L672" s="102"/>
      <c r="M672" s="103"/>
      <c r="N672" s="95"/>
      <c r="O672" s="106">
        <f>ROUNDDOWN(SUM(N671:N676)/1000,0)</f>
        <v>0</v>
      </c>
    </row>
    <row r="673" spans="1:15" s="131" customFormat="1" ht="14.25" customHeight="1">
      <c r="A673" s="351"/>
      <c r="B673" s="100"/>
      <c r="C673" s="101"/>
      <c r="D673" s="102"/>
      <c r="E673" s="103"/>
      <c r="F673" s="95"/>
      <c r="G673" s="96"/>
      <c r="H673" s="111"/>
      <c r="I673" s="97"/>
      <c r="J673" s="601"/>
      <c r="K673" s="102"/>
      <c r="L673" s="102"/>
      <c r="M673" s="103"/>
      <c r="N673" s="95"/>
      <c r="O673" s="99"/>
    </row>
    <row r="674" spans="1:15" s="131" customFormat="1" ht="14.25" customHeight="1">
      <c r="A674" s="351"/>
      <c r="B674" s="100"/>
      <c r="C674" s="101"/>
      <c r="D674" s="102"/>
      <c r="E674" s="103"/>
      <c r="F674" s="95"/>
      <c r="G674" s="96"/>
      <c r="H674" s="111"/>
      <c r="I674" s="97"/>
      <c r="J674" s="601"/>
      <c r="K674" s="102"/>
      <c r="L674" s="102"/>
      <c r="M674" s="103"/>
      <c r="N674" s="95"/>
      <c r="O674" s="99"/>
    </row>
    <row r="675" spans="1:15" s="131" customFormat="1" ht="14.25" customHeight="1">
      <c r="A675" s="351"/>
      <c r="B675" s="100"/>
      <c r="C675" s="101"/>
      <c r="D675" s="102"/>
      <c r="E675" s="103"/>
      <c r="F675" s="95"/>
      <c r="G675" s="96"/>
      <c r="H675" s="105"/>
      <c r="I675" s="97"/>
      <c r="J675" s="601"/>
      <c r="K675" s="102"/>
      <c r="L675" s="102"/>
      <c r="M675" s="103"/>
      <c r="N675" s="95"/>
      <c r="O675" s="99"/>
    </row>
    <row r="676" spans="1:15" s="131" customFormat="1" ht="14.25" customHeight="1">
      <c r="A676" s="351"/>
      <c r="B676" s="100"/>
      <c r="C676" s="101"/>
      <c r="D676" s="102"/>
      <c r="E676" s="103"/>
      <c r="F676" s="95"/>
      <c r="G676" s="104"/>
      <c r="H676" s="111"/>
      <c r="I676" s="97"/>
      <c r="J676" s="601"/>
      <c r="K676" s="102"/>
      <c r="L676" s="102"/>
      <c r="M676" s="103"/>
      <c r="N676" s="95"/>
      <c r="O676" s="112"/>
    </row>
    <row r="677" spans="1:15" s="131" customFormat="1" ht="14.25" customHeight="1">
      <c r="A677" s="351"/>
      <c r="B677" s="83" t="s">
        <v>67</v>
      </c>
      <c r="C677" s="84"/>
      <c r="D677" s="84"/>
      <c r="E677" s="85"/>
      <c r="F677" s="86"/>
      <c r="G677" s="87"/>
      <c r="H677" s="111"/>
      <c r="I677" s="204" t="s">
        <v>137</v>
      </c>
      <c r="J677" s="115"/>
      <c r="K677" s="116"/>
      <c r="L677" s="116"/>
      <c r="M677" s="117"/>
      <c r="N677" s="120"/>
      <c r="O677" s="121"/>
    </row>
    <row r="678" spans="1:15" s="131" customFormat="1" ht="14.25" customHeight="1">
      <c r="A678" s="351"/>
      <c r="B678" s="100"/>
      <c r="C678" s="101"/>
      <c r="D678" s="102"/>
      <c r="E678" s="103"/>
      <c r="F678" s="95"/>
      <c r="G678" s="96"/>
      <c r="H678" s="111"/>
      <c r="I678" s="97"/>
      <c r="J678" s="601"/>
      <c r="K678" s="102"/>
      <c r="L678" s="102"/>
      <c r="M678" s="103"/>
      <c r="N678" s="95"/>
      <c r="O678" s="99"/>
    </row>
    <row r="679" spans="1:15" s="131" customFormat="1" ht="14.25" customHeight="1">
      <c r="A679" s="351"/>
      <c r="B679" s="100"/>
      <c r="C679" s="101"/>
      <c r="D679" s="102"/>
      <c r="E679" s="103"/>
      <c r="F679" s="95"/>
      <c r="G679" s="104">
        <f>ROUNDDOWN(SUM(F678:F680)/1000,0)</f>
        <v>0</v>
      </c>
      <c r="H679" s="105"/>
      <c r="I679" s="97"/>
      <c r="J679" s="601"/>
      <c r="K679" s="102"/>
      <c r="L679" s="102"/>
      <c r="M679" s="103"/>
      <c r="N679" s="95"/>
      <c r="O679" s="106">
        <f>ROUNDDOWN(SUM(N678:N687)/1000,0)</f>
        <v>0</v>
      </c>
    </row>
    <row r="680" spans="1:15" s="131" customFormat="1" ht="14.1" customHeight="1">
      <c r="A680" s="351"/>
      <c r="B680" s="100"/>
      <c r="C680" s="101"/>
      <c r="D680" s="102"/>
      <c r="E680" s="103"/>
      <c r="F680" s="95"/>
      <c r="G680" s="104"/>
      <c r="H680" s="111"/>
      <c r="I680" s="97"/>
      <c r="J680" s="601"/>
      <c r="K680" s="102"/>
      <c r="L680" s="102"/>
      <c r="M680" s="103"/>
      <c r="N680" s="95"/>
      <c r="O680" s="99"/>
    </row>
    <row r="681" spans="1:15" s="131" customFormat="1" ht="14.25" customHeight="1" thickBot="1">
      <c r="A681" s="351"/>
      <c r="B681" s="122" t="s">
        <v>68</v>
      </c>
      <c r="C681" s="123"/>
      <c r="D681" s="123"/>
      <c r="E681" s="124"/>
      <c r="F681" s="125"/>
      <c r="G681" s="126">
        <f>G682-G646-G653-G659-G663-G669-G679</f>
        <v>0</v>
      </c>
      <c r="H681" s="105"/>
      <c r="I681" s="97"/>
      <c r="J681" s="601"/>
      <c r="K681" s="102"/>
      <c r="L681" s="102"/>
      <c r="M681" s="103"/>
      <c r="N681" s="95"/>
      <c r="O681" s="99"/>
    </row>
    <row r="682" spans="1:15" s="131" customFormat="1" ht="20.100000000000001" customHeight="1" thickTop="1">
      <c r="A682" s="351"/>
      <c r="B682" s="1015" t="s">
        <v>69</v>
      </c>
      <c r="C682" s="1016"/>
      <c r="D682" s="1016"/>
      <c r="E682" s="1016"/>
      <c r="F682" s="1017"/>
      <c r="G682" s="127">
        <f>O690</f>
        <v>0</v>
      </c>
      <c r="H682" s="105"/>
      <c r="I682" s="97"/>
      <c r="J682" s="601"/>
      <c r="K682" s="102"/>
      <c r="L682" s="102"/>
      <c r="M682" s="103"/>
      <c r="N682" s="95"/>
      <c r="O682" s="99"/>
    </row>
    <row r="683" spans="1:15" s="131" customFormat="1" ht="14.25" customHeight="1">
      <c r="A683" s="351"/>
      <c r="B683" s="128" t="s">
        <v>70</v>
      </c>
      <c r="C683" s="129"/>
      <c r="D683" s="129"/>
      <c r="E683" s="129"/>
      <c r="F683" s="129"/>
      <c r="G683" s="130"/>
      <c r="H683" s="130"/>
      <c r="I683" s="97"/>
      <c r="J683" s="601"/>
      <c r="K683" s="102"/>
      <c r="L683" s="102"/>
      <c r="M683" s="103"/>
      <c r="N683" s="95"/>
      <c r="O683" s="99"/>
    </row>
    <row r="684" spans="1:15" s="131" customFormat="1" ht="14.25" customHeight="1">
      <c r="A684" s="351"/>
      <c r="B684" s="131" t="s">
        <v>71</v>
      </c>
      <c r="C684" s="129"/>
      <c r="D684" s="129"/>
      <c r="E684" s="129"/>
      <c r="F684" s="129"/>
      <c r="G684" s="132" t="s">
        <v>72</v>
      </c>
      <c r="H684" s="133"/>
      <c r="I684" s="97"/>
      <c r="J684" s="601"/>
      <c r="K684" s="102"/>
      <c r="L684" s="102"/>
      <c r="M684" s="103"/>
      <c r="N684" s="95"/>
      <c r="O684" s="99"/>
    </row>
    <row r="685" spans="1:15" s="131" customFormat="1" ht="14.25" customHeight="1">
      <c r="A685" s="351"/>
      <c r="B685" s="919" t="s">
        <v>73</v>
      </c>
      <c r="C685" s="1018"/>
      <c r="D685" s="1018"/>
      <c r="E685" s="1018"/>
      <c r="F685" s="1019"/>
      <c r="G685" s="134" t="s">
        <v>74</v>
      </c>
      <c r="H685" s="133"/>
      <c r="I685" s="97"/>
      <c r="J685" s="601"/>
      <c r="K685" s="102"/>
      <c r="L685" s="102"/>
      <c r="M685" s="103"/>
      <c r="N685" s="95"/>
      <c r="O685" s="99"/>
    </row>
    <row r="686" spans="1:15" s="131" customFormat="1" ht="20.100000000000001" customHeight="1">
      <c r="A686" s="351"/>
      <c r="B686" s="1003" t="s">
        <v>567</v>
      </c>
      <c r="C686" s="1018"/>
      <c r="D686" s="1018"/>
      <c r="E686" s="1018"/>
      <c r="F686" s="1019"/>
      <c r="G686" s="135"/>
      <c r="H686" s="136"/>
      <c r="I686" s="97"/>
      <c r="J686" s="601"/>
      <c r="K686" s="102"/>
      <c r="L686" s="102"/>
      <c r="M686" s="103"/>
      <c r="N686" s="95"/>
      <c r="O686" s="99"/>
    </row>
    <row r="687" spans="1:15" s="131" customFormat="1" ht="21.95" customHeight="1" thickBot="1">
      <c r="A687" s="351"/>
      <c r="B687" s="1003" t="s">
        <v>568</v>
      </c>
      <c r="C687" s="1004"/>
      <c r="D687" s="1004"/>
      <c r="E687" s="1004"/>
      <c r="F687" s="1005"/>
      <c r="G687" s="135"/>
      <c r="H687" s="111"/>
      <c r="I687" s="97"/>
      <c r="J687" s="601"/>
      <c r="K687" s="102"/>
      <c r="L687" s="102"/>
      <c r="M687" s="103"/>
      <c r="N687" s="95"/>
      <c r="O687" s="137"/>
    </row>
    <row r="688" spans="1:15" s="131" customFormat="1" ht="35.450000000000003" customHeight="1" thickTop="1">
      <c r="A688" s="351"/>
      <c r="B688" s="1003" t="s">
        <v>132</v>
      </c>
      <c r="C688" s="1004"/>
      <c r="D688" s="1004"/>
      <c r="E688" s="1004"/>
      <c r="F688" s="1005"/>
      <c r="G688" s="135"/>
      <c r="H688" s="111"/>
      <c r="I688" s="1006" t="s">
        <v>565</v>
      </c>
      <c r="J688" s="1007"/>
      <c r="K688" s="1007"/>
      <c r="L688" s="1007"/>
      <c r="M688" s="1007"/>
      <c r="N688" s="1008"/>
      <c r="O688" s="138">
        <f>SUM(O646,O656,O665,O672,O679,)</f>
        <v>0</v>
      </c>
    </row>
    <row r="689" spans="1:21" s="131" customFormat="1" ht="35.450000000000003" customHeight="1">
      <c r="A689" s="351"/>
      <c r="B689" s="1003" t="s">
        <v>138</v>
      </c>
      <c r="C689" s="1004"/>
      <c r="D689" s="1004"/>
      <c r="E689" s="1004"/>
      <c r="F689" s="1005"/>
      <c r="G689" s="187"/>
      <c r="H689" s="130"/>
      <c r="I689" s="1009" t="s">
        <v>340</v>
      </c>
      <c r="J689" s="1010"/>
      <c r="K689" s="1010"/>
      <c r="L689" s="1010"/>
      <c r="M689" s="1010"/>
      <c r="N689" s="1011"/>
      <c r="O689" s="146">
        <f>IF(共通入力シート!$B$18="課税事業者",ROUNDDOWN((O688-G691)*10/110,0),0)</f>
        <v>0</v>
      </c>
    </row>
    <row r="690" spans="1:21" s="131" customFormat="1" ht="26.1" customHeight="1" thickBot="1">
      <c r="A690" s="351"/>
      <c r="B690" s="1012" t="s">
        <v>569</v>
      </c>
      <c r="C690" s="1013"/>
      <c r="D690" s="1013"/>
      <c r="E690" s="1013"/>
      <c r="F690" s="1014"/>
      <c r="G690" s="139"/>
      <c r="H690" s="130"/>
      <c r="I690" s="995" t="s">
        <v>341</v>
      </c>
      <c r="J690" s="996"/>
      <c r="K690" s="996"/>
      <c r="L690" s="996"/>
      <c r="M690" s="996"/>
      <c r="N690" s="997"/>
      <c r="O690" s="141">
        <f>O688-O689</f>
        <v>0</v>
      </c>
    </row>
    <row r="691" spans="1:21" s="131" customFormat="1" ht="25.35" customHeight="1" thickTop="1">
      <c r="A691" s="351"/>
      <c r="B691" s="992" t="s">
        <v>75</v>
      </c>
      <c r="C691" s="993"/>
      <c r="D691" s="993"/>
      <c r="E691" s="993"/>
      <c r="F691" s="994"/>
      <c r="G691" s="140">
        <f>SUM(G686:G690)</f>
        <v>0</v>
      </c>
      <c r="H691" s="364"/>
      <c r="I691" s="995" t="s">
        <v>342</v>
      </c>
      <c r="J691" s="996"/>
      <c r="K691" s="996"/>
      <c r="L691" s="996"/>
      <c r="M691" s="996"/>
      <c r="N691" s="997"/>
      <c r="O691" s="144"/>
    </row>
    <row r="692" spans="1:21" s="131" customFormat="1" ht="26.25" customHeight="1">
      <c r="A692" s="351"/>
      <c r="B692" s="131" t="s">
        <v>76</v>
      </c>
      <c r="C692" s="365"/>
      <c r="D692" s="365"/>
      <c r="E692" s="365"/>
      <c r="F692" s="365"/>
      <c r="G692" s="143"/>
      <c r="H692" s="364"/>
      <c r="O692" s="145"/>
    </row>
    <row r="693" spans="1:21" s="131" customFormat="1" ht="10.5" customHeight="1" thickBot="1">
      <c r="A693" s="351"/>
      <c r="C693" s="365"/>
      <c r="D693" s="365"/>
      <c r="E693" s="365"/>
      <c r="F693" s="365"/>
      <c r="G693" s="143"/>
      <c r="H693" s="364"/>
      <c r="I693" s="366"/>
    </row>
    <row r="694" spans="1:21" s="131" customFormat="1" ht="25.35" customHeight="1" thickBot="1">
      <c r="A694" s="351"/>
      <c r="B694" s="998" t="s">
        <v>77</v>
      </c>
      <c r="C694" s="980"/>
      <c r="D694" s="999" t="str">
        <f>IF(共通入力シート!$B$2="","",共通入力シート!$B$2)</f>
        <v/>
      </c>
      <c r="E694" s="999"/>
      <c r="F694" s="999"/>
      <c r="G694" s="1000"/>
      <c r="H694" s="1001" t="str">
        <f>IF(共通入力シート!$B$18="※選択してください。","★「共通入力シート」の消費税等仕入控除税額の取扱を選択してください。","")</f>
        <v/>
      </c>
      <c r="I694" s="1002"/>
      <c r="J694" s="1002"/>
      <c r="K694" s="1002"/>
      <c r="L694" s="1002"/>
      <c r="M694" s="1002"/>
      <c r="N694" s="1002"/>
      <c r="O694" s="1002"/>
    </row>
    <row r="695" spans="1:21" s="131" customFormat="1" ht="46.5" customHeight="1" thickBot="1">
      <c r="A695" s="351"/>
      <c r="B695" s="987" t="s">
        <v>343</v>
      </c>
      <c r="C695" s="988"/>
      <c r="D695" s="989" t="str">
        <f>IF(O690=0,"",MAX(0,MIN(INT(O690/2),G681)))</f>
        <v/>
      </c>
      <c r="E695" s="989"/>
      <c r="F695" s="989"/>
      <c r="G695" s="367" t="s">
        <v>29</v>
      </c>
      <c r="H695" s="990" t="s">
        <v>78</v>
      </c>
      <c r="I695" s="991"/>
      <c r="J695" s="991"/>
      <c r="K695" s="991"/>
      <c r="L695" s="991"/>
      <c r="M695" s="991"/>
      <c r="N695" s="991"/>
      <c r="O695" s="991"/>
    </row>
    <row r="696" spans="1:21" ht="4.5" customHeight="1"/>
    <row r="697" spans="1:21" ht="15.6" customHeight="1">
      <c r="B697" s="131" t="s">
        <v>425</v>
      </c>
      <c r="C697" s="218"/>
      <c r="D697" s="218"/>
      <c r="E697" s="218"/>
      <c r="F697" s="218"/>
      <c r="G697" s="218"/>
      <c r="H697" s="218"/>
      <c r="I697" s="218"/>
      <c r="J697" s="218"/>
      <c r="K697" s="218"/>
      <c r="L697" s="218"/>
      <c r="M697" s="218"/>
      <c r="N697" s="218"/>
      <c r="O697" s="218"/>
      <c r="R697" s="329"/>
      <c r="S697" s="329"/>
      <c r="T697" s="329"/>
      <c r="U697" s="329"/>
    </row>
    <row r="698" spans="1:21" ht="15.6" customHeight="1">
      <c r="B698" s="218" t="s">
        <v>509</v>
      </c>
      <c r="C698" s="218"/>
      <c r="D698" s="218"/>
      <c r="E698" s="218"/>
      <c r="F698" s="218"/>
      <c r="G698" s="218"/>
      <c r="H698" s="218"/>
      <c r="I698" s="218"/>
      <c r="J698" s="218"/>
      <c r="K698" s="218"/>
      <c r="L698" s="218"/>
      <c r="M698" s="218"/>
      <c r="N698" s="218"/>
      <c r="O698" s="218"/>
      <c r="R698" s="329"/>
      <c r="S698" s="329"/>
      <c r="T698" s="329"/>
      <c r="U698" s="329"/>
    </row>
    <row r="699" spans="1:21" ht="15.6" customHeight="1" thickBot="1">
      <c r="B699" s="1120" t="s">
        <v>513</v>
      </c>
      <c r="C699" s="1120"/>
      <c r="D699" s="1120"/>
      <c r="E699" s="1120"/>
      <c r="F699" s="1120"/>
      <c r="G699" s="1120"/>
      <c r="H699" s="1120"/>
      <c r="I699" s="1120"/>
      <c r="J699" s="1120"/>
      <c r="K699" s="1120"/>
      <c r="L699" s="1120"/>
      <c r="M699" s="1120"/>
      <c r="N699" s="1120"/>
      <c r="O699" s="1120"/>
      <c r="R699" s="329"/>
      <c r="S699" s="329"/>
      <c r="T699" s="329"/>
      <c r="U699" s="329"/>
    </row>
    <row r="700" spans="1:21" ht="15.75" customHeight="1">
      <c r="B700" s="1121" t="s">
        <v>43</v>
      </c>
      <c r="C700" s="1122"/>
      <c r="D700" s="1125" t="s">
        <v>643</v>
      </c>
      <c r="E700" s="1126"/>
      <c r="F700" s="1129" t="s">
        <v>657</v>
      </c>
      <c r="G700" s="1130"/>
      <c r="H700" s="1131"/>
      <c r="I700" s="1131"/>
      <c r="J700" s="1131"/>
      <c r="K700" s="1131"/>
      <c r="L700" s="1131"/>
      <c r="M700" s="1131"/>
      <c r="N700" s="1131"/>
      <c r="O700" s="1132"/>
      <c r="Q700" s="618" t="s">
        <v>667</v>
      </c>
      <c r="R700" s="329"/>
      <c r="S700" s="329"/>
      <c r="T700" s="329"/>
      <c r="U700" s="329"/>
    </row>
    <row r="701" spans="1:21" ht="17.25" customHeight="1" thickBot="1">
      <c r="B701" s="1123"/>
      <c r="C701" s="1124"/>
      <c r="D701" s="1127"/>
      <c r="E701" s="1128"/>
      <c r="F701" s="1133"/>
      <c r="G701" s="1134"/>
      <c r="H701" s="1135"/>
      <c r="I701" s="1135"/>
      <c r="J701" s="1135"/>
      <c r="K701" s="1135"/>
      <c r="L701" s="1135"/>
      <c r="M701" s="1135"/>
      <c r="N701" s="1135"/>
      <c r="O701" s="1136"/>
      <c r="Q701" s="617" t="s">
        <v>668</v>
      </c>
      <c r="R701" s="329"/>
      <c r="S701" s="329"/>
      <c r="T701" s="329"/>
      <c r="U701" s="329"/>
    </row>
    <row r="702" spans="1:21" ht="16.5" customHeight="1">
      <c r="B702" s="330" t="s">
        <v>142</v>
      </c>
      <c r="C702" s="331"/>
      <c r="D702" s="331"/>
      <c r="E702" s="332"/>
      <c r="F702" s="331"/>
      <c r="G702" s="331"/>
      <c r="H702" s="333"/>
      <c r="I702" s="333"/>
      <c r="J702" s="333"/>
      <c r="K702" s="333"/>
      <c r="L702" s="333"/>
      <c r="M702" s="333"/>
      <c r="N702" s="333"/>
      <c r="O702" s="334"/>
      <c r="R702" s="329"/>
      <c r="S702" s="329"/>
      <c r="T702" s="329"/>
      <c r="U702" s="329"/>
    </row>
    <row r="703" spans="1:21" ht="18.75" customHeight="1">
      <c r="B703" s="1109"/>
      <c r="C703" s="1110"/>
      <c r="D703" s="1110"/>
      <c r="E703" s="1110"/>
      <c r="F703" s="1110"/>
      <c r="G703" s="1110"/>
      <c r="H703" s="1110"/>
      <c r="I703" s="1110"/>
      <c r="J703" s="1110"/>
      <c r="K703" s="1110"/>
      <c r="L703" s="1213" t="s">
        <v>48</v>
      </c>
      <c r="M703" s="1215"/>
      <c r="N703" s="1215"/>
      <c r="O703" s="1216"/>
      <c r="Q703" s="569" t="str">
        <f>IF(M703="", "←選択してください。", "")</f>
        <v>←選択してください。</v>
      </c>
      <c r="R703" s="329"/>
      <c r="S703" s="329"/>
      <c r="T703" s="329"/>
      <c r="U703" s="329"/>
    </row>
    <row r="704" spans="1:21" ht="17.25" customHeight="1">
      <c r="B704" s="1111"/>
      <c r="C704" s="1112"/>
      <c r="D704" s="1112"/>
      <c r="E704" s="1112"/>
      <c r="F704" s="1112"/>
      <c r="G704" s="1112"/>
      <c r="H704" s="1112"/>
      <c r="I704" s="1112"/>
      <c r="J704" s="1112"/>
      <c r="K704" s="1112"/>
      <c r="L704" s="1214"/>
      <c r="M704" s="1217"/>
      <c r="N704" s="1217"/>
      <c r="O704" s="1218"/>
      <c r="Q704" s="336"/>
      <c r="R704" s="329"/>
      <c r="S704" s="329"/>
      <c r="T704" s="329"/>
      <c r="U704" s="329"/>
    </row>
    <row r="705" spans="2:21" ht="4.5" customHeight="1">
      <c r="B705" s="338"/>
      <c r="C705" s="338"/>
      <c r="D705" s="338"/>
      <c r="E705" s="338"/>
      <c r="F705" s="338"/>
      <c r="G705" s="338"/>
      <c r="H705" s="338"/>
      <c r="I705" s="338"/>
      <c r="J705" s="338"/>
      <c r="K705" s="338"/>
      <c r="L705" s="338"/>
      <c r="M705" s="338"/>
      <c r="N705" s="338"/>
      <c r="O705" s="611"/>
      <c r="R705" s="329"/>
      <c r="S705" s="329"/>
      <c r="T705" s="329"/>
      <c r="U705" s="329"/>
    </row>
    <row r="706" spans="2:21" ht="24" customHeight="1">
      <c r="B706" s="340" t="s">
        <v>143</v>
      </c>
      <c r="C706" s="341"/>
      <c r="D706" s="341"/>
      <c r="E706" s="341"/>
      <c r="F706" s="1117" t="s">
        <v>50</v>
      </c>
      <c r="G706" s="1118"/>
      <c r="H706" s="342"/>
      <c r="I706" s="919"/>
      <c r="J706" s="920"/>
      <c r="K706" s="920"/>
      <c r="L706" s="1221"/>
      <c r="M706" s="1221"/>
      <c r="N706" s="1221"/>
      <c r="O706" s="775"/>
      <c r="Q706" s="336" t="str">
        <f>IF(OR(F700="人材養成事業",F700= "普及啓発事業"), "←斜線部は記入する必要はありません。", "")</f>
        <v/>
      </c>
      <c r="R706" s="329"/>
      <c r="S706" s="329"/>
      <c r="T706" s="329"/>
      <c r="U706" s="329"/>
    </row>
    <row r="707" spans="2:21" ht="8.25" customHeight="1">
      <c r="B707" s="131"/>
      <c r="C707" s="131"/>
      <c r="D707" s="131"/>
      <c r="E707" s="131"/>
      <c r="F707" s="338"/>
      <c r="G707" s="338"/>
      <c r="H707" s="587"/>
      <c r="I707" s="338"/>
      <c r="J707" s="338"/>
      <c r="K707" s="338"/>
      <c r="L707" s="588"/>
      <c r="M707" s="338"/>
      <c r="N707" s="338"/>
      <c r="O707" s="589"/>
      <c r="Q707" s="336"/>
      <c r="R707" s="329"/>
      <c r="S707" s="329"/>
      <c r="T707" s="329"/>
      <c r="U707" s="329"/>
    </row>
    <row r="708" spans="2:21" ht="24" hidden="1" customHeight="1">
      <c r="B708" s="131"/>
      <c r="C708" s="131"/>
      <c r="D708" s="131"/>
      <c r="E708" s="131"/>
      <c r="F708" s="338"/>
      <c r="G708" s="338"/>
      <c r="H708" s="587"/>
      <c r="I708" s="338"/>
      <c r="J708" s="338"/>
      <c r="K708" s="338"/>
      <c r="L708" s="588"/>
      <c r="M708" s="338"/>
      <c r="N708" s="338"/>
      <c r="O708" s="589"/>
      <c r="Q708" s="336"/>
      <c r="R708" s="329"/>
      <c r="S708" s="329"/>
      <c r="T708" s="329"/>
      <c r="U708" s="329"/>
    </row>
    <row r="709" spans="2:21" ht="9.75" hidden="1" customHeight="1">
      <c r="B709" s="131"/>
      <c r="C709" s="131"/>
      <c r="D709" s="338"/>
      <c r="E709" s="338"/>
      <c r="F709" s="338"/>
      <c r="G709" s="338"/>
      <c r="H709" s="338"/>
      <c r="I709" s="338"/>
      <c r="J709" s="338"/>
      <c r="K709" s="338"/>
      <c r="L709" s="338"/>
      <c r="M709" s="338"/>
      <c r="N709" s="338"/>
      <c r="O709" s="338"/>
      <c r="Q709" s="336"/>
      <c r="R709" s="329"/>
      <c r="S709" s="329"/>
      <c r="T709" s="329"/>
      <c r="U709" s="329"/>
    </row>
    <row r="710" spans="2:21" s="102" customFormat="1" ht="18" customHeight="1">
      <c r="B710" s="1020" t="s">
        <v>344</v>
      </c>
      <c r="C710" s="1066"/>
      <c r="D710" s="925" t="s">
        <v>413</v>
      </c>
      <c r="E710" s="926"/>
      <c r="F710" s="926"/>
      <c r="G710" s="926"/>
      <c r="H710" s="926"/>
      <c r="I710" s="926"/>
      <c r="J710" s="926"/>
      <c r="K710" s="926"/>
      <c r="L710" s="926"/>
      <c r="M710" s="926"/>
      <c r="N710" s="926"/>
      <c r="O710" s="927"/>
      <c r="Q710" s="345"/>
    </row>
    <row r="711" spans="2:21" s="102" customFormat="1" ht="19.350000000000001" customHeight="1">
      <c r="B711" s="1067"/>
      <c r="C711" s="1068"/>
      <c r="D711" s="1071"/>
      <c r="E711" s="1072"/>
      <c r="F711" s="1072"/>
      <c r="G711" s="1072"/>
      <c r="H711" s="1072"/>
      <c r="I711" s="1072"/>
      <c r="J711" s="1072"/>
      <c r="K711" s="1072"/>
      <c r="L711" s="1072"/>
      <c r="M711" s="1072"/>
      <c r="N711" s="1072"/>
      <c r="O711" s="1073"/>
    </row>
    <row r="712" spans="2:21" s="102" customFormat="1" ht="19.350000000000001" customHeight="1">
      <c r="B712" s="1067"/>
      <c r="C712" s="1068"/>
      <c r="D712" s="1071"/>
      <c r="E712" s="1072"/>
      <c r="F712" s="1072"/>
      <c r="G712" s="1072"/>
      <c r="H712" s="1072"/>
      <c r="I712" s="1072"/>
      <c r="J712" s="1072"/>
      <c r="K712" s="1072"/>
      <c r="L712" s="1072"/>
      <c r="M712" s="1072"/>
      <c r="N712" s="1072"/>
      <c r="O712" s="1073"/>
    </row>
    <row r="713" spans="2:21" s="102" customFormat="1" ht="19.350000000000001" customHeight="1">
      <c r="B713" s="1067"/>
      <c r="C713" s="1068"/>
      <c r="D713" s="1071"/>
      <c r="E713" s="1072"/>
      <c r="F713" s="1072"/>
      <c r="G713" s="1072"/>
      <c r="H713" s="1072"/>
      <c r="I713" s="1072"/>
      <c r="J713" s="1072"/>
      <c r="K713" s="1072"/>
      <c r="L713" s="1072"/>
      <c r="M713" s="1072"/>
      <c r="N713" s="1072"/>
      <c r="O713" s="1073"/>
    </row>
    <row r="714" spans="2:21" s="102" customFormat="1" ht="19.350000000000001" customHeight="1">
      <c r="B714" s="1067"/>
      <c r="C714" s="1068"/>
      <c r="D714" s="1071"/>
      <c r="E714" s="1072"/>
      <c r="F714" s="1072"/>
      <c r="G714" s="1072"/>
      <c r="H714" s="1072"/>
      <c r="I714" s="1072"/>
      <c r="J714" s="1072"/>
      <c r="K714" s="1072"/>
      <c r="L714" s="1072"/>
      <c r="M714" s="1072"/>
      <c r="N714" s="1072"/>
      <c r="O714" s="1073"/>
    </row>
    <row r="715" spans="2:21" s="102" customFormat="1" ht="19.350000000000001" customHeight="1">
      <c r="B715" s="1067"/>
      <c r="C715" s="1068"/>
      <c r="D715" s="1071"/>
      <c r="E715" s="1072"/>
      <c r="F715" s="1072"/>
      <c r="G715" s="1072"/>
      <c r="H715" s="1072"/>
      <c r="I715" s="1072"/>
      <c r="J715" s="1072"/>
      <c r="K715" s="1072"/>
      <c r="L715" s="1072"/>
      <c r="M715" s="1072"/>
      <c r="N715" s="1072"/>
      <c r="O715" s="1073"/>
    </row>
    <row r="716" spans="2:21" s="102" customFormat="1" ht="19.350000000000001" customHeight="1">
      <c r="B716" s="1067"/>
      <c r="C716" s="1068"/>
      <c r="D716" s="1071"/>
      <c r="E716" s="1072"/>
      <c r="F716" s="1072"/>
      <c r="G716" s="1072"/>
      <c r="H716" s="1072"/>
      <c r="I716" s="1072"/>
      <c r="J716" s="1072"/>
      <c r="K716" s="1072"/>
      <c r="L716" s="1072"/>
      <c r="M716" s="1072"/>
      <c r="N716" s="1072"/>
      <c r="O716" s="1073"/>
    </row>
    <row r="717" spans="2:21" s="102" customFormat="1" ht="19.350000000000001" customHeight="1">
      <c r="B717" s="1067"/>
      <c r="C717" s="1068"/>
      <c r="D717" s="1071"/>
      <c r="E717" s="1072"/>
      <c r="F717" s="1072"/>
      <c r="G717" s="1072"/>
      <c r="H717" s="1072"/>
      <c r="I717" s="1072"/>
      <c r="J717" s="1072"/>
      <c r="K717" s="1072"/>
      <c r="L717" s="1072"/>
      <c r="M717" s="1072"/>
      <c r="N717" s="1072"/>
      <c r="O717" s="1073"/>
    </row>
    <row r="718" spans="2:21" s="102" customFormat="1" ht="19.350000000000001" customHeight="1">
      <c r="B718" s="1067"/>
      <c r="C718" s="1068"/>
      <c r="D718" s="1071"/>
      <c r="E718" s="1072"/>
      <c r="F718" s="1072"/>
      <c r="G718" s="1072"/>
      <c r="H718" s="1072"/>
      <c r="I718" s="1072"/>
      <c r="J718" s="1072"/>
      <c r="K718" s="1072"/>
      <c r="L718" s="1072"/>
      <c r="M718" s="1072"/>
      <c r="N718" s="1072"/>
      <c r="O718" s="1073"/>
    </row>
    <row r="719" spans="2:21" s="102" customFormat="1" ht="19.350000000000001" customHeight="1">
      <c r="B719" s="1067"/>
      <c r="C719" s="1068"/>
      <c r="D719" s="1071"/>
      <c r="E719" s="1072"/>
      <c r="F719" s="1072"/>
      <c r="G719" s="1072"/>
      <c r="H719" s="1072"/>
      <c r="I719" s="1072"/>
      <c r="J719" s="1072"/>
      <c r="K719" s="1072"/>
      <c r="L719" s="1072"/>
      <c r="M719" s="1072"/>
      <c r="N719" s="1072"/>
      <c r="O719" s="1073"/>
    </row>
    <row r="720" spans="2:21" s="102" customFormat="1" ht="19.350000000000001" customHeight="1">
      <c r="B720" s="1069"/>
      <c r="C720" s="1070"/>
      <c r="D720" s="1074"/>
      <c r="E720" s="1075"/>
      <c r="F720" s="1075"/>
      <c r="G720" s="1075"/>
      <c r="H720" s="1075"/>
      <c r="I720" s="1075"/>
      <c r="J720" s="1075"/>
      <c r="K720" s="1075"/>
      <c r="L720" s="1075"/>
      <c r="M720" s="1075"/>
      <c r="N720" s="1075"/>
      <c r="O720" s="1076"/>
    </row>
    <row r="721" spans="2:15" s="102" customFormat="1" ht="18" customHeight="1">
      <c r="B721" s="1020" t="s">
        <v>148</v>
      </c>
      <c r="C721" s="1021"/>
      <c r="D721" s="1059" t="s">
        <v>427</v>
      </c>
      <c r="E721" s="1026"/>
      <c r="F721" s="1026"/>
      <c r="G721" s="1026"/>
      <c r="H721" s="1026"/>
      <c r="I721" s="1026"/>
      <c r="J721" s="1026"/>
      <c r="K721" s="1026"/>
      <c r="L721" s="1026"/>
      <c r="M721" s="1026"/>
      <c r="N721" s="1026"/>
      <c r="O721" s="1027"/>
    </row>
    <row r="722" spans="2:15" s="102" customFormat="1" ht="18" customHeight="1">
      <c r="B722" s="1022"/>
      <c r="C722" s="1023"/>
      <c r="D722" s="1028"/>
      <c r="E722" s="1077"/>
      <c r="F722" s="1077"/>
      <c r="G722" s="1077"/>
      <c r="H722" s="1077"/>
      <c r="I722" s="1077"/>
      <c r="J722" s="1077"/>
      <c r="K722" s="1077"/>
      <c r="L722" s="1077"/>
      <c r="M722" s="1077"/>
      <c r="N722" s="1077"/>
      <c r="O722" s="1078"/>
    </row>
    <row r="723" spans="2:15" s="102" customFormat="1" ht="18" customHeight="1">
      <c r="B723" s="1022"/>
      <c r="C723" s="1023"/>
      <c r="D723" s="1071"/>
      <c r="E723" s="1072"/>
      <c r="F723" s="1072"/>
      <c r="G723" s="1072"/>
      <c r="H723" s="1072"/>
      <c r="I723" s="1072"/>
      <c r="J723" s="1072"/>
      <c r="K723" s="1072"/>
      <c r="L723" s="1072"/>
      <c r="M723" s="1072"/>
      <c r="N723" s="1072"/>
      <c r="O723" s="1073"/>
    </row>
    <row r="724" spans="2:15" s="102" customFormat="1" ht="18" customHeight="1">
      <c r="B724" s="1022"/>
      <c r="C724" s="1023"/>
      <c r="D724" s="1071"/>
      <c r="E724" s="1072"/>
      <c r="F724" s="1072"/>
      <c r="G724" s="1072"/>
      <c r="H724" s="1072"/>
      <c r="I724" s="1072"/>
      <c r="J724" s="1072"/>
      <c r="K724" s="1072"/>
      <c r="L724" s="1072"/>
      <c r="M724" s="1072"/>
      <c r="N724" s="1072"/>
      <c r="O724" s="1073"/>
    </row>
    <row r="725" spans="2:15" s="102" customFormat="1" ht="18" customHeight="1">
      <c r="B725" s="1022"/>
      <c r="C725" s="1023"/>
      <c r="D725" s="1071"/>
      <c r="E725" s="1072"/>
      <c r="F725" s="1072"/>
      <c r="G725" s="1072"/>
      <c r="H725" s="1072"/>
      <c r="I725" s="1072"/>
      <c r="J725" s="1072"/>
      <c r="K725" s="1072"/>
      <c r="L725" s="1072"/>
      <c r="M725" s="1072"/>
      <c r="N725" s="1072"/>
      <c r="O725" s="1073"/>
    </row>
    <row r="726" spans="2:15" s="102" customFormat="1" ht="18" customHeight="1">
      <c r="B726" s="1022"/>
      <c r="C726" s="1023"/>
      <c r="D726" s="1071"/>
      <c r="E726" s="1072"/>
      <c r="F726" s="1072"/>
      <c r="G726" s="1072"/>
      <c r="H726" s="1072"/>
      <c r="I726" s="1072"/>
      <c r="J726" s="1072"/>
      <c r="K726" s="1072"/>
      <c r="L726" s="1072"/>
      <c r="M726" s="1072"/>
      <c r="N726" s="1072"/>
      <c r="O726" s="1073"/>
    </row>
    <row r="727" spans="2:15" s="102" customFormat="1" ht="18" customHeight="1">
      <c r="B727" s="1022"/>
      <c r="C727" s="1023"/>
      <c r="D727" s="1079"/>
      <c r="E727" s="1080"/>
      <c r="F727" s="1080"/>
      <c r="G727" s="1080"/>
      <c r="H727" s="1080"/>
      <c r="I727" s="1080"/>
      <c r="J727" s="1080"/>
      <c r="K727" s="1080"/>
      <c r="L727" s="1080"/>
      <c r="M727" s="1080"/>
      <c r="N727" s="1080"/>
      <c r="O727" s="1081"/>
    </row>
    <row r="728" spans="2:15" s="102" customFormat="1" ht="18" customHeight="1">
      <c r="B728" s="1022"/>
      <c r="C728" s="1023"/>
      <c r="D728" s="1082" t="s">
        <v>428</v>
      </c>
      <c r="E728" s="1083"/>
      <c r="F728" s="1083"/>
      <c r="G728" s="1083"/>
      <c r="H728" s="1083"/>
      <c r="I728" s="1083"/>
      <c r="J728" s="1083"/>
      <c r="K728" s="1083"/>
      <c r="L728" s="1083"/>
      <c r="M728" s="1083"/>
      <c r="N728" s="1083"/>
      <c r="O728" s="1084"/>
    </row>
    <row r="729" spans="2:15" s="102" customFormat="1" ht="18" customHeight="1">
      <c r="B729" s="1022"/>
      <c r="C729" s="1023"/>
      <c r="D729" s="1028"/>
      <c r="E729" s="1085"/>
      <c r="F729" s="1085"/>
      <c r="G729" s="1085"/>
      <c r="H729" s="1085"/>
      <c r="I729" s="1085"/>
      <c r="J729" s="1085"/>
      <c r="K729" s="1085"/>
      <c r="L729" s="1085"/>
      <c r="M729" s="1085"/>
      <c r="N729" s="1085"/>
      <c r="O729" s="1086"/>
    </row>
    <row r="730" spans="2:15" s="102" customFormat="1" ht="18" customHeight="1">
      <c r="B730" s="1022"/>
      <c r="C730" s="1023"/>
      <c r="D730" s="1087"/>
      <c r="E730" s="1088"/>
      <c r="F730" s="1088"/>
      <c r="G730" s="1088"/>
      <c r="H730" s="1088"/>
      <c r="I730" s="1088"/>
      <c r="J730" s="1088"/>
      <c r="K730" s="1088"/>
      <c r="L730" s="1088"/>
      <c r="M730" s="1088"/>
      <c r="N730" s="1088"/>
      <c r="O730" s="1089"/>
    </row>
    <row r="731" spans="2:15" s="102" customFormat="1" ht="18" customHeight="1">
      <c r="B731" s="1022"/>
      <c r="C731" s="1023"/>
      <c r="D731" s="1087"/>
      <c r="E731" s="1088"/>
      <c r="F731" s="1088"/>
      <c r="G731" s="1088"/>
      <c r="H731" s="1088"/>
      <c r="I731" s="1088"/>
      <c r="J731" s="1088"/>
      <c r="K731" s="1088"/>
      <c r="L731" s="1088"/>
      <c r="M731" s="1088"/>
      <c r="N731" s="1088"/>
      <c r="O731" s="1089"/>
    </row>
    <row r="732" spans="2:15" s="102" customFormat="1" ht="18" customHeight="1">
      <c r="B732" s="1022"/>
      <c r="C732" s="1023"/>
      <c r="D732" s="1087"/>
      <c r="E732" s="1088"/>
      <c r="F732" s="1088"/>
      <c r="G732" s="1088"/>
      <c r="H732" s="1088"/>
      <c r="I732" s="1088"/>
      <c r="J732" s="1088"/>
      <c r="K732" s="1088"/>
      <c r="L732" s="1088"/>
      <c r="M732" s="1088"/>
      <c r="N732" s="1088"/>
      <c r="O732" s="1089"/>
    </row>
    <row r="733" spans="2:15" s="102" customFormat="1" ht="18" customHeight="1">
      <c r="B733" s="1022"/>
      <c r="C733" s="1023"/>
      <c r="D733" s="1087"/>
      <c r="E733" s="1088"/>
      <c r="F733" s="1088"/>
      <c r="G733" s="1088"/>
      <c r="H733" s="1088"/>
      <c r="I733" s="1088"/>
      <c r="J733" s="1088"/>
      <c r="K733" s="1088"/>
      <c r="L733" s="1088"/>
      <c r="M733" s="1088"/>
      <c r="N733" s="1088"/>
      <c r="O733" s="1089"/>
    </row>
    <row r="734" spans="2:15" s="102" customFormat="1" ht="18" customHeight="1">
      <c r="B734" s="1022"/>
      <c r="C734" s="1023"/>
      <c r="D734" s="1087"/>
      <c r="E734" s="1088"/>
      <c r="F734" s="1088"/>
      <c r="G734" s="1088"/>
      <c r="H734" s="1088"/>
      <c r="I734" s="1088"/>
      <c r="J734" s="1088"/>
      <c r="K734" s="1088"/>
      <c r="L734" s="1088"/>
      <c r="M734" s="1088"/>
      <c r="N734" s="1088"/>
      <c r="O734" s="1089"/>
    </row>
    <row r="735" spans="2:15" s="102" customFormat="1" ht="18" customHeight="1">
      <c r="B735" s="1024"/>
      <c r="C735" s="1025"/>
      <c r="D735" s="1090"/>
      <c r="E735" s="1091"/>
      <c r="F735" s="1091"/>
      <c r="G735" s="1091"/>
      <c r="H735" s="1091"/>
      <c r="I735" s="1091"/>
      <c r="J735" s="1091"/>
      <c r="K735" s="1091"/>
      <c r="L735" s="1091"/>
      <c r="M735" s="1091"/>
      <c r="N735" s="1091"/>
      <c r="O735" s="1092"/>
    </row>
    <row r="736" spans="2:15" s="102" customFormat="1" ht="18" customHeight="1">
      <c r="B736" s="1020" t="s">
        <v>140</v>
      </c>
      <c r="C736" s="1021"/>
      <c r="D736" s="1026" t="s">
        <v>347</v>
      </c>
      <c r="E736" s="1026"/>
      <c r="F736" s="1026"/>
      <c r="G736" s="1026"/>
      <c r="H736" s="1026"/>
      <c r="I736" s="1026"/>
      <c r="J736" s="1026"/>
      <c r="K736" s="1026"/>
      <c r="L736" s="1026"/>
      <c r="M736" s="1026"/>
      <c r="N736" s="1026"/>
      <c r="O736" s="1027"/>
    </row>
    <row r="737" spans="2:21" s="102" customFormat="1" ht="18" customHeight="1">
      <c r="B737" s="1022"/>
      <c r="C737" s="1023"/>
      <c r="D737" s="1028"/>
      <c r="E737" s="1029"/>
      <c r="F737" s="1029"/>
      <c r="G737" s="1029"/>
      <c r="H737" s="1029"/>
      <c r="I737" s="1029"/>
      <c r="J737" s="1029"/>
      <c r="K737" s="1029"/>
      <c r="L737" s="1029"/>
      <c r="M737" s="1029"/>
      <c r="N737" s="1029"/>
      <c r="O737" s="1030"/>
    </row>
    <row r="738" spans="2:21" s="102" customFormat="1" ht="18" customHeight="1">
      <c r="B738" s="1022"/>
      <c r="C738" s="1023"/>
      <c r="D738" s="1031"/>
      <c r="E738" s="1032"/>
      <c r="F738" s="1032"/>
      <c r="G738" s="1032"/>
      <c r="H738" s="1032"/>
      <c r="I738" s="1032"/>
      <c r="J738" s="1032"/>
      <c r="K738" s="1032"/>
      <c r="L738" s="1032"/>
      <c r="M738" s="1032"/>
      <c r="N738" s="1032"/>
      <c r="O738" s="1033"/>
    </row>
    <row r="739" spans="2:21" s="102" customFormat="1" ht="18" customHeight="1">
      <c r="B739" s="1022"/>
      <c r="C739" s="1023"/>
      <c r="D739" s="1034"/>
      <c r="E739" s="1035"/>
      <c r="F739" s="1035"/>
      <c r="G739" s="1035"/>
      <c r="H739" s="1035"/>
      <c r="I739" s="1035"/>
      <c r="J739" s="1035"/>
      <c r="K739" s="1035"/>
      <c r="L739" s="1035"/>
      <c r="M739" s="1035"/>
      <c r="N739" s="1035"/>
      <c r="O739" s="1036"/>
    </row>
    <row r="740" spans="2:21" s="102" customFormat="1" ht="17.100000000000001" customHeight="1">
      <c r="B740" s="1022"/>
      <c r="C740" s="1023"/>
      <c r="D740" s="1026" t="s">
        <v>345</v>
      </c>
      <c r="E740" s="1026"/>
      <c r="F740" s="1026"/>
      <c r="G740" s="1026"/>
      <c r="H740" s="1026"/>
      <c r="I740" s="1026"/>
      <c r="J740" s="1026"/>
      <c r="K740" s="1026"/>
      <c r="L740" s="1026"/>
      <c r="M740" s="1026"/>
      <c r="N740" s="1026"/>
      <c r="O740" s="1027"/>
    </row>
    <row r="741" spans="2:21" s="102" customFormat="1" ht="17.100000000000001" customHeight="1">
      <c r="B741" s="1022"/>
      <c r="C741" s="1023"/>
      <c r="D741" s="1037"/>
      <c r="E741" s="1038"/>
      <c r="F741" s="1038"/>
      <c r="G741" s="1038"/>
      <c r="H741" s="1038"/>
      <c r="I741" s="1038"/>
      <c r="J741" s="1038"/>
      <c r="K741" s="1038"/>
      <c r="L741" s="1038"/>
      <c r="M741" s="1038"/>
      <c r="N741" s="1038"/>
      <c r="O741" s="1039"/>
    </row>
    <row r="742" spans="2:21" s="102" customFormat="1" ht="17.100000000000001" customHeight="1">
      <c r="B742" s="1022"/>
      <c r="C742" s="1023"/>
      <c r="D742" s="1040"/>
      <c r="E742" s="1041"/>
      <c r="F742" s="1041"/>
      <c r="G742" s="1041"/>
      <c r="H742" s="1041"/>
      <c r="I742" s="1041"/>
      <c r="J742" s="1041"/>
      <c r="K742" s="1041"/>
      <c r="L742" s="1041"/>
      <c r="M742" s="1041"/>
      <c r="N742" s="1041"/>
      <c r="O742" s="1042"/>
    </row>
    <row r="743" spans="2:21" s="102" customFormat="1" ht="17.100000000000001" customHeight="1">
      <c r="B743" s="1022"/>
      <c r="C743" s="1023"/>
      <c r="D743" s="1043"/>
      <c r="E743" s="1044"/>
      <c r="F743" s="1044"/>
      <c r="G743" s="1044"/>
      <c r="H743" s="1044"/>
      <c r="I743" s="1044"/>
      <c r="J743" s="1044"/>
      <c r="K743" s="1044"/>
      <c r="L743" s="1044"/>
      <c r="M743" s="1044"/>
      <c r="N743" s="1044"/>
      <c r="O743" s="1045"/>
    </row>
    <row r="744" spans="2:21" s="102" customFormat="1" ht="17.100000000000001" customHeight="1">
      <c r="B744" s="1022"/>
      <c r="C744" s="1023"/>
      <c r="D744" s="1026" t="s">
        <v>492</v>
      </c>
      <c r="E744" s="1026"/>
      <c r="F744" s="1026"/>
      <c r="G744" s="1026"/>
      <c r="H744" s="1026"/>
      <c r="I744" s="1026"/>
      <c r="J744" s="1026"/>
      <c r="K744" s="1026"/>
      <c r="L744" s="1026"/>
      <c r="M744" s="1026"/>
      <c r="N744" s="1026"/>
      <c r="O744" s="1027"/>
    </row>
    <row r="745" spans="2:21" s="102" customFormat="1" ht="17.100000000000001" customHeight="1">
      <c r="B745" s="1022"/>
      <c r="C745" s="1023"/>
      <c r="D745" s="1046"/>
      <c r="E745" s="1047"/>
      <c r="F745" s="1047"/>
      <c r="G745" s="1047"/>
      <c r="H745" s="1047"/>
      <c r="I745" s="1047"/>
      <c r="J745" s="1047"/>
      <c r="K745" s="1047"/>
      <c r="L745" s="1047"/>
      <c r="M745" s="1047"/>
      <c r="N745" s="1047"/>
      <c r="O745" s="1048"/>
    </row>
    <row r="746" spans="2:21" s="102" customFormat="1" ht="17.100000000000001" customHeight="1">
      <c r="B746" s="1022"/>
      <c r="C746" s="1023"/>
      <c r="D746" s="1049"/>
      <c r="E746" s="797"/>
      <c r="F746" s="797"/>
      <c r="G746" s="797"/>
      <c r="H746" s="797"/>
      <c r="I746" s="797"/>
      <c r="J746" s="797"/>
      <c r="K746" s="797"/>
      <c r="L746" s="797"/>
      <c r="M746" s="797"/>
      <c r="N746" s="797"/>
      <c r="O746" s="1050"/>
    </row>
    <row r="747" spans="2:21" s="102" customFormat="1" ht="17.100000000000001" customHeight="1">
      <c r="B747" s="1022"/>
      <c r="C747" s="1023"/>
      <c r="D747" s="1051"/>
      <c r="E747" s="1052"/>
      <c r="F747" s="1052"/>
      <c r="G747" s="1052"/>
      <c r="H747" s="1052"/>
      <c r="I747" s="1052"/>
      <c r="J747" s="1052"/>
      <c r="K747" s="1052"/>
      <c r="L747" s="1052"/>
      <c r="M747" s="1052"/>
      <c r="N747" s="1052"/>
      <c r="O747" s="1053"/>
    </row>
    <row r="748" spans="2:21" s="102" customFormat="1" ht="17.100000000000001" customHeight="1">
      <c r="B748" s="1022"/>
      <c r="C748" s="1023"/>
      <c r="D748" s="1026" t="s">
        <v>141</v>
      </c>
      <c r="E748" s="1026"/>
      <c r="F748" s="1026"/>
      <c r="G748" s="1026"/>
      <c r="H748" s="1026"/>
      <c r="I748" s="1026"/>
      <c r="J748" s="1026"/>
      <c r="K748" s="1026"/>
      <c r="L748" s="1026"/>
      <c r="M748" s="1026"/>
      <c r="N748" s="1026"/>
      <c r="O748" s="1027"/>
    </row>
    <row r="749" spans="2:21" s="102" customFormat="1" ht="17.100000000000001" customHeight="1">
      <c r="B749" s="1022"/>
      <c r="C749" s="1023"/>
      <c r="D749" s="1028"/>
      <c r="E749" s="1054"/>
      <c r="F749" s="1054"/>
      <c r="G749" s="1054"/>
      <c r="H749" s="1054"/>
      <c r="I749" s="1054"/>
      <c r="J749" s="1054"/>
      <c r="K749" s="1054"/>
      <c r="L749" s="1054"/>
      <c r="M749" s="1054"/>
      <c r="N749" s="1054"/>
      <c r="O749" s="1055"/>
    </row>
    <row r="750" spans="2:21" ht="18" customHeight="1">
      <c r="B750" s="1022"/>
      <c r="C750" s="1023"/>
      <c r="D750" s="1056"/>
      <c r="E750" s="1057"/>
      <c r="F750" s="1057"/>
      <c r="G750" s="1057"/>
      <c r="H750" s="1057"/>
      <c r="I750" s="1057"/>
      <c r="J750" s="1057"/>
      <c r="K750" s="1057"/>
      <c r="L750" s="1057"/>
      <c r="M750" s="1057"/>
      <c r="N750" s="1057"/>
      <c r="O750" s="1058"/>
      <c r="R750" s="329"/>
      <c r="S750" s="329"/>
      <c r="T750" s="329"/>
      <c r="U750" s="329"/>
    </row>
    <row r="751" spans="2:21" ht="18" customHeight="1">
      <c r="B751" s="1022"/>
      <c r="C751" s="1023"/>
      <c r="D751" s="1059" t="s">
        <v>346</v>
      </c>
      <c r="E751" s="1026"/>
      <c r="F751" s="1026"/>
      <c r="G751" s="1026"/>
      <c r="H751" s="1026"/>
      <c r="I751" s="1026"/>
      <c r="J751" s="1026"/>
      <c r="K751" s="1026"/>
      <c r="L751" s="1026"/>
      <c r="M751" s="1026"/>
      <c r="N751" s="1026"/>
      <c r="O751" s="1027"/>
      <c r="R751" s="329"/>
      <c r="S751" s="329"/>
      <c r="T751" s="329"/>
      <c r="U751" s="329"/>
    </row>
    <row r="752" spans="2:21" ht="18" customHeight="1">
      <c r="B752" s="1022"/>
      <c r="C752" s="1023"/>
      <c r="D752" s="1060"/>
      <c r="E752" s="1061"/>
      <c r="F752" s="1061"/>
      <c r="G752" s="1061"/>
      <c r="H752" s="1061"/>
      <c r="I752" s="1061"/>
      <c r="J752" s="1061"/>
      <c r="K752" s="1061"/>
      <c r="L752" s="1061"/>
      <c r="M752" s="1061"/>
      <c r="N752" s="1061"/>
      <c r="O752" s="1062"/>
      <c r="R752" s="329"/>
      <c r="S752" s="329"/>
      <c r="T752" s="329"/>
      <c r="U752" s="329"/>
    </row>
    <row r="753" spans="1:15" s="346" customFormat="1" ht="18" customHeight="1">
      <c r="B753" s="1024"/>
      <c r="C753" s="1025"/>
      <c r="D753" s="1063"/>
      <c r="E753" s="1064"/>
      <c r="F753" s="1064"/>
      <c r="G753" s="1064"/>
      <c r="H753" s="1064"/>
      <c r="I753" s="1064"/>
      <c r="J753" s="1064"/>
      <c r="K753" s="1064"/>
      <c r="L753" s="1064"/>
      <c r="M753" s="1064"/>
      <c r="N753" s="1064"/>
      <c r="O753" s="1065"/>
    </row>
    <row r="754" spans="1:15" s="131" customFormat="1" ht="4.5" customHeight="1">
      <c r="B754" s="347"/>
      <c r="C754" s="347"/>
      <c r="D754" s="348"/>
      <c r="E754" s="348"/>
      <c r="F754" s="348"/>
      <c r="G754" s="348"/>
      <c r="H754" s="348"/>
      <c r="I754" s="348"/>
      <c r="J754" s="348"/>
      <c r="K754" s="348"/>
      <c r="L754" s="348"/>
      <c r="M754" s="348"/>
      <c r="N754" s="348"/>
      <c r="O754" s="348"/>
    </row>
    <row r="755" spans="1:15" s="131" customFormat="1" ht="18.75" customHeight="1">
      <c r="B755" s="527" t="s">
        <v>426</v>
      </c>
      <c r="C755" s="347"/>
      <c r="D755" s="348"/>
      <c r="E755" s="348"/>
      <c r="F755" s="348"/>
      <c r="G755" s="348"/>
      <c r="H755" s="348"/>
      <c r="I755" s="348"/>
      <c r="J755" s="348"/>
      <c r="K755" s="348"/>
      <c r="L755" s="348"/>
      <c r="M755" s="348"/>
      <c r="N755" s="348"/>
      <c r="O755" s="348"/>
    </row>
    <row r="756" spans="1:15" s="131" customFormat="1" ht="14.25" customHeight="1" thickBot="1">
      <c r="B756" s="527" t="s">
        <v>424</v>
      </c>
      <c r="C756" s="347"/>
      <c r="D756" s="348"/>
      <c r="E756" s="348"/>
      <c r="F756" s="348"/>
      <c r="G756" s="348"/>
      <c r="H756" s="348"/>
      <c r="I756" s="348"/>
      <c r="J756" s="348"/>
      <c r="K756" s="348"/>
      <c r="L756" s="348"/>
      <c r="M756" s="348"/>
      <c r="N756" s="348"/>
      <c r="O756" s="348"/>
    </row>
    <row r="757" spans="1:15" s="131" customFormat="1" ht="18" customHeight="1" thickBot="1">
      <c r="B757" s="998" t="s">
        <v>43</v>
      </c>
      <c r="C757" s="979"/>
      <c r="D757" s="980"/>
      <c r="E757" s="349" t="s">
        <v>643</v>
      </c>
      <c r="F757" s="350"/>
      <c r="G757" s="350"/>
      <c r="H757" s="350"/>
      <c r="I757" s="350"/>
      <c r="J757" s="350"/>
      <c r="K757" s="350"/>
      <c r="L757" s="232"/>
      <c r="M757" s="232"/>
      <c r="N757" s="232"/>
      <c r="O757" s="232"/>
    </row>
    <row r="758" spans="1:15" s="131" customFormat="1" ht="12">
      <c r="A758" s="351"/>
      <c r="B758" s="352" t="s">
        <v>59</v>
      </c>
      <c r="C758" s="352"/>
      <c r="D758" s="353"/>
      <c r="E758" s="354"/>
      <c r="F758" s="354"/>
      <c r="G758" s="355" t="s">
        <v>60</v>
      </c>
      <c r="H758" s="353"/>
      <c r="I758" s="352" t="s">
        <v>61</v>
      </c>
      <c r="J758" s="352"/>
      <c r="K758" s="351"/>
      <c r="L758" s="356"/>
      <c r="M758" s="357"/>
      <c r="N758" s="351"/>
      <c r="O758" s="355" t="s">
        <v>60</v>
      </c>
    </row>
    <row r="759" spans="1:15" s="131" customFormat="1" ht="12">
      <c r="A759" s="358"/>
      <c r="B759" s="359" t="s">
        <v>62</v>
      </c>
      <c r="C759" s="360"/>
      <c r="D759" s="360"/>
      <c r="E759" s="361"/>
      <c r="F759" s="361" t="s">
        <v>63</v>
      </c>
      <c r="G759" s="362" t="s">
        <v>64</v>
      </c>
      <c r="H759" s="363"/>
      <c r="I759" s="359" t="s">
        <v>62</v>
      </c>
      <c r="J759" s="360"/>
      <c r="K759" s="360"/>
      <c r="L759" s="360"/>
      <c r="M759" s="361"/>
      <c r="N759" s="361" t="s">
        <v>63</v>
      </c>
      <c r="O759" s="362" t="s">
        <v>64</v>
      </c>
    </row>
    <row r="760" spans="1:15" s="131" customFormat="1" ht="18" customHeight="1">
      <c r="A760" s="351"/>
      <c r="B760" s="83" t="s">
        <v>556</v>
      </c>
      <c r="C760" s="84"/>
      <c r="D760" s="84"/>
      <c r="E760" s="85"/>
      <c r="F760" s="86"/>
      <c r="G760" s="87"/>
      <c r="H760" s="88"/>
      <c r="I760" s="83" t="s">
        <v>65</v>
      </c>
      <c r="J760" s="84"/>
      <c r="K760" s="84"/>
      <c r="L760" s="84"/>
      <c r="M760" s="85"/>
      <c r="N760" s="89"/>
      <c r="O760" s="90"/>
    </row>
    <row r="761" spans="1:15" s="131" customFormat="1" ht="14.25" customHeight="1">
      <c r="A761" s="351"/>
      <c r="B761" s="100"/>
      <c r="C761" s="101"/>
      <c r="D761" s="102"/>
      <c r="E761" s="103"/>
      <c r="F761" s="95"/>
      <c r="G761" s="96"/>
      <c r="H761" s="88"/>
      <c r="I761" s="97"/>
      <c r="J761" s="601"/>
      <c r="K761" s="102"/>
      <c r="L761" s="102"/>
      <c r="M761" s="103"/>
      <c r="N761" s="95"/>
      <c r="O761" s="99"/>
    </row>
    <row r="762" spans="1:15" s="131" customFormat="1" ht="14.25" customHeight="1">
      <c r="A762" s="351"/>
      <c r="B762" s="100"/>
      <c r="C762" s="101"/>
      <c r="D762" s="102"/>
      <c r="E762" s="103"/>
      <c r="F762" s="95"/>
      <c r="G762" s="104">
        <f>ROUNDDOWN(SUM(F761:F766)/1000,0)</f>
        <v>0</v>
      </c>
      <c r="H762" s="105"/>
      <c r="I762" s="97"/>
      <c r="J762" s="601"/>
      <c r="K762" s="102"/>
      <c r="L762" s="102"/>
      <c r="M762" s="103"/>
      <c r="N762" s="95"/>
      <c r="O762" s="106">
        <f>ROUNDDOWN(SUM(N761:N769)/1000,0)</f>
        <v>0</v>
      </c>
    </row>
    <row r="763" spans="1:15" s="131" customFormat="1" ht="14.1" customHeight="1">
      <c r="A763" s="351"/>
      <c r="B763" s="100"/>
      <c r="C763" s="101"/>
      <c r="D763" s="102"/>
      <c r="E763" s="103"/>
      <c r="F763" s="95"/>
      <c r="G763" s="104"/>
      <c r="H763" s="105"/>
      <c r="I763" s="97"/>
      <c r="J763" s="601"/>
      <c r="K763" s="102"/>
      <c r="L763" s="102"/>
      <c r="M763" s="103"/>
      <c r="N763" s="95"/>
      <c r="O763" s="99"/>
    </row>
    <row r="764" spans="1:15" s="131" customFormat="1" ht="14.25" customHeight="1">
      <c r="A764" s="351"/>
      <c r="B764" s="100"/>
      <c r="C764" s="101"/>
      <c r="D764" s="102"/>
      <c r="E764" s="103"/>
      <c r="F764" s="95"/>
      <c r="G764" s="104"/>
      <c r="H764" s="105"/>
      <c r="I764" s="97"/>
      <c r="J764" s="601"/>
      <c r="K764" s="102"/>
      <c r="L764" s="102"/>
      <c r="M764" s="103"/>
      <c r="N764" s="95"/>
      <c r="O764" s="99"/>
    </row>
    <row r="765" spans="1:15" s="131" customFormat="1" ht="14.25" customHeight="1">
      <c r="A765" s="351"/>
      <c r="B765" s="100"/>
      <c r="C765" s="101"/>
      <c r="D765" s="102"/>
      <c r="E765" s="103"/>
      <c r="F765" s="95"/>
      <c r="G765" s="107"/>
      <c r="H765" s="108"/>
      <c r="I765" s="97"/>
      <c r="J765" s="601"/>
      <c r="K765" s="102"/>
      <c r="L765" s="102"/>
      <c r="M765" s="103"/>
      <c r="N765" s="95"/>
      <c r="O765" s="99"/>
    </row>
    <row r="766" spans="1:15" s="131" customFormat="1" ht="14.25" customHeight="1">
      <c r="A766" s="351"/>
      <c r="B766" s="100"/>
      <c r="C766" s="101"/>
      <c r="D766" s="102"/>
      <c r="E766" s="103"/>
      <c r="F766" s="95"/>
      <c r="G766" s="107"/>
      <c r="H766" s="108"/>
      <c r="I766" s="97"/>
      <c r="J766" s="601"/>
      <c r="K766" s="102"/>
      <c r="L766" s="102"/>
      <c r="M766" s="103"/>
      <c r="N766" s="95"/>
      <c r="O766" s="99"/>
    </row>
    <row r="767" spans="1:15" s="131" customFormat="1" ht="14.25" customHeight="1">
      <c r="A767" s="351"/>
      <c r="B767" s="83" t="s">
        <v>66</v>
      </c>
      <c r="C767" s="84"/>
      <c r="D767" s="84"/>
      <c r="E767" s="85"/>
      <c r="F767" s="86"/>
      <c r="G767" s="87"/>
      <c r="H767" s="111"/>
      <c r="I767" s="97"/>
      <c r="J767" s="601"/>
      <c r="K767" s="102"/>
      <c r="L767" s="102"/>
      <c r="M767" s="103"/>
      <c r="N767" s="95"/>
      <c r="O767" s="99"/>
    </row>
    <row r="768" spans="1:15" s="131" customFormat="1" ht="14.25" customHeight="1">
      <c r="A768" s="351"/>
      <c r="B768" s="100"/>
      <c r="C768" s="101"/>
      <c r="D768" s="102"/>
      <c r="E768" s="103"/>
      <c r="F768" s="95"/>
      <c r="G768" s="96"/>
      <c r="H768" s="111"/>
      <c r="I768" s="97"/>
      <c r="J768" s="601"/>
      <c r="K768" s="102"/>
      <c r="L768" s="102"/>
      <c r="M768" s="103"/>
      <c r="N768" s="95"/>
      <c r="O768" s="99"/>
    </row>
    <row r="769" spans="1:15" s="131" customFormat="1" ht="14.25" customHeight="1">
      <c r="A769" s="351"/>
      <c r="B769" s="100"/>
      <c r="C769" s="101"/>
      <c r="D769" s="102"/>
      <c r="E769" s="103"/>
      <c r="F769" s="95"/>
      <c r="G769" s="104">
        <f>ROUNDDOWN(SUM(F768:F772)/1000,0)</f>
        <v>0</v>
      </c>
      <c r="H769" s="105"/>
      <c r="I769" s="97"/>
      <c r="J769" s="601"/>
      <c r="K769" s="102"/>
      <c r="L769" s="102"/>
      <c r="M769" s="103"/>
      <c r="N769" s="95"/>
      <c r="O769" s="112"/>
    </row>
    <row r="770" spans="1:15" s="131" customFormat="1" ht="14.25" customHeight="1">
      <c r="A770" s="351"/>
      <c r="B770" s="100"/>
      <c r="C770" s="101"/>
      <c r="D770" s="102"/>
      <c r="E770" s="103"/>
      <c r="F770" s="95"/>
      <c r="G770" s="104"/>
      <c r="H770" s="105"/>
      <c r="I770" s="83" t="s">
        <v>130</v>
      </c>
      <c r="J770" s="84"/>
      <c r="K770" s="84"/>
      <c r="L770" s="84"/>
      <c r="M770" s="85"/>
      <c r="N770" s="86"/>
      <c r="O770" s="119"/>
    </row>
    <row r="771" spans="1:15" s="131" customFormat="1" ht="14.25" customHeight="1">
      <c r="A771" s="351"/>
      <c r="B771" s="100"/>
      <c r="C771" s="101"/>
      <c r="D771" s="102"/>
      <c r="E771" s="103"/>
      <c r="F771" s="95"/>
      <c r="G771" s="104"/>
      <c r="H771" s="111"/>
      <c r="I771" s="97"/>
      <c r="J771" s="601"/>
      <c r="K771" s="102"/>
      <c r="L771" s="102"/>
      <c r="M771" s="103"/>
      <c r="N771" s="95"/>
      <c r="O771" s="99"/>
    </row>
    <row r="772" spans="1:15" s="131" customFormat="1" ht="14.25" customHeight="1">
      <c r="A772" s="351"/>
      <c r="B772" s="100"/>
      <c r="C772" s="101"/>
      <c r="D772" s="102"/>
      <c r="E772" s="103"/>
      <c r="F772" s="95"/>
      <c r="G772" s="104"/>
      <c r="H772" s="105"/>
      <c r="I772" s="97"/>
      <c r="J772" s="601"/>
      <c r="K772" s="102"/>
      <c r="L772" s="102"/>
      <c r="M772" s="103"/>
      <c r="N772" s="95"/>
      <c r="O772" s="106">
        <f>ROUNDDOWN(SUM(N771:N778)/1000,0)</f>
        <v>0</v>
      </c>
    </row>
    <row r="773" spans="1:15" s="131" customFormat="1" ht="14.25" customHeight="1">
      <c r="A773" s="351"/>
      <c r="B773" s="83" t="s">
        <v>557</v>
      </c>
      <c r="C773" s="84"/>
      <c r="D773" s="84"/>
      <c r="E773" s="85"/>
      <c r="F773" s="86"/>
      <c r="G773" s="87"/>
      <c r="H773" s="105"/>
      <c r="I773" s="97"/>
      <c r="J773" s="601"/>
      <c r="K773" s="102"/>
      <c r="L773" s="102"/>
      <c r="M773" s="103"/>
      <c r="N773" s="95"/>
      <c r="O773" s="99"/>
    </row>
    <row r="774" spans="1:15" s="131" customFormat="1" ht="14.25" customHeight="1">
      <c r="A774" s="351"/>
      <c r="B774" s="100"/>
      <c r="C774" s="101"/>
      <c r="D774" s="102"/>
      <c r="E774" s="103"/>
      <c r="F774" s="95"/>
      <c r="G774" s="96"/>
      <c r="H774" s="111"/>
      <c r="I774" s="97"/>
      <c r="J774" s="601"/>
      <c r="K774" s="102"/>
      <c r="L774" s="102"/>
      <c r="M774" s="103"/>
      <c r="N774" s="95"/>
      <c r="O774" s="99"/>
    </row>
    <row r="775" spans="1:15" s="131" customFormat="1" ht="14.25" customHeight="1">
      <c r="A775" s="351"/>
      <c r="B775" s="100"/>
      <c r="C775" s="101"/>
      <c r="D775" s="102"/>
      <c r="E775" s="103"/>
      <c r="F775" s="95"/>
      <c r="G775" s="104">
        <f>ROUNDDOWN(SUM(F774:F776)/1000,0)</f>
        <v>0</v>
      </c>
      <c r="H775" s="111"/>
      <c r="I775" s="97"/>
      <c r="J775" s="601"/>
      <c r="K775" s="102"/>
      <c r="L775" s="102"/>
      <c r="M775" s="103"/>
      <c r="N775" s="95"/>
      <c r="O775" s="99"/>
    </row>
    <row r="776" spans="1:15" s="131" customFormat="1" ht="14.25" customHeight="1">
      <c r="A776" s="351"/>
      <c r="B776" s="100"/>
      <c r="C776" s="101"/>
      <c r="D776" s="102"/>
      <c r="E776" s="103"/>
      <c r="F776" s="95"/>
      <c r="G776" s="104"/>
      <c r="H776" s="105"/>
      <c r="I776" s="97"/>
      <c r="J776" s="601"/>
      <c r="K776" s="102"/>
      <c r="L776" s="102"/>
      <c r="M776" s="103"/>
      <c r="N776" s="95"/>
      <c r="O776" s="99"/>
    </row>
    <row r="777" spans="1:15" s="131" customFormat="1" ht="14.25" customHeight="1">
      <c r="A777" s="351"/>
      <c r="B777" s="83" t="s">
        <v>558</v>
      </c>
      <c r="C777" s="84"/>
      <c r="D777" s="84"/>
      <c r="E777" s="85"/>
      <c r="F777" s="86"/>
      <c r="G777" s="87"/>
      <c r="H777" s="105"/>
      <c r="I777" s="97"/>
      <c r="J777" s="601"/>
      <c r="K777" s="102"/>
      <c r="L777" s="102"/>
      <c r="M777" s="103"/>
      <c r="N777" s="95"/>
      <c r="O777" s="99"/>
    </row>
    <row r="778" spans="1:15" s="131" customFormat="1" ht="14.25" customHeight="1">
      <c r="A778" s="351"/>
      <c r="B778" s="100"/>
      <c r="C778" s="101"/>
      <c r="D778" s="102"/>
      <c r="E778" s="103"/>
      <c r="F778" s="95"/>
      <c r="G778" s="96"/>
      <c r="H778" s="111"/>
      <c r="I778" s="97"/>
      <c r="J778" s="601"/>
      <c r="K778" s="102"/>
      <c r="L778" s="102"/>
      <c r="M778" s="103"/>
      <c r="N778" s="95"/>
      <c r="O778" s="112"/>
    </row>
    <row r="779" spans="1:15" s="131" customFormat="1" ht="14.25" customHeight="1">
      <c r="A779" s="351"/>
      <c r="B779" s="100"/>
      <c r="C779" s="101"/>
      <c r="D779" s="102"/>
      <c r="E779" s="103"/>
      <c r="F779" s="95"/>
      <c r="G779" s="104">
        <f>ROUNDDOWN(SUM(F778:F782)/1000,0)</f>
        <v>0</v>
      </c>
      <c r="H779" s="111"/>
      <c r="I779" s="204" t="s">
        <v>131</v>
      </c>
      <c r="J779" s="180"/>
      <c r="K779" s="116"/>
      <c r="L779" s="116"/>
      <c r="M779" s="117"/>
      <c r="N779" s="118"/>
      <c r="O779" s="119"/>
    </row>
    <row r="780" spans="1:15" s="131" customFormat="1" ht="14.25" customHeight="1">
      <c r="A780" s="351"/>
      <c r="B780" s="100"/>
      <c r="C780" s="101"/>
      <c r="D780" s="102"/>
      <c r="E780" s="103"/>
      <c r="F780" s="95"/>
      <c r="G780" s="104"/>
      <c r="H780" s="111"/>
      <c r="I780" s="97"/>
      <c r="J780" s="601"/>
      <c r="K780" s="102"/>
      <c r="L780" s="102"/>
      <c r="M780" s="103"/>
      <c r="N780" s="95"/>
      <c r="O780" s="99"/>
    </row>
    <row r="781" spans="1:15" s="131" customFormat="1" ht="14.25" customHeight="1">
      <c r="A781" s="351"/>
      <c r="B781" s="100"/>
      <c r="C781" s="101"/>
      <c r="D781" s="102"/>
      <c r="E781" s="103"/>
      <c r="F781" s="95"/>
      <c r="G781" s="104"/>
      <c r="H781" s="105"/>
      <c r="I781" s="97"/>
      <c r="J781" s="601"/>
      <c r="K781" s="102"/>
      <c r="L781" s="102"/>
      <c r="M781" s="103"/>
      <c r="N781" s="95"/>
      <c r="O781" s="106">
        <f>ROUNDDOWN(SUM(N780:N785)/1000,0)</f>
        <v>0</v>
      </c>
    </row>
    <row r="782" spans="1:15" s="131" customFormat="1" ht="14.25" customHeight="1">
      <c r="A782" s="351"/>
      <c r="B782" s="100"/>
      <c r="C782" s="101"/>
      <c r="D782" s="102"/>
      <c r="E782" s="103"/>
      <c r="F782" s="95"/>
      <c r="G782" s="104"/>
      <c r="H782" s="105"/>
      <c r="I782" s="97"/>
      <c r="J782" s="601"/>
      <c r="K782" s="102"/>
      <c r="L782" s="102"/>
      <c r="M782" s="103"/>
      <c r="N782" s="95"/>
      <c r="O782" s="99"/>
    </row>
    <row r="783" spans="1:15" s="131" customFormat="1" ht="14.25" customHeight="1">
      <c r="A783" s="351"/>
      <c r="B783" s="83" t="s">
        <v>559</v>
      </c>
      <c r="C783" s="84"/>
      <c r="D783" s="84"/>
      <c r="E783" s="85"/>
      <c r="F783" s="86"/>
      <c r="G783" s="87"/>
      <c r="H783" s="105"/>
      <c r="I783" s="97"/>
      <c r="J783" s="601"/>
      <c r="K783" s="102"/>
      <c r="L783" s="102"/>
      <c r="M783" s="103"/>
      <c r="N783" s="95"/>
      <c r="O783" s="99"/>
    </row>
    <row r="784" spans="1:15" s="131" customFormat="1" ht="14.25" customHeight="1">
      <c r="A784" s="351"/>
      <c r="B784" s="100"/>
      <c r="C784" s="101"/>
      <c r="D784" s="102"/>
      <c r="E784" s="103"/>
      <c r="F784" s="95"/>
      <c r="G784" s="96"/>
      <c r="H784" s="105"/>
      <c r="I784" s="97"/>
      <c r="J784" s="601"/>
      <c r="K784" s="102"/>
      <c r="L784" s="102"/>
      <c r="M784" s="103"/>
      <c r="N784" s="95"/>
      <c r="O784" s="99"/>
    </row>
    <row r="785" spans="1:15" s="131" customFormat="1" ht="14.25" customHeight="1">
      <c r="A785" s="351"/>
      <c r="B785" s="100"/>
      <c r="C785" s="101"/>
      <c r="D785" s="102"/>
      <c r="E785" s="103"/>
      <c r="F785" s="95"/>
      <c r="G785" s="96">
        <f>ROUNDDOWN(SUM(F784:F792)/1000,0)</f>
        <v>0</v>
      </c>
      <c r="H785" s="105"/>
      <c r="I785" s="97"/>
      <c r="J785" s="601"/>
      <c r="K785" s="102"/>
      <c r="L785" s="102"/>
      <c r="M785" s="103"/>
      <c r="N785" s="95"/>
      <c r="O785" s="99"/>
    </row>
    <row r="786" spans="1:15" s="131" customFormat="1" ht="14.25" customHeight="1">
      <c r="A786" s="351"/>
      <c r="B786" s="100"/>
      <c r="C786" s="101"/>
      <c r="D786" s="102"/>
      <c r="E786" s="103"/>
      <c r="F786" s="95"/>
      <c r="G786" s="96"/>
      <c r="H786" s="111"/>
      <c r="I786" s="205" t="s">
        <v>136</v>
      </c>
      <c r="J786" s="181"/>
      <c r="K786" s="182"/>
      <c r="L786" s="182"/>
      <c r="M786" s="183"/>
      <c r="N786" s="185"/>
      <c r="O786" s="184"/>
    </row>
    <row r="787" spans="1:15" s="131" customFormat="1" ht="14.25" customHeight="1">
      <c r="A787" s="351"/>
      <c r="B787" s="100"/>
      <c r="C787" s="101"/>
      <c r="D787" s="102"/>
      <c r="E787" s="103"/>
      <c r="F787" s="95"/>
      <c r="G787" s="96"/>
      <c r="H787" s="111"/>
      <c r="I787" s="97"/>
      <c r="J787" s="601"/>
      <c r="K787" s="102"/>
      <c r="L787" s="102"/>
      <c r="M787" s="103"/>
      <c r="N787" s="95"/>
      <c r="O787" s="186"/>
    </row>
    <row r="788" spans="1:15" s="131" customFormat="1" ht="14.25" customHeight="1">
      <c r="A788" s="351"/>
      <c r="B788" s="100"/>
      <c r="C788" s="101"/>
      <c r="D788" s="102"/>
      <c r="E788" s="103"/>
      <c r="F788" s="95"/>
      <c r="G788" s="96"/>
      <c r="H788" s="111"/>
      <c r="I788" s="97"/>
      <c r="J788" s="601"/>
      <c r="K788" s="102"/>
      <c r="L788" s="102"/>
      <c r="M788" s="103"/>
      <c r="N788" s="95"/>
      <c r="O788" s="106">
        <f>ROUNDDOWN(SUM(N787:N792)/1000,0)</f>
        <v>0</v>
      </c>
    </row>
    <row r="789" spans="1:15" s="131" customFormat="1" ht="14.25" customHeight="1">
      <c r="A789" s="351"/>
      <c r="B789" s="100"/>
      <c r="C789" s="101"/>
      <c r="D789" s="102"/>
      <c r="E789" s="103"/>
      <c r="F789" s="95"/>
      <c r="G789" s="96"/>
      <c r="H789" s="111"/>
      <c r="I789" s="97"/>
      <c r="J789" s="601"/>
      <c r="K789" s="102"/>
      <c r="L789" s="102"/>
      <c r="M789" s="103"/>
      <c r="N789" s="95"/>
      <c r="O789" s="99"/>
    </row>
    <row r="790" spans="1:15" s="131" customFormat="1" ht="14.25" customHeight="1">
      <c r="A790" s="351"/>
      <c r="B790" s="100"/>
      <c r="C790" s="101"/>
      <c r="D790" s="102"/>
      <c r="E790" s="103"/>
      <c r="F790" s="95"/>
      <c r="G790" s="96"/>
      <c r="H790" s="111"/>
      <c r="I790" s="97"/>
      <c r="J790" s="601"/>
      <c r="K790" s="102"/>
      <c r="L790" s="102"/>
      <c r="M790" s="103"/>
      <c r="N790" s="95"/>
      <c r="O790" s="99"/>
    </row>
    <row r="791" spans="1:15" s="131" customFormat="1" ht="14.25" customHeight="1">
      <c r="A791" s="351"/>
      <c r="B791" s="100"/>
      <c r="C791" s="101"/>
      <c r="D791" s="102"/>
      <c r="E791" s="103"/>
      <c r="F791" s="95"/>
      <c r="G791" s="96"/>
      <c r="H791" s="105"/>
      <c r="I791" s="97"/>
      <c r="J791" s="601"/>
      <c r="K791" s="102"/>
      <c r="L791" s="102"/>
      <c r="M791" s="103"/>
      <c r="N791" s="95"/>
      <c r="O791" s="99"/>
    </row>
    <row r="792" spans="1:15" s="131" customFormat="1" ht="14.25" customHeight="1">
      <c r="A792" s="351"/>
      <c r="B792" s="100"/>
      <c r="C792" s="101"/>
      <c r="D792" s="102"/>
      <c r="E792" s="103"/>
      <c r="F792" s="95"/>
      <c r="G792" s="104"/>
      <c r="H792" s="111"/>
      <c r="I792" s="97"/>
      <c r="J792" s="601"/>
      <c r="K792" s="102"/>
      <c r="L792" s="102"/>
      <c r="M792" s="103"/>
      <c r="N792" s="95"/>
      <c r="O792" s="112"/>
    </row>
    <row r="793" spans="1:15" s="131" customFormat="1" ht="14.25" customHeight="1">
      <c r="A793" s="351"/>
      <c r="B793" s="83" t="s">
        <v>67</v>
      </c>
      <c r="C793" s="84"/>
      <c r="D793" s="84"/>
      <c r="E793" s="85"/>
      <c r="F793" s="86"/>
      <c r="G793" s="87"/>
      <c r="H793" s="111"/>
      <c r="I793" s="204" t="s">
        <v>137</v>
      </c>
      <c r="J793" s="115"/>
      <c r="K793" s="116"/>
      <c r="L793" s="116"/>
      <c r="M793" s="117"/>
      <c r="N793" s="120"/>
      <c r="O793" s="121"/>
    </row>
    <row r="794" spans="1:15" s="131" customFormat="1" ht="14.25" customHeight="1">
      <c r="A794" s="351"/>
      <c r="B794" s="100"/>
      <c r="C794" s="101"/>
      <c r="D794" s="102"/>
      <c r="E794" s="103"/>
      <c r="F794" s="95"/>
      <c r="G794" s="96"/>
      <c r="H794" s="111"/>
      <c r="I794" s="97"/>
      <c r="J794" s="601"/>
      <c r="K794" s="102"/>
      <c r="L794" s="102"/>
      <c r="M794" s="103"/>
      <c r="N794" s="95"/>
      <c r="O794" s="99"/>
    </row>
    <row r="795" spans="1:15" s="131" customFormat="1" ht="14.25" customHeight="1">
      <c r="A795" s="351"/>
      <c r="B795" s="100"/>
      <c r="C795" s="101"/>
      <c r="D795" s="102"/>
      <c r="E795" s="103"/>
      <c r="F795" s="95"/>
      <c r="G795" s="104">
        <f>ROUNDDOWN(SUM(F794:F796)/1000,0)</f>
        <v>0</v>
      </c>
      <c r="H795" s="105"/>
      <c r="I795" s="97"/>
      <c r="J795" s="601"/>
      <c r="K795" s="102"/>
      <c r="L795" s="102"/>
      <c r="M795" s="103"/>
      <c r="N795" s="95"/>
      <c r="O795" s="106">
        <f>ROUNDDOWN(SUM(N794:N803)/1000,0)</f>
        <v>0</v>
      </c>
    </row>
    <row r="796" spans="1:15" s="131" customFormat="1" ht="14.1" customHeight="1">
      <c r="A796" s="351"/>
      <c r="B796" s="100"/>
      <c r="C796" s="101"/>
      <c r="D796" s="102"/>
      <c r="E796" s="103"/>
      <c r="F796" s="95"/>
      <c r="G796" s="104"/>
      <c r="H796" s="111"/>
      <c r="I796" s="97"/>
      <c r="J796" s="601"/>
      <c r="K796" s="102"/>
      <c r="L796" s="102"/>
      <c r="M796" s="103"/>
      <c r="N796" s="95"/>
      <c r="O796" s="99"/>
    </row>
    <row r="797" spans="1:15" s="131" customFormat="1" ht="14.25" customHeight="1" thickBot="1">
      <c r="A797" s="351"/>
      <c r="B797" s="122" t="s">
        <v>68</v>
      </c>
      <c r="C797" s="123"/>
      <c r="D797" s="123"/>
      <c r="E797" s="124"/>
      <c r="F797" s="125"/>
      <c r="G797" s="126">
        <f>G798-G762-G769-G775-G779-G785-G795</f>
        <v>0</v>
      </c>
      <c r="H797" s="105"/>
      <c r="I797" s="97"/>
      <c r="J797" s="601"/>
      <c r="K797" s="102"/>
      <c r="L797" s="102"/>
      <c r="M797" s="103"/>
      <c r="N797" s="95"/>
      <c r="O797" s="99"/>
    </row>
    <row r="798" spans="1:15" s="131" customFormat="1" ht="20.100000000000001" customHeight="1" thickTop="1">
      <c r="A798" s="351"/>
      <c r="B798" s="1015" t="s">
        <v>69</v>
      </c>
      <c r="C798" s="1016"/>
      <c r="D798" s="1016"/>
      <c r="E798" s="1016"/>
      <c r="F798" s="1017"/>
      <c r="G798" s="127">
        <f>O806</f>
        <v>0</v>
      </c>
      <c r="H798" s="105"/>
      <c r="I798" s="97"/>
      <c r="J798" s="601"/>
      <c r="K798" s="102"/>
      <c r="L798" s="102"/>
      <c r="M798" s="103"/>
      <c r="N798" s="95"/>
      <c r="O798" s="99"/>
    </row>
    <row r="799" spans="1:15" s="131" customFormat="1" ht="14.25" customHeight="1">
      <c r="A799" s="351"/>
      <c r="B799" s="128" t="s">
        <v>70</v>
      </c>
      <c r="C799" s="129"/>
      <c r="D799" s="129"/>
      <c r="E799" s="129"/>
      <c r="F799" s="129"/>
      <c r="G799" s="130"/>
      <c r="H799" s="130"/>
      <c r="I799" s="97"/>
      <c r="J799" s="601"/>
      <c r="K799" s="102"/>
      <c r="L799" s="102"/>
      <c r="M799" s="103"/>
      <c r="N799" s="95"/>
      <c r="O799" s="99"/>
    </row>
    <row r="800" spans="1:15" s="131" customFormat="1" ht="14.25" customHeight="1">
      <c r="A800" s="351"/>
      <c r="B800" s="131" t="s">
        <v>71</v>
      </c>
      <c r="C800" s="129"/>
      <c r="D800" s="129"/>
      <c r="E800" s="129"/>
      <c r="F800" s="129"/>
      <c r="G800" s="132" t="s">
        <v>72</v>
      </c>
      <c r="H800" s="133"/>
      <c r="I800" s="97"/>
      <c r="J800" s="601"/>
      <c r="K800" s="102"/>
      <c r="L800" s="102"/>
      <c r="M800" s="103"/>
      <c r="N800" s="95"/>
      <c r="O800" s="99"/>
    </row>
    <row r="801" spans="1:21" s="131" customFormat="1" ht="14.25" customHeight="1">
      <c r="A801" s="351"/>
      <c r="B801" s="919" t="s">
        <v>73</v>
      </c>
      <c r="C801" s="1018"/>
      <c r="D801" s="1018"/>
      <c r="E801" s="1018"/>
      <c r="F801" s="1019"/>
      <c r="G801" s="134" t="s">
        <v>74</v>
      </c>
      <c r="H801" s="133"/>
      <c r="I801" s="97"/>
      <c r="J801" s="601"/>
      <c r="K801" s="102"/>
      <c r="L801" s="102"/>
      <c r="M801" s="103"/>
      <c r="N801" s="95"/>
      <c r="O801" s="99"/>
    </row>
    <row r="802" spans="1:21" s="131" customFormat="1" ht="20.100000000000001" customHeight="1">
      <c r="A802" s="351"/>
      <c r="B802" s="1003" t="s">
        <v>567</v>
      </c>
      <c r="C802" s="1018"/>
      <c r="D802" s="1018"/>
      <c r="E802" s="1018"/>
      <c r="F802" s="1019"/>
      <c r="G802" s="135"/>
      <c r="H802" s="136"/>
      <c r="I802" s="97"/>
      <c r="J802" s="601"/>
      <c r="K802" s="102"/>
      <c r="L802" s="102"/>
      <c r="M802" s="103"/>
      <c r="N802" s="95"/>
      <c r="O802" s="99"/>
    </row>
    <row r="803" spans="1:21" s="131" customFormat="1" ht="21.95" customHeight="1" thickBot="1">
      <c r="A803" s="351"/>
      <c r="B803" s="1003" t="s">
        <v>568</v>
      </c>
      <c r="C803" s="1004"/>
      <c r="D803" s="1004"/>
      <c r="E803" s="1004"/>
      <c r="F803" s="1005"/>
      <c r="G803" s="135"/>
      <c r="H803" s="111"/>
      <c r="I803" s="97"/>
      <c r="J803" s="601"/>
      <c r="K803" s="102"/>
      <c r="L803" s="102"/>
      <c r="M803" s="103"/>
      <c r="N803" s="95"/>
      <c r="O803" s="137"/>
    </row>
    <row r="804" spans="1:21" s="131" customFormat="1" ht="35.450000000000003" customHeight="1" thickTop="1">
      <c r="A804" s="351"/>
      <c r="B804" s="1003" t="s">
        <v>132</v>
      </c>
      <c r="C804" s="1004"/>
      <c r="D804" s="1004"/>
      <c r="E804" s="1004"/>
      <c r="F804" s="1005"/>
      <c r="G804" s="135"/>
      <c r="H804" s="111"/>
      <c r="I804" s="1006" t="s">
        <v>565</v>
      </c>
      <c r="J804" s="1007"/>
      <c r="K804" s="1007"/>
      <c r="L804" s="1007"/>
      <c r="M804" s="1007"/>
      <c r="N804" s="1008"/>
      <c r="O804" s="138">
        <f>SUM(O762,O772,O781,O788,O795,)</f>
        <v>0</v>
      </c>
    </row>
    <row r="805" spans="1:21" s="131" customFormat="1" ht="35.450000000000003" customHeight="1">
      <c r="A805" s="351"/>
      <c r="B805" s="1003" t="s">
        <v>138</v>
      </c>
      <c r="C805" s="1004"/>
      <c r="D805" s="1004"/>
      <c r="E805" s="1004"/>
      <c r="F805" s="1005"/>
      <c r="G805" s="187"/>
      <c r="H805" s="130"/>
      <c r="I805" s="1009" t="s">
        <v>340</v>
      </c>
      <c r="J805" s="1010"/>
      <c r="K805" s="1010"/>
      <c r="L805" s="1010"/>
      <c r="M805" s="1010"/>
      <c r="N805" s="1011"/>
      <c r="O805" s="146">
        <f>IF(共通入力シート!$B$18="課税事業者",ROUNDDOWN((O804-G807)*10/110,0),0)</f>
        <v>0</v>
      </c>
    </row>
    <row r="806" spans="1:21" s="131" customFormat="1" ht="26.1" customHeight="1" thickBot="1">
      <c r="A806" s="351"/>
      <c r="B806" s="1012" t="s">
        <v>569</v>
      </c>
      <c r="C806" s="1013"/>
      <c r="D806" s="1013"/>
      <c r="E806" s="1013"/>
      <c r="F806" s="1014"/>
      <c r="G806" s="139"/>
      <c r="H806" s="130"/>
      <c r="I806" s="995" t="s">
        <v>341</v>
      </c>
      <c r="J806" s="996"/>
      <c r="K806" s="996"/>
      <c r="L806" s="996"/>
      <c r="M806" s="996"/>
      <c r="N806" s="997"/>
      <c r="O806" s="141">
        <f>O804-O805</f>
        <v>0</v>
      </c>
    </row>
    <row r="807" spans="1:21" s="131" customFormat="1" ht="25.35" customHeight="1" thickTop="1">
      <c r="A807" s="351"/>
      <c r="B807" s="992" t="s">
        <v>75</v>
      </c>
      <c r="C807" s="993"/>
      <c r="D807" s="993"/>
      <c r="E807" s="993"/>
      <c r="F807" s="994"/>
      <c r="G807" s="140">
        <f>SUM(G802:G806)</f>
        <v>0</v>
      </c>
      <c r="H807" s="364"/>
      <c r="I807" s="995" t="s">
        <v>342</v>
      </c>
      <c r="J807" s="996"/>
      <c r="K807" s="996"/>
      <c r="L807" s="996"/>
      <c r="M807" s="996"/>
      <c r="N807" s="997"/>
      <c r="O807" s="144"/>
    </row>
    <row r="808" spans="1:21" s="131" customFormat="1" ht="26.25" customHeight="1">
      <c r="A808" s="351"/>
      <c r="B808" s="131" t="s">
        <v>76</v>
      </c>
      <c r="C808" s="365"/>
      <c r="D808" s="365"/>
      <c r="E808" s="365"/>
      <c r="F808" s="365"/>
      <c r="G808" s="143"/>
      <c r="H808" s="364"/>
      <c r="O808" s="145"/>
    </row>
    <row r="809" spans="1:21" s="131" customFormat="1" ht="10.5" customHeight="1" thickBot="1">
      <c r="A809" s="351"/>
      <c r="C809" s="365"/>
      <c r="D809" s="365"/>
      <c r="E809" s="365"/>
      <c r="F809" s="365"/>
      <c r="G809" s="143"/>
      <c r="H809" s="364"/>
      <c r="I809" s="366"/>
    </row>
    <row r="810" spans="1:21" s="131" customFormat="1" ht="25.35" customHeight="1" thickBot="1">
      <c r="A810" s="351"/>
      <c r="B810" s="998" t="s">
        <v>77</v>
      </c>
      <c r="C810" s="980"/>
      <c r="D810" s="999" t="str">
        <f>IF(共通入力シート!$B$2="","",共通入力シート!$B$2)</f>
        <v/>
      </c>
      <c r="E810" s="999"/>
      <c r="F810" s="999"/>
      <c r="G810" s="1000"/>
      <c r="H810" s="1001" t="str">
        <f>IF(共通入力シート!$B$18="※選択してください。","★「共通入力シート」の消費税等仕入控除税額の取扱を選択してください。","")</f>
        <v/>
      </c>
      <c r="I810" s="1002"/>
      <c r="J810" s="1002"/>
      <c r="K810" s="1002"/>
      <c r="L810" s="1002"/>
      <c r="M810" s="1002"/>
      <c r="N810" s="1002"/>
      <c r="O810" s="1002"/>
    </row>
    <row r="811" spans="1:21" s="131" customFormat="1" ht="46.5" customHeight="1" thickBot="1">
      <c r="A811" s="351"/>
      <c r="B811" s="987" t="s">
        <v>343</v>
      </c>
      <c r="C811" s="988"/>
      <c r="D811" s="989" t="str">
        <f>IF(O806=0,"",MAX(0,MIN(INT(O806/2),G797)))</f>
        <v/>
      </c>
      <c r="E811" s="989"/>
      <c r="F811" s="989"/>
      <c r="G811" s="367" t="s">
        <v>29</v>
      </c>
      <c r="H811" s="990" t="s">
        <v>78</v>
      </c>
      <c r="I811" s="991"/>
      <c r="J811" s="991"/>
      <c r="K811" s="991"/>
      <c r="L811" s="991"/>
      <c r="M811" s="991"/>
      <c r="N811" s="991"/>
      <c r="O811" s="991"/>
    </row>
    <row r="812" spans="1:21" ht="4.5" customHeight="1"/>
    <row r="813" spans="1:21" ht="15.6" customHeight="1">
      <c r="B813" s="131" t="s">
        <v>425</v>
      </c>
      <c r="C813" s="218"/>
      <c r="D813" s="218"/>
      <c r="E813" s="218"/>
      <c r="F813" s="218"/>
      <c r="G813" s="218"/>
      <c r="H813" s="218"/>
      <c r="I813" s="218"/>
      <c r="J813" s="218"/>
      <c r="K813" s="218"/>
      <c r="L813" s="218"/>
      <c r="M813" s="218"/>
      <c r="N813" s="218"/>
      <c r="O813" s="218"/>
      <c r="R813" s="329"/>
      <c r="S813" s="329"/>
      <c r="T813" s="329"/>
      <c r="U813" s="329"/>
    </row>
    <row r="814" spans="1:21" ht="15.6" customHeight="1">
      <c r="B814" s="218" t="s">
        <v>509</v>
      </c>
      <c r="C814" s="218"/>
      <c r="D814" s="218"/>
      <c r="E814" s="218"/>
      <c r="F814" s="218"/>
      <c r="G814" s="218"/>
      <c r="H814" s="218"/>
      <c r="I814" s="218"/>
      <c r="J814" s="218"/>
      <c r="K814" s="218"/>
      <c r="L814" s="218"/>
      <c r="M814" s="218"/>
      <c r="N814" s="218"/>
      <c r="O814" s="218"/>
      <c r="R814" s="329"/>
      <c r="S814" s="329"/>
      <c r="T814" s="329"/>
      <c r="U814" s="329"/>
    </row>
    <row r="815" spans="1:21" ht="15.6" customHeight="1" thickBot="1">
      <c r="B815" s="1120" t="s">
        <v>513</v>
      </c>
      <c r="C815" s="1120"/>
      <c r="D815" s="1120"/>
      <c r="E815" s="1120"/>
      <c r="F815" s="1120"/>
      <c r="G815" s="1120"/>
      <c r="H815" s="1120"/>
      <c r="I815" s="1120"/>
      <c r="J815" s="1120"/>
      <c r="K815" s="1120"/>
      <c r="L815" s="1120"/>
      <c r="M815" s="1120"/>
      <c r="N815" s="1120"/>
      <c r="O815" s="1120"/>
      <c r="R815" s="329"/>
      <c r="S815" s="329"/>
      <c r="T815" s="329"/>
      <c r="U815" s="329"/>
    </row>
    <row r="816" spans="1:21" ht="15.75" customHeight="1">
      <c r="B816" s="1121" t="s">
        <v>43</v>
      </c>
      <c r="C816" s="1122"/>
      <c r="D816" s="1125" t="s">
        <v>644</v>
      </c>
      <c r="E816" s="1126"/>
      <c r="F816" s="1129" t="s">
        <v>657</v>
      </c>
      <c r="G816" s="1130"/>
      <c r="H816" s="1131"/>
      <c r="I816" s="1131"/>
      <c r="J816" s="1131"/>
      <c r="K816" s="1131"/>
      <c r="L816" s="1131"/>
      <c r="M816" s="1131"/>
      <c r="N816" s="1131"/>
      <c r="O816" s="1132"/>
      <c r="Q816" s="618" t="s">
        <v>667</v>
      </c>
      <c r="R816" s="329"/>
      <c r="S816" s="329"/>
      <c r="T816" s="329"/>
      <c r="U816" s="329"/>
    </row>
    <row r="817" spans="2:21" ht="17.25" customHeight="1" thickBot="1">
      <c r="B817" s="1123"/>
      <c r="C817" s="1124"/>
      <c r="D817" s="1127"/>
      <c r="E817" s="1128"/>
      <c r="F817" s="1133"/>
      <c r="G817" s="1134"/>
      <c r="H817" s="1135"/>
      <c r="I817" s="1135"/>
      <c r="J817" s="1135"/>
      <c r="K817" s="1135"/>
      <c r="L817" s="1135"/>
      <c r="M817" s="1135"/>
      <c r="N817" s="1135"/>
      <c r="O817" s="1136"/>
      <c r="Q817" s="617" t="s">
        <v>668</v>
      </c>
      <c r="R817" s="329"/>
      <c r="S817" s="329"/>
      <c r="T817" s="329"/>
      <c r="U817" s="329"/>
    </row>
    <row r="818" spans="2:21" ht="16.5" customHeight="1">
      <c r="B818" s="330" t="s">
        <v>142</v>
      </c>
      <c r="C818" s="331"/>
      <c r="D818" s="331"/>
      <c r="E818" s="332"/>
      <c r="F818" s="331"/>
      <c r="G818" s="331"/>
      <c r="H818" s="333"/>
      <c r="I818" s="333"/>
      <c r="J818" s="333"/>
      <c r="K818" s="333"/>
      <c r="L818" s="333"/>
      <c r="M818" s="333"/>
      <c r="N818" s="333"/>
      <c r="O818" s="334"/>
      <c r="R818" s="329"/>
      <c r="S818" s="329"/>
      <c r="T818" s="329"/>
      <c r="U818" s="329"/>
    </row>
    <row r="819" spans="2:21" ht="18.75" customHeight="1">
      <c r="B819" s="1109"/>
      <c r="C819" s="1110"/>
      <c r="D819" s="1110"/>
      <c r="E819" s="1110"/>
      <c r="F819" s="1110"/>
      <c r="G819" s="1110"/>
      <c r="H819" s="1110"/>
      <c r="I819" s="1110"/>
      <c r="J819" s="1110"/>
      <c r="K819" s="1110"/>
      <c r="L819" s="1213" t="s">
        <v>48</v>
      </c>
      <c r="M819" s="1215"/>
      <c r="N819" s="1215"/>
      <c r="O819" s="1216"/>
      <c r="Q819" s="569" t="str">
        <f>IF(M819="", "←選択してください。", "")</f>
        <v>←選択してください。</v>
      </c>
      <c r="R819" s="329"/>
      <c r="S819" s="329"/>
      <c r="T819" s="329"/>
      <c r="U819" s="329"/>
    </row>
    <row r="820" spans="2:21" ht="17.25" customHeight="1">
      <c r="B820" s="1111"/>
      <c r="C820" s="1112"/>
      <c r="D820" s="1112"/>
      <c r="E820" s="1112"/>
      <c r="F820" s="1112"/>
      <c r="G820" s="1112"/>
      <c r="H820" s="1112"/>
      <c r="I820" s="1112"/>
      <c r="J820" s="1112"/>
      <c r="K820" s="1112"/>
      <c r="L820" s="1214"/>
      <c r="M820" s="1217"/>
      <c r="N820" s="1217"/>
      <c r="O820" s="1218"/>
      <c r="Q820" s="336"/>
      <c r="R820" s="329"/>
      <c r="S820" s="329"/>
      <c r="T820" s="329"/>
      <c r="U820" s="329"/>
    </row>
    <row r="821" spans="2:21" ht="4.5" customHeight="1">
      <c r="B821" s="338"/>
      <c r="C821" s="338"/>
      <c r="D821" s="338"/>
      <c r="E821" s="338"/>
      <c r="F821" s="338"/>
      <c r="G821" s="338"/>
      <c r="H821" s="338"/>
      <c r="I821" s="338"/>
      <c r="J821" s="338"/>
      <c r="K821" s="338"/>
      <c r="L821" s="338"/>
      <c r="M821" s="338"/>
      <c r="N821" s="338"/>
      <c r="O821" s="611"/>
      <c r="R821" s="329"/>
      <c r="S821" s="329"/>
      <c r="T821" s="329"/>
      <c r="U821" s="329"/>
    </row>
    <row r="822" spans="2:21" ht="24" customHeight="1">
      <c r="B822" s="340" t="s">
        <v>143</v>
      </c>
      <c r="C822" s="341"/>
      <c r="D822" s="341"/>
      <c r="E822" s="341"/>
      <c r="F822" s="1117" t="s">
        <v>50</v>
      </c>
      <c r="G822" s="1118"/>
      <c r="H822" s="342"/>
      <c r="I822" s="919"/>
      <c r="J822" s="920"/>
      <c r="K822" s="920"/>
      <c r="L822" s="1221"/>
      <c r="M822" s="1221"/>
      <c r="N822" s="1221"/>
      <c r="O822" s="775"/>
      <c r="Q822" s="336" t="str">
        <f>IF(OR(F816="人材養成事業",F816= "普及啓発事業"), "←斜線部は記入する必要はありません。", "")</f>
        <v/>
      </c>
      <c r="R822" s="329"/>
      <c r="S822" s="329"/>
      <c r="T822" s="329"/>
      <c r="U822" s="329"/>
    </row>
    <row r="823" spans="2:21" ht="8.25" customHeight="1">
      <c r="B823" s="131"/>
      <c r="C823" s="131"/>
      <c r="D823" s="131"/>
      <c r="E823" s="131"/>
      <c r="F823" s="338"/>
      <c r="G823" s="338"/>
      <c r="H823" s="587"/>
      <c r="I823" s="338"/>
      <c r="J823" s="338"/>
      <c r="K823" s="338"/>
      <c r="L823" s="588"/>
      <c r="M823" s="338"/>
      <c r="N823" s="338"/>
      <c r="O823" s="589"/>
      <c r="Q823" s="336"/>
      <c r="R823" s="329"/>
      <c r="S823" s="329"/>
      <c r="T823" s="329"/>
      <c r="U823" s="329"/>
    </row>
    <row r="824" spans="2:21" ht="24" hidden="1" customHeight="1">
      <c r="B824" s="131"/>
      <c r="C824" s="131"/>
      <c r="D824" s="131"/>
      <c r="E824" s="131"/>
      <c r="F824" s="338"/>
      <c r="G824" s="338"/>
      <c r="H824" s="587"/>
      <c r="I824" s="338"/>
      <c r="J824" s="338"/>
      <c r="K824" s="338"/>
      <c r="L824" s="588"/>
      <c r="M824" s="338"/>
      <c r="N824" s="338"/>
      <c r="O824" s="589"/>
      <c r="Q824" s="336"/>
      <c r="R824" s="329"/>
      <c r="S824" s="329"/>
      <c r="T824" s="329"/>
      <c r="U824" s="329"/>
    </row>
    <row r="825" spans="2:21" ht="9.75" hidden="1" customHeight="1">
      <c r="B825" s="131"/>
      <c r="C825" s="131"/>
      <c r="D825" s="338"/>
      <c r="E825" s="338"/>
      <c r="F825" s="338"/>
      <c r="G825" s="338"/>
      <c r="H825" s="338"/>
      <c r="I825" s="338"/>
      <c r="J825" s="338"/>
      <c r="K825" s="338"/>
      <c r="L825" s="338"/>
      <c r="M825" s="338"/>
      <c r="N825" s="338"/>
      <c r="O825" s="338"/>
      <c r="Q825" s="336"/>
      <c r="R825" s="329"/>
      <c r="S825" s="329"/>
      <c r="T825" s="329"/>
      <c r="U825" s="329"/>
    </row>
    <row r="826" spans="2:21" s="102" customFormat="1" ht="18" customHeight="1">
      <c r="B826" s="1020" t="s">
        <v>344</v>
      </c>
      <c r="C826" s="1066"/>
      <c r="D826" s="925" t="s">
        <v>413</v>
      </c>
      <c r="E826" s="926"/>
      <c r="F826" s="926"/>
      <c r="G826" s="926"/>
      <c r="H826" s="926"/>
      <c r="I826" s="926"/>
      <c r="J826" s="926"/>
      <c r="K826" s="926"/>
      <c r="L826" s="926"/>
      <c r="M826" s="926"/>
      <c r="N826" s="926"/>
      <c r="O826" s="927"/>
      <c r="Q826" s="345"/>
    </row>
    <row r="827" spans="2:21" s="102" customFormat="1" ht="19.350000000000001" customHeight="1">
      <c r="B827" s="1067"/>
      <c r="C827" s="1068"/>
      <c r="D827" s="1071"/>
      <c r="E827" s="1072"/>
      <c r="F827" s="1072"/>
      <c r="G827" s="1072"/>
      <c r="H827" s="1072"/>
      <c r="I827" s="1072"/>
      <c r="J827" s="1072"/>
      <c r="K827" s="1072"/>
      <c r="L827" s="1072"/>
      <c r="M827" s="1072"/>
      <c r="N827" s="1072"/>
      <c r="O827" s="1073"/>
    </row>
    <row r="828" spans="2:21" s="102" customFormat="1" ht="19.350000000000001" customHeight="1">
      <c r="B828" s="1067"/>
      <c r="C828" s="1068"/>
      <c r="D828" s="1071"/>
      <c r="E828" s="1072"/>
      <c r="F828" s="1072"/>
      <c r="G828" s="1072"/>
      <c r="H828" s="1072"/>
      <c r="I828" s="1072"/>
      <c r="J828" s="1072"/>
      <c r="K828" s="1072"/>
      <c r="L828" s="1072"/>
      <c r="M828" s="1072"/>
      <c r="N828" s="1072"/>
      <c r="O828" s="1073"/>
    </row>
    <row r="829" spans="2:21" s="102" customFormat="1" ht="19.350000000000001" customHeight="1">
      <c r="B829" s="1067"/>
      <c r="C829" s="1068"/>
      <c r="D829" s="1071"/>
      <c r="E829" s="1072"/>
      <c r="F829" s="1072"/>
      <c r="G829" s="1072"/>
      <c r="H829" s="1072"/>
      <c r="I829" s="1072"/>
      <c r="J829" s="1072"/>
      <c r="K829" s="1072"/>
      <c r="L829" s="1072"/>
      <c r="M829" s="1072"/>
      <c r="N829" s="1072"/>
      <c r="O829" s="1073"/>
    </row>
    <row r="830" spans="2:21" s="102" customFormat="1" ht="19.350000000000001" customHeight="1">
      <c r="B830" s="1067"/>
      <c r="C830" s="1068"/>
      <c r="D830" s="1071"/>
      <c r="E830" s="1072"/>
      <c r="F830" s="1072"/>
      <c r="G830" s="1072"/>
      <c r="H830" s="1072"/>
      <c r="I830" s="1072"/>
      <c r="J830" s="1072"/>
      <c r="K830" s="1072"/>
      <c r="L830" s="1072"/>
      <c r="M830" s="1072"/>
      <c r="N830" s="1072"/>
      <c r="O830" s="1073"/>
    </row>
    <row r="831" spans="2:21" s="102" customFormat="1" ht="19.350000000000001" customHeight="1">
      <c r="B831" s="1067"/>
      <c r="C831" s="1068"/>
      <c r="D831" s="1071"/>
      <c r="E831" s="1072"/>
      <c r="F831" s="1072"/>
      <c r="G831" s="1072"/>
      <c r="H831" s="1072"/>
      <c r="I831" s="1072"/>
      <c r="J831" s="1072"/>
      <c r="K831" s="1072"/>
      <c r="L831" s="1072"/>
      <c r="M831" s="1072"/>
      <c r="N831" s="1072"/>
      <c r="O831" s="1073"/>
    </row>
    <row r="832" spans="2:21" s="102" customFormat="1" ht="19.350000000000001" customHeight="1">
      <c r="B832" s="1067"/>
      <c r="C832" s="1068"/>
      <c r="D832" s="1071"/>
      <c r="E832" s="1072"/>
      <c r="F832" s="1072"/>
      <c r="G832" s="1072"/>
      <c r="H832" s="1072"/>
      <c r="I832" s="1072"/>
      <c r="J832" s="1072"/>
      <c r="K832" s="1072"/>
      <c r="L832" s="1072"/>
      <c r="M832" s="1072"/>
      <c r="N832" s="1072"/>
      <c r="O832" s="1073"/>
    </row>
    <row r="833" spans="2:15" s="102" customFormat="1" ht="19.350000000000001" customHeight="1">
      <c r="B833" s="1067"/>
      <c r="C833" s="1068"/>
      <c r="D833" s="1071"/>
      <c r="E833" s="1072"/>
      <c r="F833" s="1072"/>
      <c r="G833" s="1072"/>
      <c r="H833" s="1072"/>
      <c r="I833" s="1072"/>
      <c r="J833" s="1072"/>
      <c r="K833" s="1072"/>
      <c r="L833" s="1072"/>
      <c r="M833" s="1072"/>
      <c r="N833" s="1072"/>
      <c r="O833" s="1073"/>
    </row>
    <row r="834" spans="2:15" s="102" customFormat="1" ht="19.350000000000001" customHeight="1">
      <c r="B834" s="1067"/>
      <c r="C834" s="1068"/>
      <c r="D834" s="1071"/>
      <c r="E834" s="1072"/>
      <c r="F834" s="1072"/>
      <c r="G834" s="1072"/>
      <c r="H834" s="1072"/>
      <c r="I834" s="1072"/>
      <c r="J834" s="1072"/>
      <c r="K834" s="1072"/>
      <c r="L834" s="1072"/>
      <c r="M834" s="1072"/>
      <c r="N834" s="1072"/>
      <c r="O834" s="1073"/>
    </row>
    <row r="835" spans="2:15" s="102" customFormat="1" ht="19.350000000000001" customHeight="1">
      <c r="B835" s="1067"/>
      <c r="C835" s="1068"/>
      <c r="D835" s="1071"/>
      <c r="E835" s="1072"/>
      <c r="F835" s="1072"/>
      <c r="G835" s="1072"/>
      <c r="H835" s="1072"/>
      <c r="I835" s="1072"/>
      <c r="J835" s="1072"/>
      <c r="K835" s="1072"/>
      <c r="L835" s="1072"/>
      <c r="M835" s="1072"/>
      <c r="N835" s="1072"/>
      <c r="O835" s="1073"/>
    </row>
    <row r="836" spans="2:15" s="102" customFormat="1" ht="19.350000000000001" customHeight="1">
      <c r="B836" s="1069"/>
      <c r="C836" s="1070"/>
      <c r="D836" s="1074"/>
      <c r="E836" s="1075"/>
      <c r="F836" s="1075"/>
      <c r="G836" s="1075"/>
      <c r="H836" s="1075"/>
      <c r="I836" s="1075"/>
      <c r="J836" s="1075"/>
      <c r="K836" s="1075"/>
      <c r="L836" s="1075"/>
      <c r="M836" s="1075"/>
      <c r="N836" s="1075"/>
      <c r="O836" s="1076"/>
    </row>
    <row r="837" spans="2:15" s="102" customFormat="1" ht="18" customHeight="1">
      <c r="B837" s="1020" t="s">
        <v>148</v>
      </c>
      <c r="C837" s="1021"/>
      <c r="D837" s="1059" t="s">
        <v>427</v>
      </c>
      <c r="E837" s="1026"/>
      <c r="F837" s="1026"/>
      <c r="G837" s="1026"/>
      <c r="H837" s="1026"/>
      <c r="I837" s="1026"/>
      <c r="J837" s="1026"/>
      <c r="K837" s="1026"/>
      <c r="L837" s="1026"/>
      <c r="M837" s="1026"/>
      <c r="N837" s="1026"/>
      <c r="O837" s="1027"/>
    </row>
    <row r="838" spans="2:15" s="102" customFormat="1" ht="18" customHeight="1">
      <c r="B838" s="1022"/>
      <c r="C838" s="1023"/>
      <c r="D838" s="1028"/>
      <c r="E838" s="1077"/>
      <c r="F838" s="1077"/>
      <c r="G838" s="1077"/>
      <c r="H838" s="1077"/>
      <c r="I838" s="1077"/>
      <c r="J838" s="1077"/>
      <c r="K838" s="1077"/>
      <c r="L838" s="1077"/>
      <c r="M838" s="1077"/>
      <c r="N838" s="1077"/>
      <c r="O838" s="1078"/>
    </row>
    <row r="839" spans="2:15" s="102" customFormat="1" ht="18" customHeight="1">
      <c r="B839" s="1022"/>
      <c r="C839" s="1023"/>
      <c r="D839" s="1071"/>
      <c r="E839" s="1072"/>
      <c r="F839" s="1072"/>
      <c r="G839" s="1072"/>
      <c r="H839" s="1072"/>
      <c r="I839" s="1072"/>
      <c r="J839" s="1072"/>
      <c r="K839" s="1072"/>
      <c r="L839" s="1072"/>
      <c r="M839" s="1072"/>
      <c r="N839" s="1072"/>
      <c r="O839" s="1073"/>
    </row>
    <row r="840" spans="2:15" s="102" customFormat="1" ht="18" customHeight="1">
      <c r="B840" s="1022"/>
      <c r="C840" s="1023"/>
      <c r="D840" s="1071"/>
      <c r="E840" s="1072"/>
      <c r="F840" s="1072"/>
      <c r="G840" s="1072"/>
      <c r="H840" s="1072"/>
      <c r="I840" s="1072"/>
      <c r="J840" s="1072"/>
      <c r="K840" s="1072"/>
      <c r="L840" s="1072"/>
      <c r="M840" s="1072"/>
      <c r="N840" s="1072"/>
      <c r="O840" s="1073"/>
    </row>
    <row r="841" spans="2:15" s="102" customFormat="1" ht="18" customHeight="1">
      <c r="B841" s="1022"/>
      <c r="C841" s="1023"/>
      <c r="D841" s="1071"/>
      <c r="E841" s="1072"/>
      <c r="F841" s="1072"/>
      <c r="G841" s="1072"/>
      <c r="H841" s="1072"/>
      <c r="I841" s="1072"/>
      <c r="J841" s="1072"/>
      <c r="K841" s="1072"/>
      <c r="L841" s="1072"/>
      <c r="M841" s="1072"/>
      <c r="N841" s="1072"/>
      <c r="O841" s="1073"/>
    </row>
    <row r="842" spans="2:15" s="102" customFormat="1" ht="18" customHeight="1">
      <c r="B842" s="1022"/>
      <c r="C842" s="1023"/>
      <c r="D842" s="1071"/>
      <c r="E842" s="1072"/>
      <c r="F842" s="1072"/>
      <c r="G842" s="1072"/>
      <c r="H842" s="1072"/>
      <c r="I842" s="1072"/>
      <c r="J842" s="1072"/>
      <c r="K842" s="1072"/>
      <c r="L842" s="1072"/>
      <c r="M842" s="1072"/>
      <c r="N842" s="1072"/>
      <c r="O842" s="1073"/>
    </row>
    <row r="843" spans="2:15" s="102" customFormat="1" ht="18" customHeight="1">
      <c r="B843" s="1022"/>
      <c r="C843" s="1023"/>
      <c r="D843" s="1079"/>
      <c r="E843" s="1080"/>
      <c r="F843" s="1080"/>
      <c r="G843" s="1080"/>
      <c r="H843" s="1080"/>
      <c r="I843" s="1080"/>
      <c r="J843" s="1080"/>
      <c r="K843" s="1080"/>
      <c r="L843" s="1080"/>
      <c r="M843" s="1080"/>
      <c r="N843" s="1080"/>
      <c r="O843" s="1081"/>
    </row>
    <row r="844" spans="2:15" s="102" customFormat="1" ht="18" customHeight="1">
      <c r="B844" s="1022"/>
      <c r="C844" s="1023"/>
      <c r="D844" s="1082" t="s">
        <v>428</v>
      </c>
      <c r="E844" s="1083"/>
      <c r="F844" s="1083"/>
      <c r="G844" s="1083"/>
      <c r="H844" s="1083"/>
      <c r="I844" s="1083"/>
      <c r="J844" s="1083"/>
      <c r="K844" s="1083"/>
      <c r="L844" s="1083"/>
      <c r="M844" s="1083"/>
      <c r="N844" s="1083"/>
      <c r="O844" s="1084"/>
    </row>
    <row r="845" spans="2:15" s="102" customFormat="1" ht="18" customHeight="1">
      <c r="B845" s="1022"/>
      <c r="C845" s="1023"/>
      <c r="D845" s="1028"/>
      <c r="E845" s="1085"/>
      <c r="F845" s="1085"/>
      <c r="G845" s="1085"/>
      <c r="H845" s="1085"/>
      <c r="I845" s="1085"/>
      <c r="J845" s="1085"/>
      <c r="K845" s="1085"/>
      <c r="L845" s="1085"/>
      <c r="M845" s="1085"/>
      <c r="N845" s="1085"/>
      <c r="O845" s="1086"/>
    </row>
    <row r="846" spans="2:15" s="102" customFormat="1" ht="18" customHeight="1">
      <c r="B846" s="1022"/>
      <c r="C846" s="1023"/>
      <c r="D846" s="1087"/>
      <c r="E846" s="1088"/>
      <c r="F846" s="1088"/>
      <c r="G846" s="1088"/>
      <c r="H846" s="1088"/>
      <c r="I846" s="1088"/>
      <c r="J846" s="1088"/>
      <c r="K846" s="1088"/>
      <c r="L846" s="1088"/>
      <c r="M846" s="1088"/>
      <c r="N846" s="1088"/>
      <c r="O846" s="1089"/>
    </row>
    <row r="847" spans="2:15" s="102" customFormat="1" ht="18" customHeight="1">
      <c r="B847" s="1022"/>
      <c r="C847" s="1023"/>
      <c r="D847" s="1087"/>
      <c r="E847" s="1088"/>
      <c r="F847" s="1088"/>
      <c r="G847" s="1088"/>
      <c r="H847" s="1088"/>
      <c r="I847" s="1088"/>
      <c r="J847" s="1088"/>
      <c r="K847" s="1088"/>
      <c r="L847" s="1088"/>
      <c r="M847" s="1088"/>
      <c r="N847" s="1088"/>
      <c r="O847" s="1089"/>
    </row>
    <row r="848" spans="2:15" s="102" customFormat="1" ht="18" customHeight="1">
      <c r="B848" s="1022"/>
      <c r="C848" s="1023"/>
      <c r="D848" s="1087"/>
      <c r="E848" s="1088"/>
      <c r="F848" s="1088"/>
      <c r="G848" s="1088"/>
      <c r="H848" s="1088"/>
      <c r="I848" s="1088"/>
      <c r="J848" s="1088"/>
      <c r="K848" s="1088"/>
      <c r="L848" s="1088"/>
      <c r="M848" s="1088"/>
      <c r="N848" s="1088"/>
      <c r="O848" s="1089"/>
    </row>
    <row r="849" spans="2:15" s="102" customFormat="1" ht="18" customHeight="1">
      <c r="B849" s="1022"/>
      <c r="C849" s="1023"/>
      <c r="D849" s="1087"/>
      <c r="E849" s="1088"/>
      <c r="F849" s="1088"/>
      <c r="G849" s="1088"/>
      <c r="H849" s="1088"/>
      <c r="I849" s="1088"/>
      <c r="J849" s="1088"/>
      <c r="K849" s="1088"/>
      <c r="L849" s="1088"/>
      <c r="M849" s="1088"/>
      <c r="N849" s="1088"/>
      <c r="O849" s="1089"/>
    </row>
    <row r="850" spans="2:15" s="102" customFormat="1" ht="18" customHeight="1">
      <c r="B850" s="1022"/>
      <c r="C850" s="1023"/>
      <c r="D850" s="1087"/>
      <c r="E850" s="1088"/>
      <c r="F850" s="1088"/>
      <c r="G850" s="1088"/>
      <c r="H850" s="1088"/>
      <c r="I850" s="1088"/>
      <c r="J850" s="1088"/>
      <c r="K850" s="1088"/>
      <c r="L850" s="1088"/>
      <c r="M850" s="1088"/>
      <c r="N850" s="1088"/>
      <c r="O850" s="1089"/>
    </row>
    <row r="851" spans="2:15" s="102" customFormat="1" ht="18" customHeight="1">
      <c r="B851" s="1024"/>
      <c r="C851" s="1025"/>
      <c r="D851" s="1090"/>
      <c r="E851" s="1091"/>
      <c r="F851" s="1091"/>
      <c r="G851" s="1091"/>
      <c r="H851" s="1091"/>
      <c r="I851" s="1091"/>
      <c r="J851" s="1091"/>
      <c r="K851" s="1091"/>
      <c r="L851" s="1091"/>
      <c r="M851" s="1091"/>
      <c r="N851" s="1091"/>
      <c r="O851" s="1092"/>
    </row>
    <row r="852" spans="2:15" s="102" customFormat="1" ht="18" customHeight="1">
      <c r="B852" s="1020" t="s">
        <v>140</v>
      </c>
      <c r="C852" s="1021"/>
      <c r="D852" s="1026" t="s">
        <v>347</v>
      </c>
      <c r="E852" s="1026"/>
      <c r="F852" s="1026"/>
      <c r="G852" s="1026"/>
      <c r="H852" s="1026"/>
      <c r="I852" s="1026"/>
      <c r="J852" s="1026"/>
      <c r="K852" s="1026"/>
      <c r="L852" s="1026"/>
      <c r="M852" s="1026"/>
      <c r="N852" s="1026"/>
      <c r="O852" s="1027"/>
    </row>
    <row r="853" spans="2:15" s="102" customFormat="1" ht="18" customHeight="1">
      <c r="B853" s="1022"/>
      <c r="C853" s="1023"/>
      <c r="D853" s="1028"/>
      <c r="E853" s="1029"/>
      <c r="F853" s="1029"/>
      <c r="G853" s="1029"/>
      <c r="H853" s="1029"/>
      <c r="I853" s="1029"/>
      <c r="J853" s="1029"/>
      <c r="K853" s="1029"/>
      <c r="L853" s="1029"/>
      <c r="M853" s="1029"/>
      <c r="N853" s="1029"/>
      <c r="O853" s="1030"/>
    </row>
    <row r="854" spans="2:15" s="102" customFormat="1" ht="18" customHeight="1">
      <c r="B854" s="1022"/>
      <c r="C854" s="1023"/>
      <c r="D854" s="1031"/>
      <c r="E854" s="1032"/>
      <c r="F854" s="1032"/>
      <c r="G854" s="1032"/>
      <c r="H854" s="1032"/>
      <c r="I854" s="1032"/>
      <c r="J854" s="1032"/>
      <c r="K854" s="1032"/>
      <c r="L854" s="1032"/>
      <c r="M854" s="1032"/>
      <c r="N854" s="1032"/>
      <c r="O854" s="1033"/>
    </row>
    <row r="855" spans="2:15" s="102" customFormat="1" ht="18" customHeight="1">
      <c r="B855" s="1022"/>
      <c r="C855" s="1023"/>
      <c r="D855" s="1034"/>
      <c r="E855" s="1035"/>
      <c r="F855" s="1035"/>
      <c r="G855" s="1035"/>
      <c r="H855" s="1035"/>
      <c r="I855" s="1035"/>
      <c r="J855" s="1035"/>
      <c r="K855" s="1035"/>
      <c r="L855" s="1035"/>
      <c r="M855" s="1035"/>
      <c r="N855" s="1035"/>
      <c r="O855" s="1036"/>
    </row>
    <row r="856" spans="2:15" s="102" customFormat="1" ht="17.100000000000001" customHeight="1">
      <c r="B856" s="1022"/>
      <c r="C856" s="1023"/>
      <c r="D856" s="1026" t="s">
        <v>345</v>
      </c>
      <c r="E856" s="1026"/>
      <c r="F856" s="1026"/>
      <c r="G856" s="1026"/>
      <c r="H856" s="1026"/>
      <c r="I856" s="1026"/>
      <c r="J856" s="1026"/>
      <c r="K856" s="1026"/>
      <c r="L856" s="1026"/>
      <c r="M856" s="1026"/>
      <c r="N856" s="1026"/>
      <c r="O856" s="1027"/>
    </row>
    <row r="857" spans="2:15" s="102" customFormat="1" ht="17.100000000000001" customHeight="1">
      <c r="B857" s="1022"/>
      <c r="C857" s="1023"/>
      <c r="D857" s="1037"/>
      <c r="E857" s="1038"/>
      <c r="F857" s="1038"/>
      <c r="G857" s="1038"/>
      <c r="H857" s="1038"/>
      <c r="I857" s="1038"/>
      <c r="J857" s="1038"/>
      <c r="K857" s="1038"/>
      <c r="L857" s="1038"/>
      <c r="M857" s="1038"/>
      <c r="N857" s="1038"/>
      <c r="O857" s="1039"/>
    </row>
    <row r="858" spans="2:15" s="102" customFormat="1" ht="17.100000000000001" customHeight="1">
      <c r="B858" s="1022"/>
      <c r="C858" s="1023"/>
      <c r="D858" s="1040"/>
      <c r="E858" s="1041"/>
      <c r="F858" s="1041"/>
      <c r="G858" s="1041"/>
      <c r="H858" s="1041"/>
      <c r="I858" s="1041"/>
      <c r="J858" s="1041"/>
      <c r="K858" s="1041"/>
      <c r="L858" s="1041"/>
      <c r="M858" s="1041"/>
      <c r="N858" s="1041"/>
      <c r="O858" s="1042"/>
    </row>
    <row r="859" spans="2:15" s="102" customFormat="1" ht="17.100000000000001" customHeight="1">
      <c r="B859" s="1022"/>
      <c r="C859" s="1023"/>
      <c r="D859" s="1043"/>
      <c r="E859" s="1044"/>
      <c r="F859" s="1044"/>
      <c r="G859" s="1044"/>
      <c r="H859" s="1044"/>
      <c r="I859" s="1044"/>
      <c r="J859" s="1044"/>
      <c r="K859" s="1044"/>
      <c r="L859" s="1044"/>
      <c r="M859" s="1044"/>
      <c r="N859" s="1044"/>
      <c r="O859" s="1045"/>
    </row>
    <row r="860" spans="2:15" s="102" customFormat="1" ht="17.100000000000001" customHeight="1">
      <c r="B860" s="1022"/>
      <c r="C860" s="1023"/>
      <c r="D860" s="1026" t="s">
        <v>492</v>
      </c>
      <c r="E860" s="1026"/>
      <c r="F860" s="1026"/>
      <c r="G860" s="1026"/>
      <c r="H860" s="1026"/>
      <c r="I860" s="1026"/>
      <c r="J860" s="1026"/>
      <c r="K860" s="1026"/>
      <c r="L860" s="1026"/>
      <c r="M860" s="1026"/>
      <c r="N860" s="1026"/>
      <c r="O860" s="1027"/>
    </row>
    <row r="861" spans="2:15" s="102" customFormat="1" ht="17.100000000000001" customHeight="1">
      <c r="B861" s="1022"/>
      <c r="C861" s="1023"/>
      <c r="D861" s="1046"/>
      <c r="E861" s="1047"/>
      <c r="F861" s="1047"/>
      <c r="G861" s="1047"/>
      <c r="H861" s="1047"/>
      <c r="I861" s="1047"/>
      <c r="J861" s="1047"/>
      <c r="K861" s="1047"/>
      <c r="L861" s="1047"/>
      <c r="M861" s="1047"/>
      <c r="N861" s="1047"/>
      <c r="O861" s="1048"/>
    </row>
    <row r="862" spans="2:15" s="102" customFormat="1" ht="17.100000000000001" customHeight="1">
      <c r="B862" s="1022"/>
      <c r="C862" s="1023"/>
      <c r="D862" s="1049"/>
      <c r="E862" s="797"/>
      <c r="F862" s="797"/>
      <c r="G862" s="797"/>
      <c r="H862" s="797"/>
      <c r="I862" s="797"/>
      <c r="J862" s="797"/>
      <c r="K862" s="797"/>
      <c r="L862" s="797"/>
      <c r="M862" s="797"/>
      <c r="N862" s="797"/>
      <c r="O862" s="1050"/>
    </row>
    <row r="863" spans="2:15" s="102" customFormat="1" ht="17.100000000000001" customHeight="1">
      <c r="B863" s="1022"/>
      <c r="C863" s="1023"/>
      <c r="D863" s="1051"/>
      <c r="E863" s="1052"/>
      <c r="F863" s="1052"/>
      <c r="G863" s="1052"/>
      <c r="H863" s="1052"/>
      <c r="I863" s="1052"/>
      <c r="J863" s="1052"/>
      <c r="K863" s="1052"/>
      <c r="L863" s="1052"/>
      <c r="M863" s="1052"/>
      <c r="N863" s="1052"/>
      <c r="O863" s="1053"/>
    </row>
    <row r="864" spans="2:15" s="102" customFormat="1" ht="17.100000000000001" customHeight="1">
      <c r="B864" s="1022"/>
      <c r="C864" s="1023"/>
      <c r="D864" s="1026" t="s">
        <v>141</v>
      </c>
      <c r="E864" s="1026"/>
      <c r="F864" s="1026"/>
      <c r="G864" s="1026"/>
      <c r="H864" s="1026"/>
      <c r="I864" s="1026"/>
      <c r="J864" s="1026"/>
      <c r="K864" s="1026"/>
      <c r="L864" s="1026"/>
      <c r="M864" s="1026"/>
      <c r="N864" s="1026"/>
      <c r="O864" s="1027"/>
    </row>
    <row r="865" spans="1:21" s="102" customFormat="1" ht="17.100000000000001" customHeight="1">
      <c r="B865" s="1022"/>
      <c r="C865" s="1023"/>
      <c r="D865" s="1028"/>
      <c r="E865" s="1054"/>
      <c r="F865" s="1054"/>
      <c r="G865" s="1054"/>
      <c r="H865" s="1054"/>
      <c r="I865" s="1054"/>
      <c r="J865" s="1054"/>
      <c r="K865" s="1054"/>
      <c r="L865" s="1054"/>
      <c r="M865" s="1054"/>
      <c r="N865" s="1054"/>
      <c r="O865" s="1055"/>
    </row>
    <row r="866" spans="1:21" ht="18" customHeight="1">
      <c r="B866" s="1022"/>
      <c r="C866" s="1023"/>
      <c r="D866" s="1056"/>
      <c r="E866" s="1057"/>
      <c r="F866" s="1057"/>
      <c r="G866" s="1057"/>
      <c r="H866" s="1057"/>
      <c r="I866" s="1057"/>
      <c r="J866" s="1057"/>
      <c r="K866" s="1057"/>
      <c r="L866" s="1057"/>
      <c r="M866" s="1057"/>
      <c r="N866" s="1057"/>
      <c r="O866" s="1058"/>
      <c r="R866" s="329"/>
      <c r="S866" s="329"/>
      <c r="T866" s="329"/>
      <c r="U866" s="329"/>
    </row>
    <row r="867" spans="1:21" ht="18" customHeight="1">
      <c r="B867" s="1022"/>
      <c r="C867" s="1023"/>
      <c r="D867" s="1059" t="s">
        <v>346</v>
      </c>
      <c r="E867" s="1026"/>
      <c r="F867" s="1026"/>
      <c r="G867" s="1026"/>
      <c r="H867" s="1026"/>
      <c r="I867" s="1026"/>
      <c r="J867" s="1026"/>
      <c r="K867" s="1026"/>
      <c r="L867" s="1026"/>
      <c r="M867" s="1026"/>
      <c r="N867" s="1026"/>
      <c r="O867" s="1027"/>
      <c r="R867" s="329"/>
      <c r="S867" s="329"/>
      <c r="T867" s="329"/>
      <c r="U867" s="329"/>
    </row>
    <row r="868" spans="1:21" ht="18" customHeight="1">
      <c r="B868" s="1022"/>
      <c r="C868" s="1023"/>
      <c r="D868" s="1060"/>
      <c r="E868" s="1061"/>
      <c r="F868" s="1061"/>
      <c r="G868" s="1061"/>
      <c r="H868" s="1061"/>
      <c r="I868" s="1061"/>
      <c r="J868" s="1061"/>
      <c r="K868" s="1061"/>
      <c r="L868" s="1061"/>
      <c r="M868" s="1061"/>
      <c r="N868" s="1061"/>
      <c r="O868" s="1062"/>
      <c r="R868" s="329"/>
      <c r="S868" s="329"/>
      <c r="T868" s="329"/>
      <c r="U868" s="329"/>
    </row>
    <row r="869" spans="1:21" s="346" customFormat="1" ht="18" customHeight="1">
      <c r="B869" s="1024"/>
      <c r="C869" s="1025"/>
      <c r="D869" s="1063"/>
      <c r="E869" s="1064"/>
      <c r="F869" s="1064"/>
      <c r="G869" s="1064"/>
      <c r="H869" s="1064"/>
      <c r="I869" s="1064"/>
      <c r="J869" s="1064"/>
      <c r="K869" s="1064"/>
      <c r="L869" s="1064"/>
      <c r="M869" s="1064"/>
      <c r="N869" s="1064"/>
      <c r="O869" s="1065"/>
    </row>
    <row r="870" spans="1:21" s="131" customFormat="1" ht="4.5" customHeight="1">
      <c r="B870" s="347"/>
      <c r="C870" s="347"/>
      <c r="D870" s="348"/>
      <c r="E870" s="348"/>
      <c r="F870" s="348"/>
      <c r="G870" s="348"/>
      <c r="H870" s="348"/>
      <c r="I870" s="348"/>
      <c r="J870" s="348"/>
      <c r="K870" s="348"/>
      <c r="L870" s="348"/>
      <c r="M870" s="348"/>
      <c r="N870" s="348"/>
      <c r="O870" s="348"/>
    </row>
    <row r="871" spans="1:21" s="131" customFormat="1" ht="18.75" customHeight="1">
      <c r="B871" s="527" t="s">
        <v>426</v>
      </c>
      <c r="C871" s="347"/>
      <c r="D871" s="348"/>
      <c r="E871" s="348"/>
      <c r="F871" s="348"/>
      <c r="G871" s="348"/>
      <c r="H871" s="348"/>
      <c r="I871" s="348"/>
      <c r="J871" s="348"/>
      <c r="K871" s="348"/>
      <c r="L871" s="348"/>
      <c r="M871" s="348"/>
      <c r="N871" s="348"/>
      <c r="O871" s="348"/>
    </row>
    <row r="872" spans="1:21" s="131" customFormat="1" ht="14.25" customHeight="1" thickBot="1">
      <c r="B872" s="527" t="s">
        <v>424</v>
      </c>
      <c r="C872" s="347"/>
      <c r="D872" s="348"/>
      <c r="E872" s="348"/>
      <c r="F872" s="348"/>
      <c r="G872" s="348"/>
      <c r="H872" s="348"/>
      <c r="I872" s="348"/>
      <c r="J872" s="348"/>
      <c r="K872" s="348"/>
      <c r="L872" s="348"/>
      <c r="M872" s="348"/>
      <c r="N872" s="348"/>
      <c r="O872" s="348"/>
    </row>
    <row r="873" spans="1:21" s="131" customFormat="1" ht="18" customHeight="1" thickBot="1">
      <c r="B873" s="998" t="s">
        <v>43</v>
      </c>
      <c r="C873" s="979"/>
      <c r="D873" s="980"/>
      <c r="E873" s="349" t="s">
        <v>644</v>
      </c>
      <c r="F873" s="350"/>
      <c r="G873" s="350"/>
      <c r="H873" s="350"/>
      <c r="I873" s="350"/>
      <c r="J873" s="350"/>
      <c r="K873" s="350"/>
      <c r="L873" s="232"/>
      <c r="M873" s="232"/>
      <c r="N873" s="232"/>
      <c r="O873" s="232"/>
    </row>
    <row r="874" spans="1:21" s="131" customFormat="1" ht="12">
      <c r="A874" s="351"/>
      <c r="B874" s="352" t="s">
        <v>59</v>
      </c>
      <c r="C874" s="352"/>
      <c r="D874" s="353"/>
      <c r="E874" s="354"/>
      <c r="F874" s="354"/>
      <c r="G874" s="355" t="s">
        <v>60</v>
      </c>
      <c r="H874" s="353"/>
      <c r="I874" s="352" t="s">
        <v>61</v>
      </c>
      <c r="J874" s="352"/>
      <c r="K874" s="351"/>
      <c r="L874" s="356"/>
      <c r="M874" s="357"/>
      <c r="N874" s="351"/>
      <c r="O874" s="355" t="s">
        <v>60</v>
      </c>
    </row>
    <row r="875" spans="1:21" s="131" customFormat="1" ht="12">
      <c r="A875" s="358"/>
      <c r="B875" s="359" t="s">
        <v>62</v>
      </c>
      <c r="C875" s="360"/>
      <c r="D875" s="360"/>
      <c r="E875" s="361"/>
      <c r="F875" s="361" t="s">
        <v>63</v>
      </c>
      <c r="G875" s="362" t="s">
        <v>64</v>
      </c>
      <c r="H875" s="363"/>
      <c r="I875" s="359" t="s">
        <v>62</v>
      </c>
      <c r="J875" s="360"/>
      <c r="K875" s="360"/>
      <c r="L875" s="360"/>
      <c r="M875" s="361"/>
      <c r="N875" s="361" t="s">
        <v>63</v>
      </c>
      <c r="O875" s="362" t="s">
        <v>64</v>
      </c>
    </row>
    <row r="876" spans="1:21" s="131" customFormat="1" ht="18" customHeight="1">
      <c r="A876" s="351"/>
      <c r="B876" s="83" t="s">
        <v>556</v>
      </c>
      <c r="C876" s="84"/>
      <c r="D876" s="84"/>
      <c r="E876" s="85"/>
      <c r="F876" s="86"/>
      <c r="G876" s="87"/>
      <c r="H876" s="88"/>
      <c r="I876" s="83" t="s">
        <v>65</v>
      </c>
      <c r="J876" s="84"/>
      <c r="K876" s="84"/>
      <c r="L876" s="84"/>
      <c r="M876" s="85"/>
      <c r="N876" s="89"/>
      <c r="O876" s="90"/>
    </row>
    <row r="877" spans="1:21" s="131" customFormat="1" ht="14.25" customHeight="1">
      <c r="A877" s="351"/>
      <c r="B877" s="100"/>
      <c r="C877" s="101"/>
      <c r="D877" s="102"/>
      <c r="E877" s="103"/>
      <c r="F877" s="95"/>
      <c r="G877" s="96"/>
      <c r="H877" s="88"/>
      <c r="I877" s="97"/>
      <c r="J877" s="601"/>
      <c r="K877" s="102"/>
      <c r="L877" s="102"/>
      <c r="M877" s="103"/>
      <c r="N877" s="95"/>
      <c r="O877" s="99"/>
    </row>
    <row r="878" spans="1:21" s="131" customFormat="1" ht="14.25" customHeight="1">
      <c r="A878" s="351"/>
      <c r="B878" s="100"/>
      <c r="C878" s="101"/>
      <c r="D878" s="102"/>
      <c r="E878" s="103"/>
      <c r="F878" s="95"/>
      <c r="G878" s="104">
        <f>ROUNDDOWN(SUM(F877:F882)/1000,0)</f>
        <v>0</v>
      </c>
      <c r="H878" s="105"/>
      <c r="I878" s="97"/>
      <c r="J878" s="601"/>
      <c r="K878" s="102"/>
      <c r="L878" s="102"/>
      <c r="M878" s="103"/>
      <c r="N878" s="95"/>
      <c r="O878" s="106">
        <f>ROUNDDOWN(SUM(N877:N885)/1000,0)</f>
        <v>0</v>
      </c>
    </row>
    <row r="879" spans="1:21" s="131" customFormat="1" ht="14.1" customHeight="1">
      <c r="A879" s="351"/>
      <c r="B879" s="100"/>
      <c r="C879" s="101"/>
      <c r="D879" s="102"/>
      <c r="E879" s="103"/>
      <c r="F879" s="95"/>
      <c r="G879" s="104"/>
      <c r="H879" s="105"/>
      <c r="I879" s="97"/>
      <c r="J879" s="601"/>
      <c r="K879" s="102"/>
      <c r="L879" s="102"/>
      <c r="M879" s="103"/>
      <c r="N879" s="95"/>
      <c r="O879" s="99"/>
    </row>
    <row r="880" spans="1:21" s="131" customFormat="1" ht="14.25" customHeight="1">
      <c r="A880" s="351"/>
      <c r="B880" s="100"/>
      <c r="C880" s="101"/>
      <c r="D880" s="102"/>
      <c r="E880" s="103"/>
      <c r="F880" s="95"/>
      <c r="G880" s="104"/>
      <c r="H880" s="105"/>
      <c r="I880" s="97"/>
      <c r="J880" s="601"/>
      <c r="K880" s="102"/>
      <c r="L880" s="102"/>
      <c r="M880" s="103"/>
      <c r="N880" s="95"/>
      <c r="O880" s="99"/>
    </row>
    <row r="881" spans="1:15" s="131" customFormat="1" ht="14.25" customHeight="1">
      <c r="A881" s="351"/>
      <c r="B881" s="100"/>
      <c r="C881" s="101"/>
      <c r="D881" s="102"/>
      <c r="E881" s="103"/>
      <c r="F881" s="95"/>
      <c r="G881" s="107"/>
      <c r="H881" s="108"/>
      <c r="I881" s="97"/>
      <c r="J881" s="601"/>
      <c r="K881" s="102"/>
      <c r="L881" s="102"/>
      <c r="M881" s="103"/>
      <c r="N881" s="95"/>
      <c r="O881" s="99"/>
    </row>
    <row r="882" spans="1:15" s="131" customFormat="1" ht="14.25" customHeight="1">
      <c r="A882" s="351"/>
      <c r="B882" s="100"/>
      <c r="C882" s="101"/>
      <c r="D882" s="102"/>
      <c r="E882" s="103"/>
      <c r="F882" s="95"/>
      <c r="G882" s="107"/>
      <c r="H882" s="108"/>
      <c r="I882" s="97"/>
      <c r="J882" s="601"/>
      <c r="K882" s="102"/>
      <c r="L882" s="102"/>
      <c r="M882" s="103"/>
      <c r="N882" s="95"/>
      <c r="O882" s="99"/>
    </row>
    <row r="883" spans="1:15" s="131" customFormat="1" ht="14.25" customHeight="1">
      <c r="A883" s="351"/>
      <c r="B883" s="83" t="s">
        <v>66</v>
      </c>
      <c r="C883" s="84"/>
      <c r="D883" s="84"/>
      <c r="E883" s="85"/>
      <c r="F883" s="86"/>
      <c r="G883" s="87"/>
      <c r="H883" s="111"/>
      <c r="I883" s="97"/>
      <c r="J883" s="601"/>
      <c r="K883" s="102"/>
      <c r="L883" s="102"/>
      <c r="M883" s="103"/>
      <c r="N883" s="95"/>
      <c r="O883" s="99"/>
    </row>
    <row r="884" spans="1:15" s="131" customFormat="1" ht="14.25" customHeight="1">
      <c r="A884" s="351"/>
      <c r="B884" s="100"/>
      <c r="C884" s="101"/>
      <c r="D884" s="102"/>
      <c r="E884" s="103"/>
      <c r="F884" s="95"/>
      <c r="G884" s="96"/>
      <c r="H884" s="111"/>
      <c r="I884" s="97"/>
      <c r="J884" s="601"/>
      <c r="K884" s="102"/>
      <c r="L884" s="102"/>
      <c r="M884" s="103"/>
      <c r="N884" s="95"/>
      <c r="O884" s="99"/>
    </row>
    <row r="885" spans="1:15" s="131" customFormat="1" ht="14.25" customHeight="1">
      <c r="A885" s="351"/>
      <c r="B885" s="100"/>
      <c r="C885" s="101"/>
      <c r="D885" s="102"/>
      <c r="E885" s="103"/>
      <c r="F885" s="95"/>
      <c r="G885" s="104">
        <f>ROUNDDOWN(SUM(F884:F888)/1000,0)</f>
        <v>0</v>
      </c>
      <c r="H885" s="105"/>
      <c r="I885" s="97"/>
      <c r="J885" s="601"/>
      <c r="K885" s="102"/>
      <c r="L885" s="102"/>
      <c r="M885" s="103"/>
      <c r="N885" s="95"/>
      <c r="O885" s="112"/>
    </row>
    <row r="886" spans="1:15" s="131" customFormat="1" ht="14.25" customHeight="1">
      <c r="A886" s="351"/>
      <c r="B886" s="100"/>
      <c r="C886" s="101"/>
      <c r="D886" s="102"/>
      <c r="E886" s="103"/>
      <c r="F886" s="95"/>
      <c r="G886" s="104"/>
      <c r="H886" s="105"/>
      <c r="I886" s="83" t="s">
        <v>130</v>
      </c>
      <c r="J886" s="84"/>
      <c r="K886" s="84"/>
      <c r="L886" s="84"/>
      <c r="M886" s="85"/>
      <c r="N886" s="86"/>
      <c r="O886" s="119"/>
    </row>
    <row r="887" spans="1:15" s="131" customFormat="1" ht="14.25" customHeight="1">
      <c r="A887" s="351"/>
      <c r="B887" s="100"/>
      <c r="C887" s="101"/>
      <c r="D887" s="102"/>
      <c r="E887" s="103"/>
      <c r="F887" s="95"/>
      <c r="G887" s="104"/>
      <c r="H887" s="111"/>
      <c r="I887" s="97"/>
      <c r="J887" s="601"/>
      <c r="K887" s="102"/>
      <c r="L887" s="102"/>
      <c r="M887" s="103"/>
      <c r="N887" s="95"/>
      <c r="O887" s="99"/>
    </row>
    <row r="888" spans="1:15" s="131" customFormat="1" ht="14.25" customHeight="1">
      <c r="A888" s="351"/>
      <c r="B888" s="100"/>
      <c r="C888" s="101"/>
      <c r="D888" s="102"/>
      <c r="E888" s="103"/>
      <c r="F888" s="95"/>
      <c r="G888" s="104"/>
      <c r="H888" s="105"/>
      <c r="I888" s="97"/>
      <c r="J888" s="601"/>
      <c r="K888" s="102"/>
      <c r="L888" s="102"/>
      <c r="M888" s="103"/>
      <c r="N888" s="95"/>
      <c r="O888" s="106">
        <f>ROUNDDOWN(SUM(N887:N894)/1000,0)</f>
        <v>0</v>
      </c>
    </row>
    <row r="889" spans="1:15" s="131" customFormat="1" ht="14.25" customHeight="1">
      <c r="A889" s="351"/>
      <c r="B889" s="83" t="s">
        <v>557</v>
      </c>
      <c r="C889" s="84"/>
      <c r="D889" s="84"/>
      <c r="E889" s="85"/>
      <c r="F889" s="86"/>
      <c r="G889" s="87"/>
      <c r="H889" s="105"/>
      <c r="I889" s="97"/>
      <c r="J889" s="601"/>
      <c r="K889" s="102"/>
      <c r="L889" s="102"/>
      <c r="M889" s="103"/>
      <c r="N889" s="95"/>
      <c r="O889" s="99"/>
    </row>
    <row r="890" spans="1:15" s="131" customFormat="1" ht="14.25" customHeight="1">
      <c r="A890" s="351"/>
      <c r="B890" s="100"/>
      <c r="C890" s="101"/>
      <c r="D890" s="102"/>
      <c r="E890" s="103"/>
      <c r="F890" s="95"/>
      <c r="G890" s="96"/>
      <c r="H890" s="111"/>
      <c r="I890" s="97"/>
      <c r="J890" s="601"/>
      <c r="K890" s="102"/>
      <c r="L890" s="102"/>
      <c r="M890" s="103"/>
      <c r="N890" s="95"/>
      <c r="O890" s="99"/>
    </row>
    <row r="891" spans="1:15" s="131" customFormat="1" ht="14.25" customHeight="1">
      <c r="A891" s="351"/>
      <c r="B891" s="100"/>
      <c r="C891" s="101"/>
      <c r="D891" s="102"/>
      <c r="E891" s="103"/>
      <c r="F891" s="95"/>
      <c r="G891" s="104">
        <f>ROUNDDOWN(SUM(F890:F892)/1000,0)</f>
        <v>0</v>
      </c>
      <c r="H891" s="111"/>
      <c r="I891" s="97"/>
      <c r="J891" s="601"/>
      <c r="K891" s="102"/>
      <c r="L891" s="102"/>
      <c r="M891" s="103"/>
      <c r="N891" s="95"/>
      <c r="O891" s="99"/>
    </row>
    <row r="892" spans="1:15" s="131" customFormat="1" ht="14.25" customHeight="1">
      <c r="A892" s="351"/>
      <c r="B892" s="100"/>
      <c r="C892" s="101"/>
      <c r="D892" s="102"/>
      <c r="E892" s="103"/>
      <c r="F892" s="95"/>
      <c r="G892" s="104"/>
      <c r="H892" s="105"/>
      <c r="I892" s="97"/>
      <c r="J892" s="601"/>
      <c r="K892" s="102"/>
      <c r="L892" s="102"/>
      <c r="M892" s="103"/>
      <c r="N892" s="95"/>
      <c r="O892" s="99"/>
    </row>
    <row r="893" spans="1:15" s="131" customFormat="1" ht="14.25" customHeight="1">
      <c r="A893" s="351"/>
      <c r="B893" s="83" t="s">
        <v>558</v>
      </c>
      <c r="C893" s="84"/>
      <c r="D893" s="84"/>
      <c r="E893" s="85"/>
      <c r="F893" s="86"/>
      <c r="G893" s="87"/>
      <c r="H893" s="105"/>
      <c r="I893" s="97"/>
      <c r="J893" s="601"/>
      <c r="K893" s="102"/>
      <c r="L893" s="102"/>
      <c r="M893" s="103"/>
      <c r="N893" s="95"/>
      <c r="O893" s="99"/>
    </row>
    <row r="894" spans="1:15" s="131" customFormat="1" ht="14.25" customHeight="1">
      <c r="A894" s="351"/>
      <c r="B894" s="100"/>
      <c r="C894" s="101"/>
      <c r="D894" s="102"/>
      <c r="E894" s="103"/>
      <c r="F894" s="95"/>
      <c r="G894" s="96"/>
      <c r="H894" s="111"/>
      <c r="I894" s="97"/>
      <c r="J894" s="601"/>
      <c r="K894" s="102"/>
      <c r="L894" s="102"/>
      <c r="M894" s="103"/>
      <c r="N894" s="95"/>
      <c r="O894" s="112"/>
    </row>
    <row r="895" spans="1:15" s="131" customFormat="1" ht="14.25" customHeight="1">
      <c r="A895" s="351"/>
      <c r="B895" s="100"/>
      <c r="C895" s="101"/>
      <c r="D895" s="102"/>
      <c r="E895" s="103"/>
      <c r="F895" s="95"/>
      <c r="G895" s="104">
        <f>ROUNDDOWN(SUM(F894:F898)/1000,0)</f>
        <v>0</v>
      </c>
      <c r="H895" s="111"/>
      <c r="I895" s="204" t="s">
        <v>131</v>
      </c>
      <c r="J895" s="180"/>
      <c r="K895" s="116"/>
      <c r="L895" s="116"/>
      <c r="M895" s="117"/>
      <c r="N895" s="118"/>
      <c r="O895" s="119"/>
    </row>
    <row r="896" spans="1:15" s="131" customFormat="1" ht="14.25" customHeight="1">
      <c r="A896" s="351"/>
      <c r="B896" s="100"/>
      <c r="C896" s="101"/>
      <c r="D896" s="102"/>
      <c r="E896" s="103"/>
      <c r="F896" s="95"/>
      <c r="G896" s="104"/>
      <c r="H896" s="111"/>
      <c r="I896" s="97"/>
      <c r="J896" s="601"/>
      <c r="K896" s="102"/>
      <c r="L896" s="102"/>
      <c r="M896" s="103"/>
      <c r="N896" s="95"/>
      <c r="O896" s="99"/>
    </row>
    <row r="897" spans="1:15" s="131" customFormat="1" ht="14.25" customHeight="1">
      <c r="A897" s="351"/>
      <c r="B897" s="100"/>
      <c r="C897" s="101"/>
      <c r="D897" s="102"/>
      <c r="E897" s="103"/>
      <c r="F897" s="95"/>
      <c r="G897" s="104"/>
      <c r="H897" s="105"/>
      <c r="I897" s="97"/>
      <c r="J897" s="601"/>
      <c r="K897" s="102"/>
      <c r="L897" s="102"/>
      <c r="M897" s="103"/>
      <c r="N897" s="95"/>
      <c r="O897" s="106">
        <f>ROUNDDOWN(SUM(N896:N901)/1000,0)</f>
        <v>0</v>
      </c>
    </row>
    <row r="898" spans="1:15" s="131" customFormat="1" ht="14.25" customHeight="1">
      <c r="A898" s="351"/>
      <c r="B898" s="100"/>
      <c r="C898" s="101"/>
      <c r="D898" s="102"/>
      <c r="E898" s="103"/>
      <c r="F898" s="95"/>
      <c r="G898" s="104"/>
      <c r="H898" s="105"/>
      <c r="I898" s="97"/>
      <c r="J898" s="601"/>
      <c r="K898" s="102"/>
      <c r="L898" s="102"/>
      <c r="M898" s="103"/>
      <c r="N898" s="95"/>
      <c r="O898" s="99"/>
    </row>
    <row r="899" spans="1:15" s="131" customFormat="1" ht="14.25" customHeight="1">
      <c r="A899" s="351"/>
      <c r="B899" s="83" t="s">
        <v>559</v>
      </c>
      <c r="C899" s="84"/>
      <c r="D899" s="84"/>
      <c r="E899" s="85"/>
      <c r="F899" s="86"/>
      <c r="G899" s="87"/>
      <c r="H899" s="105"/>
      <c r="I899" s="97"/>
      <c r="J899" s="601"/>
      <c r="K899" s="102"/>
      <c r="L899" s="102"/>
      <c r="M899" s="103"/>
      <c r="N899" s="95"/>
      <c r="O899" s="99"/>
    </row>
    <row r="900" spans="1:15" s="131" customFormat="1" ht="14.25" customHeight="1">
      <c r="A900" s="351"/>
      <c r="B900" s="100"/>
      <c r="C900" s="101"/>
      <c r="D900" s="102"/>
      <c r="E900" s="103"/>
      <c r="F900" s="95"/>
      <c r="G900" s="96"/>
      <c r="H900" s="105"/>
      <c r="I900" s="97"/>
      <c r="J900" s="601"/>
      <c r="K900" s="102"/>
      <c r="L900" s="102"/>
      <c r="M900" s="103"/>
      <c r="N900" s="95"/>
      <c r="O900" s="99"/>
    </row>
    <row r="901" spans="1:15" s="131" customFormat="1" ht="14.25" customHeight="1">
      <c r="A901" s="351"/>
      <c r="B901" s="100"/>
      <c r="C901" s="101"/>
      <c r="D901" s="102"/>
      <c r="E901" s="103"/>
      <c r="F901" s="95"/>
      <c r="G901" s="96">
        <f>ROUNDDOWN(SUM(F900:F908)/1000,0)</f>
        <v>0</v>
      </c>
      <c r="H901" s="105"/>
      <c r="I901" s="97"/>
      <c r="J901" s="601"/>
      <c r="K901" s="102"/>
      <c r="L901" s="102"/>
      <c r="M901" s="103"/>
      <c r="N901" s="95"/>
      <c r="O901" s="99"/>
    </row>
    <row r="902" spans="1:15" s="131" customFormat="1" ht="14.25" customHeight="1">
      <c r="A902" s="351"/>
      <c r="B902" s="100"/>
      <c r="C902" s="101"/>
      <c r="D902" s="102"/>
      <c r="E902" s="103"/>
      <c r="F902" s="95"/>
      <c r="G902" s="96"/>
      <c r="H902" s="111"/>
      <c r="I902" s="205" t="s">
        <v>136</v>
      </c>
      <c r="J902" s="181"/>
      <c r="K902" s="182"/>
      <c r="L902" s="182"/>
      <c r="M902" s="183"/>
      <c r="N902" s="185"/>
      <c r="O902" s="184"/>
    </row>
    <row r="903" spans="1:15" s="131" customFormat="1" ht="14.25" customHeight="1">
      <c r="A903" s="351"/>
      <c r="B903" s="100"/>
      <c r="C903" s="101"/>
      <c r="D903" s="102"/>
      <c r="E903" s="103"/>
      <c r="F903" s="95"/>
      <c r="G903" s="96"/>
      <c r="H903" s="111"/>
      <c r="I903" s="97"/>
      <c r="J903" s="601"/>
      <c r="K903" s="102"/>
      <c r="L903" s="102"/>
      <c r="M903" s="103"/>
      <c r="N903" s="95"/>
      <c r="O903" s="186"/>
    </row>
    <row r="904" spans="1:15" s="131" customFormat="1" ht="14.25" customHeight="1">
      <c r="A904" s="351"/>
      <c r="B904" s="100"/>
      <c r="C904" s="101"/>
      <c r="D904" s="102"/>
      <c r="E904" s="103"/>
      <c r="F904" s="95"/>
      <c r="G904" s="96"/>
      <c r="H904" s="111"/>
      <c r="I904" s="97"/>
      <c r="J904" s="601"/>
      <c r="K904" s="102"/>
      <c r="L904" s="102"/>
      <c r="M904" s="103"/>
      <c r="N904" s="95"/>
      <c r="O904" s="106">
        <f>ROUNDDOWN(SUM(N903:N908)/1000,0)</f>
        <v>0</v>
      </c>
    </row>
    <row r="905" spans="1:15" s="131" customFormat="1" ht="14.25" customHeight="1">
      <c r="A905" s="351"/>
      <c r="B905" s="100"/>
      <c r="C905" s="101"/>
      <c r="D905" s="102"/>
      <c r="E905" s="103"/>
      <c r="F905" s="95"/>
      <c r="G905" s="96"/>
      <c r="H905" s="111"/>
      <c r="I905" s="97"/>
      <c r="J905" s="601"/>
      <c r="K905" s="102"/>
      <c r="L905" s="102"/>
      <c r="M905" s="103"/>
      <c r="N905" s="95"/>
      <c r="O905" s="99"/>
    </row>
    <row r="906" spans="1:15" s="131" customFormat="1" ht="14.25" customHeight="1">
      <c r="A906" s="351"/>
      <c r="B906" s="100"/>
      <c r="C906" s="101"/>
      <c r="D906" s="102"/>
      <c r="E906" s="103"/>
      <c r="F906" s="95"/>
      <c r="G906" s="96"/>
      <c r="H906" s="111"/>
      <c r="I906" s="97"/>
      <c r="J906" s="601"/>
      <c r="K906" s="102"/>
      <c r="L906" s="102"/>
      <c r="M906" s="103"/>
      <c r="N906" s="95"/>
      <c r="O906" s="99"/>
    </row>
    <row r="907" spans="1:15" s="131" customFormat="1" ht="14.25" customHeight="1">
      <c r="A907" s="351"/>
      <c r="B907" s="100"/>
      <c r="C907" s="101"/>
      <c r="D907" s="102"/>
      <c r="E907" s="103"/>
      <c r="F907" s="95"/>
      <c r="G907" s="96"/>
      <c r="H907" s="105"/>
      <c r="I907" s="97"/>
      <c r="J907" s="601"/>
      <c r="K907" s="102"/>
      <c r="L907" s="102"/>
      <c r="M907" s="103"/>
      <c r="N907" s="95"/>
      <c r="O907" s="99"/>
    </row>
    <row r="908" spans="1:15" s="131" customFormat="1" ht="14.25" customHeight="1">
      <c r="A908" s="351"/>
      <c r="B908" s="100"/>
      <c r="C908" s="101"/>
      <c r="D908" s="102"/>
      <c r="E908" s="103"/>
      <c r="F908" s="95"/>
      <c r="G908" s="104"/>
      <c r="H908" s="111"/>
      <c r="I908" s="97"/>
      <c r="J908" s="601"/>
      <c r="K908" s="102"/>
      <c r="L908" s="102"/>
      <c r="M908" s="103"/>
      <c r="N908" s="95"/>
      <c r="O908" s="112"/>
    </row>
    <row r="909" spans="1:15" s="131" customFormat="1" ht="14.25" customHeight="1">
      <c r="A909" s="351"/>
      <c r="B909" s="83" t="s">
        <v>67</v>
      </c>
      <c r="C909" s="84"/>
      <c r="D909" s="84"/>
      <c r="E909" s="85"/>
      <c r="F909" s="86"/>
      <c r="G909" s="87"/>
      <c r="H909" s="111"/>
      <c r="I909" s="204" t="s">
        <v>137</v>
      </c>
      <c r="J909" s="115"/>
      <c r="K909" s="116"/>
      <c r="L909" s="116"/>
      <c r="M909" s="117"/>
      <c r="N909" s="120"/>
      <c r="O909" s="121"/>
    </row>
    <row r="910" spans="1:15" s="131" customFormat="1" ht="14.25" customHeight="1">
      <c r="A910" s="351"/>
      <c r="B910" s="100"/>
      <c r="C910" s="101"/>
      <c r="D910" s="102"/>
      <c r="E910" s="103"/>
      <c r="F910" s="95"/>
      <c r="G910" s="96"/>
      <c r="H910" s="111"/>
      <c r="I910" s="97"/>
      <c r="J910" s="601"/>
      <c r="K910" s="102"/>
      <c r="L910" s="102"/>
      <c r="M910" s="103"/>
      <c r="N910" s="95"/>
      <c r="O910" s="99"/>
    </row>
    <row r="911" spans="1:15" s="131" customFormat="1" ht="14.25" customHeight="1">
      <c r="A911" s="351"/>
      <c r="B911" s="100"/>
      <c r="C911" s="101"/>
      <c r="D911" s="102"/>
      <c r="E911" s="103"/>
      <c r="F911" s="95"/>
      <c r="G911" s="104">
        <f>ROUNDDOWN(SUM(F910:F912)/1000,0)</f>
        <v>0</v>
      </c>
      <c r="H911" s="105"/>
      <c r="I911" s="97"/>
      <c r="J911" s="601"/>
      <c r="K911" s="102"/>
      <c r="L911" s="102"/>
      <c r="M911" s="103"/>
      <c r="N911" s="95"/>
      <c r="O911" s="106">
        <f>ROUNDDOWN(SUM(N910:N919)/1000,0)</f>
        <v>0</v>
      </c>
    </row>
    <row r="912" spans="1:15" s="131" customFormat="1" ht="14.1" customHeight="1">
      <c r="A912" s="351"/>
      <c r="B912" s="100"/>
      <c r="C912" s="101"/>
      <c r="D912" s="102"/>
      <c r="E912" s="103"/>
      <c r="F912" s="95"/>
      <c r="G912" s="104"/>
      <c r="H912" s="111"/>
      <c r="I912" s="97"/>
      <c r="J912" s="601"/>
      <c r="K912" s="102"/>
      <c r="L912" s="102"/>
      <c r="M912" s="103"/>
      <c r="N912" s="95"/>
      <c r="O912" s="99"/>
    </row>
    <row r="913" spans="1:15" s="131" customFormat="1" ht="14.25" customHeight="1" thickBot="1">
      <c r="A913" s="351"/>
      <c r="B913" s="122" t="s">
        <v>68</v>
      </c>
      <c r="C913" s="123"/>
      <c r="D913" s="123"/>
      <c r="E913" s="124"/>
      <c r="F913" s="125"/>
      <c r="G913" s="126">
        <f>G914-G878-G885-G891-G895-G901-G911</f>
        <v>0</v>
      </c>
      <c r="H913" s="105"/>
      <c r="I913" s="97"/>
      <c r="J913" s="601"/>
      <c r="K913" s="102"/>
      <c r="L913" s="102"/>
      <c r="M913" s="103"/>
      <c r="N913" s="95"/>
      <c r="O913" s="99"/>
    </row>
    <row r="914" spans="1:15" s="131" customFormat="1" ht="20.100000000000001" customHeight="1" thickTop="1">
      <c r="A914" s="351"/>
      <c r="B914" s="1015" t="s">
        <v>69</v>
      </c>
      <c r="C914" s="1016"/>
      <c r="D914" s="1016"/>
      <c r="E914" s="1016"/>
      <c r="F914" s="1017"/>
      <c r="G914" s="127">
        <f>O922</f>
        <v>0</v>
      </c>
      <c r="H914" s="105"/>
      <c r="I914" s="97"/>
      <c r="J914" s="601"/>
      <c r="K914" s="102"/>
      <c r="L914" s="102"/>
      <c r="M914" s="103"/>
      <c r="N914" s="95"/>
      <c r="O914" s="99"/>
    </row>
    <row r="915" spans="1:15" s="131" customFormat="1" ht="14.25" customHeight="1">
      <c r="A915" s="351"/>
      <c r="B915" s="128" t="s">
        <v>70</v>
      </c>
      <c r="C915" s="129"/>
      <c r="D915" s="129"/>
      <c r="E915" s="129"/>
      <c r="F915" s="129"/>
      <c r="G915" s="130"/>
      <c r="H915" s="130"/>
      <c r="I915" s="97"/>
      <c r="J915" s="601"/>
      <c r="K915" s="102"/>
      <c r="L915" s="102"/>
      <c r="M915" s="103"/>
      <c r="N915" s="95"/>
      <c r="O915" s="99"/>
    </row>
    <row r="916" spans="1:15" s="131" customFormat="1" ht="14.25" customHeight="1">
      <c r="A916" s="351"/>
      <c r="B916" s="131" t="s">
        <v>71</v>
      </c>
      <c r="C916" s="129"/>
      <c r="D916" s="129"/>
      <c r="E916" s="129"/>
      <c r="F916" s="129"/>
      <c r="G916" s="132" t="s">
        <v>72</v>
      </c>
      <c r="H916" s="133"/>
      <c r="I916" s="97"/>
      <c r="J916" s="601"/>
      <c r="K916" s="102"/>
      <c r="L916" s="102"/>
      <c r="M916" s="103"/>
      <c r="N916" s="95"/>
      <c r="O916" s="99"/>
    </row>
    <row r="917" spans="1:15" s="131" customFormat="1" ht="14.25" customHeight="1">
      <c r="A917" s="351"/>
      <c r="B917" s="919" t="s">
        <v>73</v>
      </c>
      <c r="C917" s="1018"/>
      <c r="D917" s="1018"/>
      <c r="E917" s="1018"/>
      <c r="F917" s="1019"/>
      <c r="G917" s="134" t="s">
        <v>74</v>
      </c>
      <c r="H917" s="133"/>
      <c r="I917" s="97"/>
      <c r="J917" s="601"/>
      <c r="K917" s="102"/>
      <c r="L917" s="102"/>
      <c r="M917" s="103"/>
      <c r="N917" s="95"/>
      <c r="O917" s="99"/>
    </row>
    <row r="918" spans="1:15" s="131" customFormat="1" ht="20.100000000000001" customHeight="1">
      <c r="A918" s="351"/>
      <c r="B918" s="1003" t="s">
        <v>567</v>
      </c>
      <c r="C918" s="1018"/>
      <c r="D918" s="1018"/>
      <c r="E918" s="1018"/>
      <c r="F918" s="1019"/>
      <c r="G918" s="135"/>
      <c r="H918" s="136"/>
      <c r="I918" s="97"/>
      <c r="J918" s="601"/>
      <c r="K918" s="102"/>
      <c r="L918" s="102"/>
      <c r="M918" s="103"/>
      <c r="N918" s="95"/>
      <c r="O918" s="99"/>
    </row>
    <row r="919" spans="1:15" s="131" customFormat="1" ht="21.95" customHeight="1" thickBot="1">
      <c r="A919" s="351"/>
      <c r="B919" s="1003" t="s">
        <v>568</v>
      </c>
      <c r="C919" s="1004"/>
      <c r="D919" s="1004"/>
      <c r="E919" s="1004"/>
      <c r="F919" s="1005"/>
      <c r="G919" s="135"/>
      <c r="H919" s="111"/>
      <c r="I919" s="97"/>
      <c r="J919" s="601"/>
      <c r="K919" s="102"/>
      <c r="L919" s="102"/>
      <c r="M919" s="103"/>
      <c r="N919" s="95"/>
      <c r="O919" s="137"/>
    </row>
    <row r="920" spans="1:15" s="131" customFormat="1" ht="35.450000000000003" customHeight="1" thickTop="1">
      <c r="A920" s="351"/>
      <c r="B920" s="1003" t="s">
        <v>132</v>
      </c>
      <c r="C920" s="1004"/>
      <c r="D920" s="1004"/>
      <c r="E920" s="1004"/>
      <c r="F920" s="1005"/>
      <c r="G920" s="135"/>
      <c r="H920" s="111"/>
      <c r="I920" s="1006" t="s">
        <v>565</v>
      </c>
      <c r="J920" s="1007"/>
      <c r="K920" s="1007"/>
      <c r="L920" s="1007"/>
      <c r="M920" s="1007"/>
      <c r="N920" s="1008"/>
      <c r="O920" s="138">
        <f>SUM(O878,O888,O897,O904,O911,)</f>
        <v>0</v>
      </c>
    </row>
    <row r="921" spans="1:15" s="131" customFormat="1" ht="35.450000000000003" customHeight="1">
      <c r="A921" s="351"/>
      <c r="B921" s="1003" t="s">
        <v>138</v>
      </c>
      <c r="C921" s="1004"/>
      <c r="D921" s="1004"/>
      <c r="E921" s="1004"/>
      <c r="F921" s="1005"/>
      <c r="G921" s="187"/>
      <c r="H921" s="130"/>
      <c r="I921" s="1009" t="s">
        <v>340</v>
      </c>
      <c r="J921" s="1010"/>
      <c r="K921" s="1010"/>
      <c r="L921" s="1010"/>
      <c r="M921" s="1010"/>
      <c r="N921" s="1011"/>
      <c r="O921" s="146">
        <f>IF(共通入力シート!$B$18="課税事業者",ROUNDDOWN((O920-G923)*10/110,0),0)</f>
        <v>0</v>
      </c>
    </row>
    <row r="922" spans="1:15" s="131" customFormat="1" ht="26.1" customHeight="1" thickBot="1">
      <c r="A922" s="351"/>
      <c r="B922" s="1012" t="s">
        <v>569</v>
      </c>
      <c r="C922" s="1013"/>
      <c r="D922" s="1013"/>
      <c r="E922" s="1013"/>
      <c r="F922" s="1014"/>
      <c r="G922" s="139"/>
      <c r="H922" s="130"/>
      <c r="I922" s="995" t="s">
        <v>341</v>
      </c>
      <c r="J922" s="996"/>
      <c r="K922" s="996"/>
      <c r="L922" s="996"/>
      <c r="M922" s="996"/>
      <c r="N922" s="997"/>
      <c r="O922" s="141">
        <f>O920-O921</f>
        <v>0</v>
      </c>
    </row>
    <row r="923" spans="1:15" s="131" customFormat="1" ht="25.35" customHeight="1" thickTop="1">
      <c r="A923" s="351"/>
      <c r="B923" s="992" t="s">
        <v>75</v>
      </c>
      <c r="C923" s="993"/>
      <c r="D923" s="993"/>
      <c r="E923" s="993"/>
      <c r="F923" s="994"/>
      <c r="G923" s="140">
        <f>SUM(G918:G922)</f>
        <v>0</v>
      </c>
      <c r="H923" s="364"/>
      <c r="I923" s="995" t="s">
        <v>342</v>
      </c>
      <c r="J923" s="996"/>
      <c r="K923" s="996"/>
      <c r="L923" s="996"/>
      <c r="M923" s="996"/>
      <c r="N923" s="997"/>
      <c r="O923" s="144"/>
    </row>
    <row r="924" spans="1:15" s="131" customFormat="1" ht="26.25" customHeight="1">
      <c r="A924" s="351"/>
      <c r="B924" s="131" t="s">
        <v>76</v>
      </c>
      <c r="C924" s="365"/>
      <c r="D924" s="365"/>
      <c r="E924" s="365"/>
      <c r="F924" s="365"/>
      <c r="G924" s="143"/>
      <c r="H924" s="364"/>
      <c r="O924" s="145"/>
    </row>
    <row r="925" spans="1:15" s="131" customFormat="1" ht="10.5" customHeight="1" thickBot="1">
      <c r="A925" s="351"/>
      <c r="C925" s="365"/>
      <c r="D925" s="365"/>
      <c r="E925" s="365"/>
      <c r="F925" s="365"/>
      <c r="G925" s="143"/>
      <c r="H925" s="364"/>
      <c r="I925" s="366"/>
    </row>
    <row r="926" spans="1:15" s="131" customFormat="1" ht="25.35" customHeight="1" thickBot="1">
      <c r="A926" s="351"/>
      <c r="B926" s="998" t="s">
        <v>77</v>
      </c>
      <c r="C926" s="980"/>
      <c r="D926" s="999" t="str">
        <f>IF(共通入力シート!$B$2="","",共通入力シート!$B$2)</f>
        <v/>
      </c>
      <c r="E926" s="999"/>
      <c r="F926" s="999"/>
      <c r="G926" s="1000"/>
      <c r="H926" s="1001" t="str">
        <f>IF(共通入力シート!$B$18="※選択してください。","★「共通入力シート」の消費税等仕入控除税額の取扱を選択してください。","")</f>
        <v/>
      </c>
      <c r="I926" s="1002"/>
      <c r="J926" s="1002"/>
      <c r="K926" s="1002"/>
      <c r="L926" s="1002"/>
      <c r="M926" s="1002"/>
      <c r="N926" s="1002"/>
      <c r="O926" s="1002"/>
    </row>
    <row r="927" spans="1:15" s="131" customFormat="1" ht="46.5" customHeight="1" thickBot="1">
      <c r="A927" s="351"/>
      <c r="B927" s="987" t="s">
        <v>343</v>
      </c>
      <c r="C927" s="988"/>
      <c r="D927" s="989" t="str">
        <f>IF(O922=0,"",MAX(0,MIN(INT(O922/2),G913)))</f>
        <v/>
      </c>
      <c r="E927" s="989"/>
      <c r="F927" s="989"/>
      <c r="G927" s="367" t="s">
        <v>29</v>
      </c>
      <c r="H927" s="990" t="s">
        <v>78</v>
      </c>
      <c r="I927" s="991"/>
      <c r="J927" s="991"/>
      <c r="K927" s="991"/>
      <c r="L927" s="991"/>
      <c r="M927" s="991"/>
      <c r="N927" s="991"/>
      <c r="O927" s="991"/>
    </row>
    <row r="928" spans="1:15" ht="4.5" customHeight="1"/>
    <row r="929" spans="2:21" ht="15.6" customHeight="1">
      <c r="B929" s="131" t="s">
        <v>425</v>
      </c>
      <c r="C929" s="218"/>
      <c r="D929" s="218"/>
      <c r="E929" s="218"/>
      <c r="F929" s="218"/>
      <c r="G929" s="218"/>
      <c r="H929" s="218"/>
      <c r="I929" s="218"/>
      <c r="J929" s="218"/>
      <c r="K929" s="218"/>
      <c r="L929" s="218"/>
      <c r="M929" s="218"/>
      <c r="N929" s="218"/>
      <c r="O929" s="218"/>
      <c r="R929" s="329"/>
      <c r="S929" s="329"/>
      <c r="T929" s="329"/>
      <c r="U929" s="329"/>
    </row>
    <row r="930" spans="2:21" ht="15.6" customHeight="1">
      <c r="B930" s="218" t="s">
        <v>509</v>
      </c>
      <c r="C930" s="218"/>
      <c r="D930" s="218"/>
      <c r="E930" s="218"/>
      <c r="F930" s="218"/>
      <c r="G930" s="218"/>
      <c r="H930" s="218"/>
      <c r="I930" s="218"/>
      <c r="J930" s="218"/>
      <c r="K930" s="218"/>
      <c r="L930" s="218"/>
      <c r="M930" s="218"/>
      <c r="N930" s="218"/>
      <c r="O930" s="218"/>
      <c r="R930" s="329"/>
      <c r="S930" s="329"/>
      <c r="T930" s="329"/>
      <c r="U930" s="329"/>
    </row>
    <row r="931" spans="2:21" ht="15.6" customHeight="1" thickBot="1">
      <c r="B931" s="1120" t="s">
        <v>513</v>
      </c>
      <c r="C931" s="1120"/>
      <c r="D931" s="1120"/>
      <c r="E931" s="1120"/>
      <c r="F931" s="1120"/>
      <c r="G931" s="1120"/>
      <c r="H931" s="1120"/>
      <c r="I931" s="1120"/>
      <c r="J931" s="1120"/>
      <c r="K931" s="1120"/>
      <c r="L931" s="1120"/>
      <c r="M931" s="1120"/>
      <c r="N931" s="1120"/>
      <c r="O931" s="1120"/>
      <c r="R931" s="329"/>
      <c r="S931" s="329"/>
      <c r="T931" s="329"/>
      <c r="U931" s="329"/>
    </row>
    <row r="932" spans="2:21" ht="15.75" customHeight="1">
      <c r="B932" s="1121" t="s">
        <v>43</v>
      </c>
      <c r="C932" s="1122"/>
      <c r="D932" s="1125" t="s">
        <v>645</v>
      </c>
      <c r="E932" s="1126"/>
      <c r="F932" s="1129" t="s">
        <v>657</v>
      </c>
      <c r="G932" s="1130"/>
      <c r="H932" s="1131"/>
      <c r="I932" s="1131"/>
      <c r="J932" s="1131"/>
      <c r="K932" s="1131"/>
      <c r="L932" s="1131"/>
      <c r="M932" s="1131"/>
      <c r="N932" s="1131"/>
      <c r="O932" s="1132"/>
      <c r="Q932" s="618" t="s">
        <v>667</v>
      </c>
      <c r="R932" s="329"/>
      <c r="S932" s="329"/>
      <c r="T932" s="329"/>
      <c r="U932" s="329"/>
    </row>
    <row r="933" spans="2:21" ht="17.25" customHeight="1" thickBot="1">
      <c r="B933" s="1123"/>
      <c r="C933" s="1124"/>
      <c r="D933" s="1127"/>
      <c r="E933" s="1128"/>
      <c r="F933" s="1133"/>
      <c r="G933" s="1134"/>
      <c r="H933" s="1135"/>
      <c r="I933" s="1135"/>
      <c r="J933" s="1135"/>
      <c r="K933" s="1135"/>
      <c r="L933" s="1135"/>
      <c r="M933" s="1135"/>
      <c r="N933" s="1135"/>
      <c r="O933" s="1136"/>
      <c r="Q933" s="617" t="s">
        <v>668</v>
      </c>
      <c r="R933" s="329"/>
      <c r="S933" s="329"/>
      <c r="T933" s="329"/>
      <c r="U933" s="329"/>
    </row>
    <row r="934" spans="2:21" ht="16.5" customHeight="1">
      <c r="B934" s="330" t="s">
        <v>142</v>
      </c>
      <c r="C934" s="331"/>
      <c r="D934" s="331"/>
      <c r="E934" s="332"/>
      <c r="F934" s="331"/>
      <c r="G934" s="331"/>
      <c r="H934" s="333"/>
      <c r="I934" s="333"/>
      <c r="J934" s="333"/>
      <c r="K934" s="333"/>
      <c r="L934" s="333"/>
      <c r="M934" s="333"/>
      <c r="N934" s="333"/>
      <c r="O934" s="334"/>
      <c r="R934" s="329"/>
      <c r="S934" s="329"/>
      <c r="T934" s="329"/>
      <c r="U934" s="329"/>
    </row>
    <row r="935" spans="2:21" ht="18.75" customHeight="1">
      <c r="B935" s="1109"/>
      <c r="C935" s="1110"/>
      <c r="D935" s="1110"/>
      <c r="E935" s="1110"/>
      <c r="F935" s="1110"/>
      <c r="G935" s="1110"/>
      <c r="H935" s="1110"/>
      <c r="I935" s="1110"/>
      <c r="J935" s="1110"/>
      <c r="K935" s="1110"/>
      <c r="L935" s="1213" t="s">
        <v>48</v>
      </c>
      <c r="M935" s="1215"/>
      <c r="N935" s="1215"/>
      <c r="O935" s="1216"/>
      <c r="Q935" s="569" t="str">
        <f>IF(M935="", "←選択してください。", "")</f>
        <v>←選択してください。</v>
      </c>
      <c r="R935" s="329"/>
      <c r="S935" s="329"/>
      <c r="T935" s="329"/>
      <c r="U935" s="329"/>
    </row>
    <row r="936" spans="2:21" ht="17.25" customHeight="1">
      <c r="B936" s="1111"/>
      <c r="C936" s="1112"/>
      <c r="D936" s="1112"/>
      <c r="E936" s="1112"/>
      <c r="F936" s="1112"/>
      <c r="G936" s="1112"/>
      <c r="H936" s="1112"/>
      <c r="I936" s="1112"/>
      <c r="J936" s="1112"/>
      <c r="K936" s="1112"/>
      <c r="L936" s="1214"/>
      <c r="M936" s="1217"/>
      <c r="N936" s="1217"/>
      <c r="O936" s="1218"/>
      <c r="Q936" s="336"/>
      <c r="R936" s="329"/>
      <c r="S936" s="329"/>
      <c r="T936" s="329"/>
      <c r="U936" s="329"/>
    </row>
    <row r="937" spans="2:21" ht="4.5" customHeight="1">
      <c r="B937" s="338"/>
      <c r="C937" s="338"/>
      <c r="D937" s="338"/>
      <c r="E937" s="338"/>
      <c r="F937" s="338"/>
      <c r="G937" s="338"/>
      <c r="H937" s="338"/>
      <c r="I937" s="338"/>
      <c r="J937" s="338"/>
      <c r="K937" s="338"/>
      <c r="L937" s="338"/>
      <c r="M937" s="338"/>
      <c r="N937" s="338"/>
      <c r="O937" s="611"/>
      <c r="R937" s="329"/>
      <c r="S937" s="329"/>
      <c r="T937" s="329"/>
      <c r="U937" s="329"/>
    </row>
    <row r="938" spans="2:21" ht="24" customHeight="1">
      <c r="B938" s="340" t="s">
        <v>143</v>
      </c>
      <c r="C938" s="341"/>
      <c r="D938" s="341"/>
      <c r="E938" s="341"/>
      <c r="F938" s="1117" t="s">
        <v>50</v>
      </c>
      <c r="G938" s="1118"/>
      <c r="H938" s="342"/>
      <c r="I938" s="919"/>
      <c r="J938" s="920"/>
      <c r="K938" s="920"/>
      <c r="L938" s="1221"/>
      <c r="M938" s="1221"/>
      <c r="N938" s="1221"/>
      <c r="O938" s="775"/>
      <c r="Q938" s="336" t="str">
        <f>IF(OR(F932="人材養成事業",F932= "普及啓発事業"), "←斜線部は記入する必要はありません。", "")</f>
        <v/>
      </c>
      <c r="R938" s="329"/>
      <c r="S938" s="329"/>
      <c r="T938" s="329"/>
      <c r="U938" s="329"/>
    </row>
    <row r="939" spans="2:21" ht="8.25" customHeight="1">
      <c r="B939" s="131"/>
      <c r="C939" s="131"/>
      <c r="D939" s="131"/>
      <c r="E939" s="131"/>
      <c r="F939" s="338"/>
      <c r="G939" s="338"/>
      <c r="H939" s="587"/>
      <c r="I939" s="338"/>
      <c r="J939" s="338"/>
      <c r="K939" s="338"/>
      <c r="L939" s="588"/>
      <c r="M939" s="338"/>
      <c r="N939" s="338"/>
      <c r="O939" s="589"/>
      <c r="Q939" s="336"/>
      <c r="R939" s="329"/>
      <c r="S939" s="329"/>
      <c r="T939" s="329"/>
      <c r="U939" s="329"/>
    </row>
    <row r="940" spans="2:21" ht="24" hidden="1" customHeight="1">
      <c r="B940" s="131"/>
      <c r="C940" s="131"/>
      <c r="D940" s="131"/>
      <c r="E940" s="131"/>
      <c r="F940" s="338"/>
      <c r="G940" s="338"/>
      <c r="H940" s="587"/>
      <c r="I940" s="338"/>
      <c r="J940" s="338"/>
      <c r="K940" s="338"/>
      <c r="L940" s="588"/>
      <c r="M940" s="338"/>
      <c r="N940" s="338"/>
      <c r="O940" s="589"/>
      <c r="Q940" s="336"/>
      <c r="R940" s="329"/>
      <c r="S940" s="329"/>
      <c r="T940" s="329"/>
      <c r="U940" s="329"/>
    </row>
    <row r="941" spans="2:21" ht="9.75" hidden="1" customHeight="1">
      <c r="B941" s="131"/>
      <c r="C941" s="131"/>
      <c r="D941" s="338"/>
      <c r="E941" s="338"/>
      <c r="F941" s="338"/>
      <c r="G941" s="338"/>
      <c r="H941" s="338"/>
      <c r="I941" s="338"/>
      <c r="J941" s="338"/>
      <c r="K941" s="338"/>
      <c r="L941" s="338"/>
      <c r="M941" s="338"/>
      <c r="N941" s="338"/>
      <c r="O941" s="338"/>
      <c r="Q941" s="336"/>
      <c r="R941" s="329"/>
      <c r="S941" s="329"/>
      <c r="T941" s="329"/>
      <c r="U941" s="329"/>
    </row>
    <row r="942" spans="2:21" s="102" customFormat="1" ht="18" customHeight="1">
      <c r="B942" s="1020" t="s">
        <v>344</v>
      </c>
      <c r="C942" s="1066"/>
      <c r="D942" s="925" t="s">
        <v>413</v>
      </c>
      <c r="E942" s="926"/>
      <c r="F942" s="926"/>
      <c r="G942" s="926"/>
      <c r="H942" s="926"/>
      <c r="I942" s="926"/>
      <c r="J942" s="926"/>
      <c r="K942" s="926"/>
      <c r="L942" s="926"/>
      <c r="M942" s="926"/>
      <c r="N942" s="926"/>
      <c r="O942" s="927"/>
      <c r="Q942" s="345"/>
    </row>
    <row r="943" spans="2:21" s="102" customFormat="1" ht="19.350000000000001" customHeight="1">
      <c r="B943" s="1067"/>
      <c r="C943" s="1068"/>
      <c r="D943" s="1071"/>
      <c r="E943" s="1072"/>
      <c r="F943" s="1072"/>
      <c r="G943" s="1072"/>
      <c r="H943" s="1072"/>
      <c r="I943" s="1072"/>
      <c r="J943" s="1072"/>
      <c r="K943" s="1072"/>
      <c r="L943" s="1072"/>
      <c r="M943" s="1072"/>
      <c r="N943" s="1072"/>
      <c r="O943" s="1073"/>
    </row>
    <row r="944" spans="2:21" s="102" customFormat="1" ht="19.350000000000001" customHeight="1">
      <c r="B944" s="1067"/>
      <c r="C944" s="1068"/>
      <c r="D944" s="1071"/>
      <c r="E944" s="1072"/>
      <c r="F944" s="1072"/>
      <c r="G944" s="1072"/>
      <c r="H944" s="1072"/>
      <c r="I944" s="1072"/>
      <c r="J944" s="1072"/>
      <c r="K944" s="1072"/>
      <c r="L944" s="1072"/>
      <c r="M944" s="1072"/>
      <c r="N944" s="1072"/>
      <c r="O944" s="1073"/>
    </row>
    <row r="945" spans="2:15" s="102" customFormat="1" ht="19.350000000000001" customHeight="1">
      <c r="B945" s="1067"/>
      <c r="C945" s="1068"/>
      <c r="D945" s="1071"/>
      <c r="E945" s="1072"/>
      <c r="F945" s="1072"/>
      <c r="G945" s="1072"/>
      <c r="H945" s="1072"/>
      <c r="I945" s="1072"/>
      <c r="J945" s="1072"/>
      <c r="K945" s="1072"/>
      <c r="L945" s="1072"/>
      <c r="M945" s="1072"/>
      <c r="N945" s="1072"/>
      <c r="O945" s="1073"/>
    </row>
    <row r="946" spans="2:15" s="102" customFormat="1" ht="19.350000000000001" customHeight="1">
      <c r="B946" s="1067"/>
      <c r="C946" s="1068"/>
      <c r="D946" s="1071"/>
      <c r="E946" s="1072"/>
      <c r="F946" s="1072"/>
      <c r="G946" s="1072"/>
      <c r="H946" s="1072"/>
      <c r="I946" s="1072"/>
      <c r="J946" s="1072"/>
      <c r="K946" s="1072"/>
      <c r="L946" s="1072"/>
      <c r="M946" s="1072"/>
      <c r="N946" s="1072"/>
      <c r="O946" s="1073"/>
    </row>
    <row r="947" spans="2:15" s="102" customFormat="1" ht="19.350000000000001" customHeight="1">
      <c r="B947" s="1067"/>
      <c r="C947" s="1068"/>
      <c r="D947" s="1071"/>
      <c r="E947" s="1072"/>
      <c r="F947" s="1072"/>
      <c r="G947" s="1072"/>
      <c r="H947" s="1072"/>
      <c r="I947" s="1072"/>
      <c r="J947" s="1072"/>
      <c r="K947" s="1072"/>
      <c r="L947" s="1072"/>
      <c r="M947" s="1072"/>
      <c r="N947" s="1072"/>
      <c r="O947" s="1073"/>
    </row>
    <row r="948" spans="2:15" s="102" customFormat="1" ht="19.350000000000001" customHeight="1">
      <c r="B948" s="1067"/>
      <c r="C948" s="1068"/>
      <c r="D948" s="1071"/>
      <c r="E948" s="1072"/>
      <c r="F948" s="1072"/>
      <c r="G948" s="1072"/>
      <c r="H948" s="1072"/>
      <c r="I948" s="1072"/>
      <c r="J948" s="1072"/>
      <c r="K948" s="1072"/>
      <c r="L948" s="1072"/>
      <c r="M948" s="1072"/>
      <c r="N948" s="1072"/>
      <c r="O948" s="1073"/>
    </row>
    <row r="949" spans="2:15" s="102" customFormat="1" ht="19.350000000000001" customHeight="1">
      <c r="B949" s="1067"/>
      <c r="C949" s="1068"/>
      <c r="D949" s="1071"/>
      <c r="E949" s="1072"/>
      <c r="F949" s="1072"/>
      <c r="G949" s="1072"/>
      <c r="H949" s="1072"/>
      <c r="I949" s="1072"/>
      <c r="J949" s="1072"/>
      <c r="K949" s="1072"/>
      <c r="L949" s="1072"/>
      <c r="M949" s="1072"/>
      <c r="N949" s="1072"/>
      <c r="O949" s="1073"/>
    </row>
    <row r="950" spans="2:15" s="102" customFormat="1" ht="19.350000000000001" customHeight="1">
      <c r="B950" s="1067"/>
      <c r="C950" s="1068"/>
      <c r="D950" s="1071"/>
      <c r="E950" s="1072"/>
      <c r="F950" s="1072"/>
      <c r="G950" s="1072"/>
      <c r="H950" s="1072"/>
      <c r="I950" s="1072"/>
      <c r="J950" s="1072"/>
      <c r="K950" s="1072"/>
      <c r="L950" s="1072"/>
      <c r="M950" s="1072"/>
      <c r="N950" s="1072"/>
      <c r="O950" s="1073"/>
    </row>
    <row r="951" spans="2:15" s="102" customFormat="1" ht="19.350000000000001" customHeight="1">
      <c r="B951" s="1067"/>
      <c r="C951" s="1068"/>
      <c r="D951" s="1071"/>
      <c r="E951" s="1072"/>
      <c r="F951" s="1072"/>
      <c r="G951" s="1072"/>
      <c r="H951" s="1072"/>
      <c r="I951" s="1072"/>
      <c r="J951" s="1072"/>
      <c r="K951" s="1072"/>
      <c r="L951" s="1072"/>
      <c r="M951" s="1072"/>
      <c r="N951" s="1072"/>
      <c r="O951" s="1073"/>
    </row>
    <row r="952" spans="2:15" s="102" customFormat="1" ht="19.350000000000001" customHeight="1">
      <c r="B952" s="1069"/>
      <c r="C952" s="1070"/>
      <c r="D952" s="1074"/>
      <c r="E952" s="1075"/>
      <c r="F952" s="1075"/>
      <c r="G952" s="1075"/>
      <c r="H952" s="1075"/>
      <c r="I952" s="1075"/>
      <c r="J952" s="1075"/>
      <c r="K952" s="1075"/>
      <c r="L952" s="1075"/>
      <c r="M952" s="1075"/>
      <c r="N952" s="1075"/>
      <c r="O952" s="1076"/>
    </row>
    <row r="953" spans="2:15" s="102" customFormat="1" ht="18" customHeight="1">
      <c r="B953" s="1020" t="s">
        <v>148</v>
      </c>
      <c r="C953" s="1021"/>
      <c r="D953" s="1059" t="s">
        <v>427</v>
      </c>
      <c r="E953" s="1026"/>
      <c r="F953" s="1026"/>
      <c r="G953" s="1026"/>
      <c r="H953" s="1026"/>
      <c r="I953" s="1026"/>
      <c r="J953" s="1026"/>
      <c r="K953" s="1026"/>
      <c r="L953" s="1026"/>
      <c r="M953" s="1026"/>
      <c r="N953" s="1026"/>
      <c r="O953" s="1027"/>
    </row>
    <row r="954" spans="2:15" s="102" customFormat="1" ht="18" customHeight="1">
      <c r="B954" s="1022"/>
      <c r="C954" s="1023"/>
      <c r="D954" s="1028"/>
      <c r="E954" s="1077"/>
      <c r="F954" s="1077"/>
      <c r="G954" s="1077"/>
      <c r="H954" s="1077"/>
      <c r="I954" s="1077"/>
      <c r="J954" s="1077"/>
      <c r="K954" s="1077"/>
      <c r="L954" s="1077"/>
      <c r="M954" s="1077"/>
      <c r="N954" s="1077"/>
      <c r="O954" s="1078"/>
    </row>
    <row r="955" spans="2:15" s="102" customFormat="1" ht="18" customHeight="1">
      <c r="B955" s="1022"/>
      <c r="C955" s="1023"/>
      <c r="D955" s="1071"/>
      <c r="E955" s="1072"/>
      <c r="F955" s="1072"/>
      <c r="G955" s="1072"/>
      <c r="H955" s="1072"/>
      <c r="I955" s="1072"/>
      <c r="J955" s="1072"/>
      <c r="K955" s="1072"/>
      <c r="L955" s="1072"/>
      <c r="M955" s="1072"/>
      <c r="N955" s="1072"/>
      <c r="O955" s="1073"/>
    </row>
    <row r="956" spans="2:15" s="102" customFormat="1" ht="18" customHeight="1">
      <c r="B956" s="1022"/>
      <c r="C956" s="1023"/>
      <c r="D956" s="1071"/>
      <c r="E956" s="1072"/>
      <c r="F956" s="1072"/>
      <c r="G956" s="1072"/>
      <c r="H956" s="1072"/>
      <c r="I956" s="1072"/>
      <c r="J956" s="1072"/>
      <c r="K956" s="1072"/>
      <c r="L956" s="1072"/>
      <c r="M956" s="1072"/>
      <c r="N956" s="1072"/>
      <c r="O956" s="1073"/>
    </row>
    <row r="957" spans="2:15" s="102" customFormat="1" ht="18" customHeight="1">
      <c r="B957" s="1022"/>
      <c r="C957" s="1023"/>
      <c r="D957" s="1071"/>
      <c r="E957" s="1072"/>
      <c r="F957" s="1072"/>
      <c r="G957" s="1072"/>
      <c r="H957" s="1072"/>
      <c r="I957" s="1072"/>
      <c r="J957" s="1072"/>
      <c r="K957" s="1072"/>
      <c r="L957" s="1072"/>
      <c r="M957" s="1072"/>
      <c r="N957" s="1072"/>
      <c r="O957" s="1073"/>
    </row>
    <row r="958" spans="2:15" s="102" customFormat="1" ht="18" customHeight="1">
      <c r="B958" s="1022"/>
      <c r="C958" s="1023"/>
      <c r="D958" s="1071"/>
      <c r="E958" s="1072"/>
      <c r="F958" s="1072"/>
      <c r="G958" s="1072"/>
      <c r="H958" s="1072"/>
      <c r="I958" s="1072"/>
      <c r="J958" s="1072"/>
      <c r="K958" s="1072"/>
      <c r="L958" s="1072"/>
      <c r="M958" s="1072"/>
      <c r="N958" s="1072"/>
      <c r="O958" s="1073"/>
    </row>
    <row r="959" spans="2:15" s="102" customFormat="1" ht="18" customHeight="1">
      <c r="B959" s="1022"/>
      <c r="C959" s="1023"/>
      <c r="D959" s="1079"/>
      <c r="E959" s="1080"/>
      <c r="F959" s="1080"/>
      <c r="G959" s="1080"/>
      <c r="H959" s="1080"/>
      <c r="I959" s="1080"/>
      <c r="J959" s="1080"/>
      <c r="K959" s="1080"/>
      <c r="L959" s="1080"/>
      <c r="M959" s="1080"/>
      <c r="N959" s="1080"/>
      <c r="O959" s="1081"/>
    </row>
    <row r="960" spans="2:15" s="102" customFormat="1" ht="18" customHeight="1">
      <c r="B960" s="1022"/>
      <c r="C960" s="1023"/>
      <c r="D960" s="1082" t="s">
        <v>428</v>
      </c>
      <c r="E960" s="1083"/>
      <c r="F960" s="1083"/>
      <c r="G960" s="1083"/>
      <c r="H960" s="1083"/>
      <c r="I960" s="1083"/>
      <c r="J960" s="1083"/>
      <c r="K960" s="1083"/>
      <c r="L960" s="1083"/>
      <c r="M960" s="1083"/>
      <c r="N960" s="1083"/>
      <c r="O960" s="1084"/>
    </row>
    <row r="961" spans="2:15" s="102" customFormat="1" ht="18" customHeight="1">
      <c r="B961" s="1022"/>
      <c r="C961" s="1023"/>
      <c r="D961" s="1028"/>
      <c r="E961" s="1085"/>
      <c r="F961" s="1085"/>
      <c r="G961" s="1085"/>
      <c r="H961" s="1085"/>
      <c r="I961" s="1085"/>
      <c r="J961" s="1085"/>
      <c r="K961" s="1085"/>
      <c r="L961" s="1085"/>
      <c r="M961" s="1085"/>
      <c r="N961" s="1085"/>
      <c r="O961" s="1086"/>
    </row>
    <row r="962" spans="2:15" s="102" customFormat="1" ht="18" customHeight="1">
      <c r="B962" s="1022"/>
      <c r="C962" s="1023"/>
      <c r="D962" s="1087"/>
      <c r="E962" s="1088"/>
      <c r="F962" s="1088"/>
      <c r="G962" s="1088"/>
      <c r="H962" s="1088"/>
      <c r="I962" s="1088"/>
      <c r="J962" s="1088"/>
      <c r="K962" s="1088"/>
      <c r="L962" s="1088"/>
      <c r="M962" s="1088"/>
      <c r="N962" s="1088"/>
      <c r="O962" s="1089"/>
    </row>
    <row r="963" spans="2:15" s="102" customFormat="1" ht="18" customHeight="1">
      <c r="B963" s="1022"/>
      <c r="C963" s="1023"/>
      <c r="D963" s="1087"/>
      <c r="E963" s="1088"/>
      <c r="F963" s="1088"/>
      <c r="G963" s="1088"/>
      <c r="H963" s="1088"/>
      <c r="I963" s="1088"/>
      <c r="J963" s="1088"/>
      <c r="K963" s="1088"/>
      <c r="L963" s="1088"/>
      <c r="M963" s="1088"/>
      <c r="N963" s="1088"/>
      <c r="O963" s="1089"/>
    </row>
    <row r="964" spans="2:15" s="102" customFormat="1" ht="18" customHeight="1">
      <c r="B964" s="1022"/>
      <c r="C964" s="1023"/>
      <c r="D964" s="1087"/>
      <c r="E964" s="1088"/>
      <c r="F964" s="1088"/>
      <c r="G964" s="1088"/>
      <c r="H964" s="1088"/>
      <c r="I964" s="1088"/>
      <c r="J964" s="1088"/>
      <c r="K964" s="1088"/>
      <c r="L964" s="1088"/>
      <c r="M964" s="1088"/>
      <c r="N964" s="1088"/>
      <c r="O964" s="1089"/>
    </row>
    <row r="965" spans="2:15" s="102" customFormat="1" ht="18" customHeight="1">
      <c r="B965" s="1022"/>
      <c r="C965" s="1023"/>
      <c r="D965" s="1087"/>
      <c r="E965" s="1088"/>
      <c r="F965" s="1088"/>
      <c r="G965" s="1088"/>
      <c r="H965" s="1088"/>
      <c r="I965" s="1088"/>
      <c r="J965" s="1088"/>
      <c r="K965" s="1088"/>
      <c r="L965" s="1088"/>
      <c r="M965" s="1088"/>
      <c r="N965" s="1088"/>
      <c r="O965" s="1089"/>
    </row>
    <row r="966" spans="2:15" s="102" customFormat="1" ht="18" customHeight="1">
      <c r="B966" s="1022"/>
      <c r="C966" s="1023"/>
      <c r="D966" s="1087"/>
      <c r="E966" s="1088"/>
      <c r="F966" s="1088"/>
      <c r="G966" s="1088"/>
      <c r="H966" s="1088"/>
      <c r="I966" s="1088"/>
      <c r="J966" s="1088"/>
      <c r="K966" s="1088"/>
      <c r="L966" s="1088"/>
      <c r="M966" s="1088"/>
      <c r="N966" s="1088"/>
      <c r="O966" s="1089"/>
    </row>
    <row r="967" spans="2:15" s="102" customFormat="1" ht="18" customHeight="1">
      <c r="B967" s="1024"/>
      <c r="C967" s="1025"/>
      <c r="D967" s="1090"/>
      <c r="E967" s="1091"/>
      <c r="F967" s="1091"/>
      <c r="G967" s="1091"/>
      <c r="H967" s="1091"/>
      <c r="I967" s="1091"/>
      <c r="J967" s="1091"/>
      <c r="K967" s="1091"/>
      <c r="L967" s="1091"/>
      <c r="M967" s="1091"/>
      <c r="N967" s="1091"/>
      <c r="O967" s="1092"/>
    </row>
    <row r="968" spans="2:15" s="102" customFormat="1" ht="18" customHeight="1">
      <c r="B968" s="1020" t="s">
        <v>140</v>
      </c>
      <c r="C968" s="1021"/>
      <c r="D968" s="1026" t="s">
        <v>347</v>
      </c>
      <c r="E968" s="1026"/>
      <c r="F968" s="1026"/>
      <c r="G968" s="1026"/>
      <c r="H968" s="1026"/>
      <c r="I968" s="1026"/>
      <c r="J968" s="1026"/>
      <c r="K968" s="1026"/>
      <c r="L968" s="1026"/>
      <c r="M968" s="1026"/>
      <c r="N968" s="1026"/>
      <c r="O968" s="1027"/>
    </row>
    <row r="969" spans="2:15" s="102" customFormat="1" ht="18" customHeight="1">
      <c r="B969" s="1022"/>
      <c r="C969" s="1023"/>
      <c r="D969" s="1028"/>
      <c r="E969" s="1029"/>
      <c r="F969" s="1029"/>
      <c r="G969" s="1029"/>
      <c r="H969" s="1029"/>
      <c r="I969" s="1029"/>
      <c r="J969" s="1029"/>
      <c r="K969" s="1029"/>
      <c r="L969" s="1029"/>
      <c r="M969" s="1029"/>
      <c r="N969" s="1029"/>
      <c r="O969" s="1030"/>
    </row>
    <row r="970" spans="2:15" s="102" customFormat="1" ht="18" customHeight="1">
      <c r="B970" s="1022"/>
      <c r="C970" s="1023"/>
      <c r="D970" s="1031"/>
      <c r="E970" s="1032"/>
      <c r="F970" s="1032"/>
      <c r="G970" s="1032"/>
      <c r="H970" s="1032"/>
      <c r="I970" s="1032"/>
      <c r="J970" s="1032"/>
      <c r="K970" s="1032"/>
      <c r="L970" s="1032"/>
      <c r="M970" s="1032"/>
      <c r="N970" s="1032"/>
      <c r="O970" s="1033"/>
    </row>
    <row r="971" spans="2:15" s="102" customFormat="1" ht="18" customHeight="1">
      <c r="B971" s="1022"/>
      <c r="C971" s="1023"/>
      <c r="D971" s="1034"/>
      <c r="E971" s="1035"/>
      <c r="F971" s="1035"/>
      <c r="G971" s="1035"/>
      <c r="H971" s="1035"/>
      <c r="I971" s="1035"/>
      <c r="J971" s="1035"/>
      <c r="K971" s="1035"/>
      <c r="L971" s="1035"/>
      <c r="M971" s="1035"/>
      <c r="N971" s="1035"/>
      <c r="O971" s="1036"/>
    </row>
    <row r="972" spans="2:15" s="102" customFormat="1" ht="17.100000000000001" customHeight="1">
      <c r="B972" s="1022"/>
      <c r="C972" s="1023"/>
      <c r="D972" s="1026" t="s">
        <v>345</v>
      </c>
      <c r="E972" s="1026"/>
      <c r="F972" s="1026"/>
      <c r="G972" s="1026"/>
      <c r="H972" s="1026"/>
      <c r="I972" s="1026"/>
      <c r="J972" s="1026"/>
      <c r="K972" s="1026"/>
      <c r="L972" s="1026"/>
      <c r="M972" s="1026"/>
      <c r="N972" s="1026"/>
      <c r="O972" s="1027"/>
    </row>
    <row r="973" spans="2:15" s="102" customFormat="1" ht="17.100000000000001" customHeight="1">
      <c r="B973" s="1022"/>
      <c r="C973" s="1023"/>
      <c r="D973" s="1037"/>
      <c r="E973" s="1038"/>
      <c r="F973" s="1038"/>
      <c r="G973" s="1038"/>
      <c r="H973" s="1038"/>
      <c r="I973" s="1038"/>
      <c r="J973" s="1038"/>
      <c r="K973" s="1038"/>
      <c r="L973" s="1038"/>
      <c r="M973" s="1038"/>
      <c r="N973" s="1038"/>
      <c r="O973" s="1039"/>
    </row>
    <row r="974" spans="2:15" s="102" customFormat="1" ht="17.100000000000001" customHeight="1">
      <c r="B974" s="1022"/>
      <c r="C974" s="1023"/>
      <c r="D974" s="1040"/>
      <c r="E974" s="1041"/>
      <c r="F974" s="1041"/>
      <c r="G974" s="1041"/>
      <c r="H974" s="1041"/>
      <c r="I974" s="1041"/>
      <c r="J974" s="1041"/>
      <c r="K974" s="1041"/>
      <c r="L974" s="1041"/>
      <c r="M974" s="1041"/>
      <c r="N974" s="1041"/>
      <c r="O974" s="1042"/>
    </row>
    <row r="975" spans="2:15" s="102" customFormat="1" ht="17.100000000000001" customHeight="1">
      <c r="B975" s="1022"/>
      <c r="C975" s="1023"/>
      <c r="D975" s="1043"/>
      <c r="E975" s="1044"/>
      <c r="F975" s="1044"/>
      <c r="G975" s="1044"/>
      <c r="H975" s="1044"/>
      <c r="I975" s="1044"/>
      <c r="J975" s="1044"/>
      <c r="K975" s="1044"/>
      <c r="L975" s="1044"/>
      <c r="M975" s="1044"/>
      <c r="N975" s="1044"/>
      <c r="O975" s="1045"/>
    </row>
    <row r="976" spans="2:15" s="102" customFormat="1" ht="17.100000000000001" customHeight="1">
      <c r="B976" s="1022"/>
      <c r="C976" s="1023"/>
      <c r="D976" s="1026" t="s">
        <v>492</v>
      </c>
      <c r="E976" s="1026"/>
      <c r="F976" s="1026"/>
      <c r="G976" s="1026"/>
      <c r="H976" s="1026"/>
      <c r="I976" s="1026"/>
      <c r="J976" s="1026"/>
      <c r="K976" s="1026"/>
      <c r="L976" s="1026"/>
      <c r="M976" s="1026"/>
      <c r="N976" s="1026"/>
      <c r="O976" s="1027"/>
    </row>
    <row r="977" spans="1:21" s="102" customFormat="1" ht="17.100000000000001" customHeight="1">
      <c r="B977" s="1022"/>
      <c r="C977" s="1023"/>
      <c r="D977" s="1046"/>
      <c r="E977" s="1047"/>
      <c r="F977" s="1047"/>
      <c r="G977" s="1047"/>
      <c r="H977" s="1047"/>
      <c r="I977" s="1047"/>
      <c r="J977" s="1047"/>
      <c r="K977" s="1047"/>
      <c r="L977" s="1047"/>
      <c r="M977" s="1047"/>
      <c r="N977" s="1047"/>
      <c r="O977" s="1048"/>
    </row>
    <row r="978" spans="1:21" s="102" customFormat="1" ht="17.100000000000001" customHeight="1">
      <c r="B978" s="1022"/>
      <c r="C978" s="1023"/>
      <c r="D978" s="1049"/>
      <c r="E978" s="797"/>
      <c r="F978" s="797"/>
      <c r="G978" s="797"/>
      <c r="H978" s="797"/>
      <c r="I978" s="797"/>
      <c r="J978" s="797"/>
      <c r="K978" s="797"/>
      <c r="L978" s="797"/>
      <c r="M978" s="797"/>
      <c r="N978" s="797"/>
      <c r="O978" s="1050"/>
    </row>
    <row r="979" spans="1:21" s="102" customFormat="1" ht="17.100000000000001" customHeight="1">
      <c r="B979" s="1022"/>
      <c r="C979" s="1023"/>
      <c r="D979" s="1051"/>
      <c r="E979" s="1052"/>
      <c r="F979" s="1052"/>
      <c r="G979" s="1052"/>
      <c r="H979" s="1052"/>
      <c r="I979" s="1052"/>
      <c r="J979" s="1052"/>
      <c r="K979" s="1052"/>
      <c r="L979" s="1052"/>
      <c r="M979" s="1052"/>
      <c r="N979" s="1052"/>
      <c r="O979" s="1053"/>
    </row>
    <row r="980" spans="1:21" s="102" customFormat="1" ht="17.100000000000001" customHeight="1">
      <c r="B980" s="1022"/>
      <c r="C980" s="1023"/>
      <c r="D980" s="1026" t="s">
        <v>141</v>
      </c>
      <c r="E980" s="1026"/>
      <c r="F980" s="1026"/>
      <c r="G980" s="1026"/>
      <c r="H980" s="1026"/>
      <c r="I980" s="1026"/>
      <c r="J980" s="1026"/>
      <c r="K980" s="1026"/>
      <c r="L980" s="1026"/>
      <c r="M980" s="1026"/>
      <c r="N980" s="1026"/>
      <c r="O980" s="1027"/>
    </row>
    <row r="981" spans="1:21" s="102" customFormat="1" ht="17.100000000000001" customHeight="1">
      <c r="B981" s="1022"/>
      <c r="C981" s="1023"/>
      <c r="D981" s="1028"/>
      <c r="E981" s="1054"/>
      <c r="F981" s="1054"/>
      <c r="G981" s="1054"/>
      <c r="H981" s="1054"/>
      <c r="I981" s="1054"/>
      <c r="J981" s="1054"/>
      <c r="K981" s="1054"/>
      <c r="L981" s="1054"/>
      <c r="M981" s="1054"/>
      <c r="N981" s="1054"/>
      <c r="O981" s="1055"/>
    </row>
    <row r="982" spans="1:21" ht="18" customHeight="1">
      <c r="B982" s="1022"/>
      <c r="C982" s="1023"/>
      <c r="D982" s="1056"/>
      <c r="E982" s="1057"/>
      <c r="F982" s="1057"/>
      <c r="G982" s="1057"/>
      <c r="H982" s="1057"/>
      <c r="I982" s="1057"/>
      <c r="J982" s="1057"/>
      <c r="K982" s="1057"/>
      <c r="L982" s="1057"/>
      <c r="M982" s="1057"/>
      <c r="N982" s="1057"/>
      <c r="O982" s="1058"/>
      <c r="R982" s="329"/>
      <c r="S982" s="329"/>
      <c r="T982" s="329"/>
      <c r="U982" s="329"/>
    </row>
    <row r="983" spans="1:21" ht="18" customHeight="1">
      <c r="B983" s="1022"/>
      <c r="C983" s="1023"/>
      <c r="D983" s="1059" t="s">
        <v>346</v>
      </c>
      <c r="E983" s="1026"/>
      <c r="F983" s="1026"/>
      <c r="G983" s="1026"/>
      <c r="H983" s="1026"/>
      <c r="I983" s="1026"/>
      <c r="J983" s="1026"/>
      <c r="K983" s="1026"/>
      <c r="L983" s="1026"/>
      <c r="M983" s="1026"/>
      <c r="N983" s="1026"/>
      <c r="O983" s="1027"/>
      <c r="R983" s="329"/>
      <c r="S983" s="329"/>
      <c r="T983" s="329"/>
      <c r="U983" s="329"/>
    </row>
    <row r="984" spans="1:21" ht="18" customHeight="1">
      <c r="B984" s="1022"/>
      <c r="C984" s="1023"/>
      <c r="D984" s="1060"/>
      <c r="E984" s="1061"/>
      <c r="F984" s="1061"/>
      <c r="G984" s="1061"/>
      <c r="H984" s="1061"/>
      <c r="I984" s="1061"/>
      <c r="J984" s="1061"/>
      <c r="K984" s="1061"/>
      <c r="L984" s="1061"/>
      <c r="M984" s="1061"/>
      <c r="N984" s="1061"/>
      <c r="O984" s="1062"/>
      <c r="R984" s="329"/>
      <c r="S984" s="329"/>
      <c r="T984" s="329"/>
      <c r="U984" s="329"/>
    </row>
    <row r="985" spans="1:21" s="346" customFormat="1" ht="18" customHeight="1">
      <c r="B985" s="1024"/>
      <c r="C985" s="1025"/>
      <c r="D985" s="1063"/>
      <c r="E985" s="1064"/>
      <c r="F985" s="1064"/>
      <c r="G985" s="1064"/>
      <c r="H985" s="1064"/>
      <c r="I985" s="1064"/>
      <c r="J985" s="1064"/>
      <c r="K985" s="1064"/>
      <c r="L985" s="1064"/>
      <c r="M985" s="1064"/>
      <c r="N985" s="1064"/>
      <c r="O985" s="1065"/>
    </row>
    <row r="986" spans="1:21" s="131" customFormat="1" ht="4.5" customHeight="1">
      <c r="B986" s="347"/>
      <c r="C986" s="347"/>
      <c r="D986" s="348"/>
      <c r="E986" s="348"/>
      <c r="F986" s="348"/>
      <c r="G986" s="348"/>
      <c r="H986" s="348"/>
      <c r="I986" s="348"/>
      <c r="J986" s="348"/>
      <c r="K986" s="348"/>
      <c r="L986" s="348"/>
      <c r="M986" s="348"/>
      <c r="N986" s="348"/>
      <c r="O986" s="348"/>
    </row>
    <row r="987" spans="1:21" s="131" customFormat="1" ht="18.75" customHeight="1">
      <c r="B987" s="527" t="s">
        <v>426</v>
      </c>
      <c r="C987" s="347"/>
      <c r="D987" s="348"/>
      <c r="E987" s="348"/>
      <c r="F987" s="348"/>
      <c r="G987" s="348"/>
      <c r="H987" s="348"/>
      <c r="I987" s="348"/>
      <c r="J987" s="348"/>
      <c r="K987" s="348"/>
      <c r="L987" s="348"/>
      <c r="M987" s="348"/>
      <c r="N987" s="348"/>
      <c r="O987" s="348"/>
    </row>
    <row r="988" spans="1:21" s="131" customFormat="1" ht="14.25" customHeight="1" thickBot="1">
      <c r="B988" s="527" t="s">
        <v>424</v>
      </c>
      <c r="C988" s="347"/>
      <c r="D988" s="348"/>
      <c r="E988" s="348"/>
      <c r="F988" s="348"/>
      <c r="G988" s="348"/>
      <c r="H988" s="348"/>
      <c r="I988" s="348"/>
      <c r="J988" s="348"/>
      <c r="K988" s="348"/>
      <c r="L988" s="348"/>
      <c r="M988" s="348"/>
      <c r="N988" s="348"/>
      <c r="O988" s="348"/>
    </row>
    <row r="989" spans="1:21" s="131" customFormat="1" ht="18" customHeight="1" thickBot="1">
      <c r="B989" s="998" t="s">
        <v>43</v>
      </c>
      <c r="C989" s="979"/>
      <c r="D989" s="980"/>
      <c r="E989" s="349" t="s">
        <v>645</v>
      </c>
      <c r="F989" s="350"/>
      <c r="G989" s="350"/>
      <c r="H989" s="350"/>
      <c r="I989" s="350"/>
      <c r="J989" s="350"/>
      <c r="K989" s="350"/>
      <c r="L989" s="232"/>
      <c r="M989" s="232"/>
      <c r="N989" s="232"/>
      <c r="O989" s="232"/>
    </row>
    <row r="990" spans="1:21" s="131" customFormat="1" ht="12">
      <c r="A990" s="351"/>
      <c r="B990" s="352" t="s">
        <v>59</v>
      </c>
      <c r="C990" s="352"/>
      <c r="D990" s="353"/>
      <c r="E990" s="354"/>
      <c r="F990" s="354"/>
      <c r="G990" s="355" t="s">
        <v>60</v>
      </c>
      <c r="H990" s="353"/>
      <c r="I990" s="352" t="s">
        <v>61</v>
      </c>
      <c r="J990" s="352"/>
      <c r="K990" s="351"/>
      <c r="L990" s="356"/>
      <c r="M990" s="357"/>
      <c r="N990" s="351"/>
      <c r="O990" s="355" t="s">
        <v>60</v>
      </c>
    </row>
    <row r="991" spans="1:21" s="131" customFormat="1" ht="12">
      <c r="A991" s="358"/>
      <c r="B991" s="359" t="s">
        <v>62</v>
      </c>
      <c r="C991" s="360"/>
      <c r="D991" s="360"/>
      <c r="E991" s="361"/>
      <c r="F991" s="361" t="s">
        <v>63</v>
      </c>
      <c r="G991" s="362" t="s">
        <v>64</v>
      </c>
      <c r="H991" s="363"/>
      <c r="I991" s="359" t="s">
        <v>62</v>
      </c>
      <c r="J991" s="360"/>
      <c r="K991" s="360"/>
      <c r="L991" s="360"/>
      <c r="M991" s="361"/>
      <c r="N991" s="361" t="s">
        <v>63</v>
      </c>
      <c r="O991" s="362" t="s">
        <v>64</v>
      </c>
    </row>
    <row r="992" spans="1:21" s="131" customFormat="1" ht="18" customHeight="1">
      <c r="A992" s="351"/>
      <c r="B992" s="83" t="s">
        <v>556</v>
      </c>
      <c r="C992" s="84"/>
      <c r="D992" s="84"/>
      <c r="E992" s="85"/>
      <c r="F992" s="86"/>
      <c r="G992" s="87"/>
      <c r="H992" s="88"/>
      <c r="I992" s="83" t="s">
        <v>65</v>
      </c>
      <c r="J992" s="84"/>
      <c r="K992" s="84"/>
      <c r="L992" s="84"/>
      <c r="M992" s="85"/>
      <c r="N992" s="89"/>
      <c r="O992" s="90"/>
    </row>
    <row r="993" spans="1:15" s="131" customFormat="1" ht="14.25" customHeight="1">
      <c r="A993" s="351"/>
      <c r="B993" s="100"/>
      <c r="C993" s="101"/>
      <c r="D993" s="102"/>
      <c r="E993" s="103"/>
      <c r="F993" s="95"/>
      <c r="G993" s="96"/>
      <c r="H993" s="88"/>
      <c r="I993" s="97"/>
      <c r="J993" s="601"/>
      <c r="K993" s="102"/>
      <c r="L993" s="102"/>
      <c r="M993" s="103"/>
      <c r="N993" s="95"/>
      <c r="O993" s="99"/>
    </row>
    <row r="994" spans="1:15" s="131" customFormat="1" ht="14.25" customHeight="1">
      <c r="A994" s="351"/>
      <c r="B994" s="100"/>
      <c r="C994" s="101"/>
      <c r="D994" s="102"/>
      <c r="E994" s="103"/>
      <c r="F994" s="95"/>
      <c r="G994" s="104">
        <f>ROUNDDOWN(SUM(F993:F998)/1000,0)</f>
        <v>0</v>
      </c>
      <c r="H994" s="105"/>
      <c r="I994" s="97"/>
      <c r="J994" s="601"/>
      <c r="K994" s="102"/>
      <c r="L994" s="102"/>
      <c r="M994" s="103"/>
      <c r="N994" s="95"/>
      <c r="O994" s="106">
        <f>ROUNDDOWN(SUM(N993:N1001)/1000,0)</f>
        <v>0</v>
      </c>
    </row>
    <row r="995" spans="1:15" s="131" customFormat="1" ht="14.1" customHeight="1">
      <c r="A995" s="351"/>
      <c r="B995" s="100"/>
      <c r="C995" s="101"/>
      <c r="D995" s="102"/>
      <c r="E995" s="103"/>
      <c r="F995" s="95"/>
      <c r="G995" s="104"/>
      <c r="H995" s="105"/>
      <c r="I995" s="97"/>
      <c r="J995" s="601"/>
      <c r="K995" s="102"/>
      <c r="L995" s="102"/>
      <c r="M995" s="103"/>
      <c r="N995" s="95"/>
      <c r="O995" s="99"/>
    </row>
    <row r="996" spans="1:15" s="131" customFormat="1" ht="14.25" customHeight="1">
      <c r="A996" s="351"/>
      <c r="B996" s="100"/>
      <c r="C996" s="101"/>
      <c r="D996" s="102"/>
      <c r="E996" s="103"/>
      <c r="F996" s="95"/>
      <c r="G996" s="104"/>
      <c r="H996" s="105"/>
      <c r="I996" s="97"/>
      <c r="J996" s="601"/>
      <c r="K996" s="102"/>
      <c r="L996" s="102"/>
      <c r="M996" s="103"/>
      <c r="N996" s="95"/>
      <c r="O996" s="99"/>
    </row>
    <row r="997" spans="1:15" s="131" customFormat="1" ht="14.25" customHeight="1">
      <c r="A997" s="351"/>
      <c r="B997" s="100"/>
      <c r="C997" s="101"/>
      <c r="D997" s="102"/>
      <c r="E997" s="103"/>
      <c r="F997" s="95"/>
      <c r="G997" s="107"/>
      <c r="H997" s="108"/>
      <c r="I997" s="97"/>
      <c r="J997" s="601"/>
      <c r="K997" s="102"/>
      <c r="L997" s="102"/>
      <c r="M997" s="103"/>
      <c r="N997" s="95"/>
      <c r="O997" s="99"/>
    </row>
    <row r="998" spans="1:15" s="131" customFormat="1" ht="14.25" customHeight="1">
      <c r="A998" s="351"/>
      <c r="B998" s="100"/>
      <c r="C998" s="101"/>
      <c r="D998" s="102"/>
      <c r="E998" s="103"/>
      <c r="F998" s="95"/>
      <c r="G998" s="107"/>
      <c r="H998" s="108"/>
      <c r="I998" s="97"/>
      <c r="J998" s="601"/>
      <c r="K998" s="102"/>
      <c r="L998" s="102"/>
      <c r="M998" s="103"/>
      <c r="N998" s="95"/>
      <c r="O998" s="99"/>
    </row>
    <row r="999" spans="1:15" s="131" customFormat="1" ht="14.25" customHeight="1">
      <c r="A999" s="351"/>
      <c r="B999" s="83" t="s">
        <v>66</v>
      </c>
      <c r="C999" s="84"/>
      <c r="D999" s="84"/>
      <c r="E999" s="85"/>
      <c r="F999" s="86"/>
      <c r="G999" s="87"/>
      <c r="H999" s="111"/>
      <c r="I999" s="97"/>
      <c r="J999" s="601"/>
      <c r="K999" s="102"/>
      <c r="L999" s="102"/>
      <c r="M999" s="103"/>
      <c r="N999" s="95"/>
      <c r="O999" s="99"/>
    </row>
    <row r="1000" spans="1:15" s="131" customFormat="1" ht="14.25" customHeight="1">
      <c r="A1000" s="351"/>
      <c r="B1000" s="100"/>
      <c r="C1000" s="101"/>
      <c r="D1000" s="102"/>
      <c r="E1000" s="103"/>
      <c r="F1000" s="95"/>
      <c r="G1000" s="96"/>
      <c r="H1000" s="111"/>
      <c r="I1000" s="97"/>
      <c r="J1000" s="601"/>
      <c r="K1000" s="102"/>
      <c r="L1000" s="102"/>
      <c r="M1000" s="103"/>
      <c r="N1000" s="95"/>
      <c r="O1000" s="99"/>
    </row>
    <row r="1001" spans="1:15" s="131" customFormat="1" ht="14.25" customHeight="1">
      <c r="A1001" s="351"/>
      <c r="B1001" s="100"/>
      <c r="C1001" s="101"/>
      <c r="D1001" s="102"/>
      <c r="E1001" s="103"/>
      <c r="F1001" s="95"/>
      <c r="G1001" s="104">
        <f>ROUNDDOWN(SUM(F1000:F1004)/1000,0)</f>
        <v>0</v>
      </c>
      <c r="H1001" s="105"/>
      <c r="I1001" s="97"/>
      <c r="J1001" s="601"/>
      <c r="K1001" s="102"/>
      <c r="L1001" s="102"/>
      <c r="M1001" s="103"/>
      <c r="N1001" s="95"/>
      <c r="O1001" s="112"/>
    </row>
    <row r="1002" spans="1:15" s="131" customFormat="1" ht="14.25" customHeight="1">
      <c r="A1002" s="351"/>
      <c r="B1002" s="100"/>
      <c r="C1002" s="101"/>
      <c r="D1002" s="102"/>
      <c r="E1002" s="103"/>
      <c r="F1002" s="95"/>
      <c r="G1002" s="104"/>
      <c r="H1002" s="105"/>
      <c r="I1002" s="83" t="s">
        <v>130</v>
      </c>
      <c r="J1002" s="84"/>
      <c r="K1002" s="84"/>
      <c r="L1002" s="84"/>
      <c r="M1002" s="85"/>
      <c r="N1002" s="86"/>
      <c r="O1002" s="119"/>
    </row>
    <row r="1003" spans="1:15" s="131" customFormat="1" ht="14.25" customHeight="1">
      <c r="A1003" s="351"/>
      <c r="B1003" s="100"/>
      <c r="C1003" s="101"/>
      <c r="D1003" s="102"/>
      <c r="E1003" s="103"/>
      <c r="F1003" s="95"/>
      <c r="G1003" s="104"/>
      <c r="H1003" s="111"/>
      <c r="I1003" s="97"/>
      <c r="J1003" s="601"/>
      <c r="K1003" s="102"/>
      <c r="L1003" s="102"/>
      <c r="M1003" s="103"/>
      <c r="N1003" s="95"/>
      <c r="O1003" s="99"/>
    </row>
    <row r="1004" spans="1:15" s="131" customFormat="1" ht="14.25" customHeight="1">
      <c r="A1004" s="351"/>
      <c r="B1004" s="100"/>
      <c r="C1004" s="101"/>
      <c r="D1004" s="102"/>
      <c r="E1004" s="103"/>
      <c r="F1004" s="95"/>
      <c r="G1004" s="104"/>
      <c r="H1004" s="105"/>
      <c r="I1004" s="97"/>
      <c r="J1004" s="601"/>
      <c r="K1004" s="102"/>
      <c r="L1004" s="102"/>
      <c r="M1004" s="103"/>
      <c r="N1004" s="95"/>
      <c r="O1004" s="106">
        <f>ROUNDDOWN(SUM(N1003:N1010)/1000,0)</f>
        <v>0</v>
      </c>
    </row>
    <row r="1005" spans="1:15" s="131" customFormat="1" ht="14.25" customHeight="1">
      <c r="A1005" s="351"/>
      <c r="B1005" s="83" t="s">
        <v>557</v>
      </c>
      <c r="C1005" s="84"/>
      <c r="D1005" s="84"/>
      <c r="E1005" s="85"/>
      <c r="F1005" s="86"/>
      <c r="G1005" s="87"/>
      <c r="H1005" s="105"/>
      <c r="I1005" s="97"/>
      <c r="J1005" s="601"/>
      <c r="K1005" s="102"/>
      <c r="L1005" s="102"/>
      <c r="M1005" s="103"/>
      <c r="N1005" s="95"/>
      <c r="O1005" s="99"/>
    </row>
    <row r="1006" spans="1:15" s="131" customFormat="1" ht="14.25" customHeight="1">
      <c r="A1006" s="351"/>
      <c r="B1006" s="100"/>
      <c r="C1006" s="101"/>
      <c r="D1006" s="102"/>
      <c r="E1006" s="103"/>
      <c r="F1006" s="95"/>
      <c r="G1006" s="96"/>
      <c r="H1006" s="111"/>
      <c r="I1006" s="97"/>
      <c r="J1006" s="601"/>
      <c r="K1006" s="102"/>
      <c r="L1006" s="102"/>
      <c r="M1006" s="103"/>
      <c r="N1006" s="95"/>
      <c r="O1006" s="99"/>
    </row>
    <row r="1007" spans="1:15" s="131" customFormat="1" ht="14.25" customHeight="1">
      <c r="A1007" s="351"/>
      <c r="B1007" s="100"/>
      <c r="C1007" s="101"/>
      <c r="D1007" s="102"/>
      <c r="E1007" s="103"/>
      <c r="F1007" s="95"/>
      <c r="G1007" s="104">
        <f>ROUNDDOWN(SUM(F1006:F1008)/1000,0)</f>
        <v>0</v>
      </c>
      <c r="H1007" s="111"/>
      <c r="I1007" s="97"/>
      <c r="J1007" s="601"/>
      <c r="K1007" s="102"/>
      <c r="L1007" s="102"/>
      <c r="M1007" s="103"/>
      <c r="N1007" s="95"/>
      <c r="O1007" s="99"/>
    </row>
    <row r="1008" spans="1:15" s="131" customFormat="1" ht="14.25" customHeight="1">
      <c r="A1008" s="351"/>
      <c r="B1008" s="100"/>
      <c r="C1008" s="101"/>
      <c r="D1008" s="102"/>
      <c r="E1008" s="103"/>
      <c r="F1008" s="95"/>
      <c r="G1008" s="104"/>
      <c r="H1008" s="105"/>
      <c r="I1008" s="97"/>
      <c r="J1008" s="601"/>
      <c r="K1008" s="102"/>
      <c r="L1008" s="102"/>
      <c r="M1008" s="103"/>
      <c r="N1008" s="95"/>
      <c r="O1008" s="99"/>
    </row>
    <row r="1009" spans="1:15" s="131" customFormat="1" ht="14.25" customHeight="1">
      <c r="A1009" s="351"/>
      <c r="B1009" s="83" t="s">
        <v>558</v>
      </c>
      <c r="C1009" s="84"/>
      <c r="D1009" s="84"/>
      <c r="E1009" s="85"/>
      <c r="F1009" s="86"/>
      <c r="G1009" s="87"/>
      <c r="H1009" s="105"/>
      <c r="I1009" s="97"/>
      <c r="J1009" s="601"/>
      <c r="K1009" s="102"/>
      <c r="L1009" s="102"/>
      <c r="M1009" s="103"/>
      <c r="N1009" s="95"/>
      <c r="O1009" s="99"/>
    </row>
    <row r="1010" spans="1:15" s="131" customFormat="1" ht="14.25" customHeight="1">
      <c r="A1010" s="351"/>
      <c r="B1010" s="100"/>
      <c r="C1010" s="101"/>
      <c r="D1010" s="102"/>
      <c r="E1010" s="103"/>
      <c r="F1010" s="95"/>
      <c r="G1010" s="96"/>
      <c r="H1010" s="111"/>
      <c r="I1010" s="97"/>
      <c r="J1010" s="601"/>
      <c r="K1010" s="102"/>
      <c r="L1010" s="102"/>
      <c r="M1010" s="103"/>
      <c r="N1010" s="95"/>
      <c r="O1010" s="112"/>
    </row>
    <row r="1011" spans="1:15" s="131" customFormat="1" ht="14.25" customHeight="1">
      <c r="A1011" s="351"/>
      <c r="B1011" s="100"/>
      <c r="C1011" s="101"/>
      <c r="D1011" s="102"/>
      <c r="E1011" s="103"/>
      <c r="F1011" s="95"/>
      <c r="G1011" s="104">
        <f>ROUNDDOWN(SUM(F1010:F1014)/1000,0)</f>
        <v>0</v>
      </c>
      <c r="H1011" s="111"/>
      <c r="I1011" s="204" t="s">
        <v>131</v>
      </c>
      <c r="J1011" s="180"/>
      <c r="K1011" s="116"/>
      <c r="L1011" s="116"/>
      <c r="M1011" s="117"/>
      <c r="N1011" s="118"/>
      <c r="O1011" s="119"/>
    </row>
    <row r="1012" spans="1:15" s="131" customFormat="1" ht="14.25" customHeight="1">
      <c r="A1012" s="351"/>
      <c r="B1012" s="100"/>
      <c r="C1012" s="101"/>
      <c r="D1012" s="102"/>
      <c r="E1012" s="103"/>
      <c r="F1012" s="95"/>
      <c r="G1012" s="104"/>
      <c r="H1012" s="111"/>
      <c r="I1012" s="97"/>
      <c r="J1012" s="601"/>
      <c r="K1012" s="102"/>
      <c r="L1012" s="102"/>
      <c r="M1012" s="103"/>
      <c r="N1012" s="95"/>
      <c r="O1012" s="99"/>
    </row>
    <row r="1013" spans="1:15" s="131" customFormat="1" ht="14.25" customHeight="1">
      <c r="A1013" s="351"/>
      <c r="B1013" s="100"/>
      <c r="C1013" s="101"/>
      <c r="D1013" s="102"/>
      <c r="E1013" s="103"/>
      <c r="F1013" s="95"/>
      <c r="G1013" s="104"/>
      <c r="H1013" s="105"/>
      <c r="I1013" s="97"/>
      <c r="J1013" s="601"/>
      <c r="K1013" s="102"/>
      <c r="L1013" s="102"/>
      <c r="M1013" s="103"/>
      <c r="N1013" s="95"/>
      <c r="O1013" s="106">
        <f>ROUNDDOWN(SUM(N1012:N1017)/1000,0)</f>
        <v>0</v>
      </c>
    </row>
    <row r="1014" spans="1:15" s="131" customFormat="1" ht="14.25" customHeight="1">
      <c r="A1014" s="351"/>
      <c r="B1014" s="100"/>
      <c r="C1014" s="101"/>
      <c r="D1014" s="102"/>
      <c r="E1014" s="103"/>
      <c r="F1014" s="95"/>
      <c r="G1014" s="104"/>
      <c r="H1014" s="105"/>
      <c r="I1014" s="97"/>
      <c r="J1014" s="601"/>
      <c r="K1014" s="102"/>
      <c r="L1014" s="102"/>
      <c r="M1014" s="103"/>
      <c r="N1014" s="95"/>
      <c r="O1014" s="99"/>
    </row>
    <row r="1015" spans="1:15" s="131" customFormat="1" ht="14.25" customHeight="1">
      <c r="A1015" s="351"/>
      <c r="B1015" s="83" t="s">
        <v>559</v>
      </c>
      <c r="C1015" s="84"/>
      <c r="D1015" s="84"/>
      <c r="E1015" s="85"/>
      <c r="F1015" s="86"/>
      <c r="G1015" s="87"/>
      <c r="H1015" s="105"/>
      <c r="I1015" s="97"/>
      <c r="J1015" s="601"/>
      <c r="K1015" s="102"/>
      <c r="L1015" s="102"/>
      <c r="M1015" s="103"/>
      <c r="N1015" s="95"/>
      <c r="O1015" s="99"/>
    </row>
    <row r="1016" spans="1:15" s="131" customFormat="1" ht="14.25" customHeight="1">
      <c r="A1016" s="351"/>
      <c r="B1016" s="100"/>
      <c r="C1016" s="101"/>
      <c r="D1016" s="102"/>
      <c r="E1016" s="103"/>
      <c r="F1016" s="95"/>
      <c r="G1016" s="96"/>
      <c r="H1016" s="105"/>
      <c r="I1016" s="97"/>
      <c r="J1016" s="601"/>
      <c r="K1016" s="102"/>
      <c r="L1016" s="102"/>
      <c r="M1016" s="103"/>
      <c r="N1016" s="95"/>
      <c r="O1016" s="99"/>
    </row>
    <row r="1017" spans="1:15" s="131" customFormat="1" ht="14.25" customHeight="1">
      <c r="A1017" s="351"/>
      <c r="B1017" s="100"/>
      <c r="C1017" s="101"/>
      <c r="D1017" s="102"/>
      <c r="E1017" s="103"/>
      <c r="F1017" s="95"/>
      <c r="G1017" s="96">
        <f>ROUNDDOWN(SUM(F1016:F1024)/1000,0)</f>
        <v>0</v>
      </c>
      <c r="H1017" s="105"/>
      <c r="I1017" s="97"/>
      <c r="J1017" s="601"/>
      <c r="K1017" s="102"/>
      <c r="L1017" s="102"/>
      <c r="M1017" s="103"/>
      <c r="N1017" s="95"/>
      <c r="O1017" s="99"/>
    </row>
    <row r="1018" spans="1:15" s="131" customFormat="1" ht="14.25" customHeight="1">
      <c r="A1018" s="351"/>
      <c r="B1018" s="100"/>
      <c r="C1018" s="101"/>
      <c r="D1018" s="102"/>
      <c r="E1018" s="103"/>
      <c r="F1018" s="95"/>
      <c r="G1018" s="96"/>
      <c r="H1018" s="111"/>
      <c r="I1018" s="205" t="s">
        <v>136</v>
      </c>
      <c r="J1018" s="181"/>
      <c r="K1018" s="182"/>
      <c r="L1018" s="182"/>
      <c r="M1018" s="183"/>
      <c r="N1018" s="185"/>
      <c r="O1018" s="184"/>
    </row>
    <row r="1019" spans="1:15" s="131" customFormat="1" ht="14.25" customHeight="1">
      <c r="A1019" s="351"/>
      <c r="B1019" s="100"/>
      <c r="C1019" s="101"/>
      <c r="D1019" s="102"/>
      <c r="E1019" s="103"/>
      <c r="F1019" s="95"/>
      <c r="G1019" s="96"/>
      <c r="H1019" s="111"/>
      <c r="I1019" s="97"/>
      <c r="J1019" s="601"/>
      <c r="K1019" s="102"/>
      <c r="L1019" s="102"/>
      <c r="M1019" s="103"/>
      <c r="N1019" s="95"/>
      <c r="O1019" s="186"/>
    </row>
    <row r="1020" spans="1:15" s="131" customFormat="1" ht="14.25" customHeight="1">
      <c r="A1020" s="351"/>
      <c r="B1020" s="100"/>
      <c r="C1020" s="101"/>
      <c r="D1020" s="102"/>
      <c r="E1020" s="103"/>
      <c r="F1020" s="95"/>
      <c r="G1020" s="96"/>
      <c r="H1020" s="111"/>
      <c r="I1020" s="97"/>
      <c r="J1020" s="601"/>
      <c r="K1020" s="102"/>
      <c r="L1020" s="102"/>
      <c r="M1020" s="103"/>
      <c r="N1020" s="95"/>
      <c r="O1020" s="106">
        <f>ROUNDDOWN(SUM(N1019:N1024)/1000,0)</f>
        <v>0</v>
      </c>
    </row>
    <row r="1021" spans="1:15" s="131" customFormat="1" ht="14.25" customHeight="1">
      <c r="A1021" s="351"/>
      <c r="B1021" s="100"/>
      <c r="C1021" s="101"/>
      <c r="D1021" s="102"/>
      <c r="E1021" s="103"/>
      <c r="F1021" s="95"/>
      <c r="G1021" s="96"/>
      <c r="H1021" s="111"/>
      <c r="I1021" s="97"/>
      <c r="J1021" s="601"/>
      <c r="K1021" s="102"/>
      <c r="L1021" s="102"/>
      <c r="M1021" s="103"/>
      <c r="N1021" s="95"/>
      <c r="O1021" s="99"/>
    </row>
    <row r="1022" spans="1:15" s="131" customFormat="1" ht="14.25" customHeight="1">
      <c r="A1022" s="351"/>
      <c r="B1022" s="100"/>
      <c r="C1022" s="101"/>
      <c r="D1022" s="102"/>
      <c r="E1022" s="103"/>
      <c r="F1022" s="95"/>
      <c r="G1022" s="96"/>
      <c r="H1022" s="111"/>
      <c r="I1022" s="97"/>
      <c r="J1022" s="601"/>
      <c r="K1022" s="102"/>
      <c r="L1022" s="102"/>
      <c r="M1022" s="103"/>
      <c r="N1022" s="95"/>
      <c r="O1022" s="99"/>
    </row>
    <row r="1023" spans="1:15" s="131" customFormat="1" ht="14.25" customHeight="1">
      <c r="A1023" s="351"/>
      <c r="B1023" s="100"/>
      <c r="C1023" s="101"/>
      <c r="D1023" s="102"/>
      <c r="E1023" s="103"/>
      <c r="F1023" s="95"/>
      <c r="G1023" s="96"/>
      <c r="H1023" s="105"/>
      <c r="I1023" s="97"/>
      <c r="J1023" s="601"/>
      <c r="K1023" s="102"/>
      <c r="L1023" s="102"/>
      <c r="M1023" s="103"/>
      <c r="N1023" s="95"/>
      <c r="O1023" s="99"/>
    </row>
    <row r="1024" spans="1:15" s="131" customFormat="1" ht="14.25" customHeight="1">
      <c r="A1024" s="351"/>
      <c r="B1024" s="100"/>
      <c r="C1024" s="101"/>
      <c r="D1024" s="102"/>
      <c r="E1024" s="103"/>
      <c r="F1024" s="95"/>
      <c r="G1024" s="104"/>
      <c r="H1024" s="111"/>
      <c r="I1024" s="97"/>
      <c r="J1024" s="601"/>
      <c r="K1024" s="102"/>
      <c r="L1024" s="102"/>
      <c r="M1024" s="103"/>
      <c r="N1024" s="95"/>
      <c r="O1024" s="112"/>
    </row>
    <row r="1025" spans="1:15" s="131" customFormat="1" ht="14.25" customHeight="1">
      <c r="A1025" s="351"/>
      <c r="B1025" s="83" t="s">
        <v>67</v>
      </c>
      <c r="C1025" s="84"/>
      <c r="D1025" s="84"/>
      <c r="E1025" s="85"/>
      <c r="F1025" s="86"/>
      <c r="G1025" s="87"/>
      <c r="H1025" s="111"/>
      <c r="I1025" s="204" t="s">
        <v>137</v>
      </c>
      <c r="J1025" s="115"/>
      <c r="K1025" s="116"/>
      <c r="L1025" s="116"/>
      <c r="M1025" s="117"/>
      <c r="N1025" s="120"/>
      <c r="O1025" s="121"/>
    </row>
    <row r="1026" spans="1:15" s="131" customFormat="1" ht="14.25" customHeight="1">
      <c r="A1026" s="351"/>
      <c r="B1026" s="100"/>
      <c r="C1026" s="101"/>
      <c r="D1026" s="102"/>
      <c r="E1026" s="103"/>
      <c r="F1026" s="95"/>
      <c r="G1026" s="96"/>
      <c r="H1026" s="111"/>
      <c r="I1026" s="97"/>
      <c r="J1026" s="601"/>
      <c r="K1026" s="102"/>
      <c r="L1026" s="102"/>
      <c r="M1026" s="103"/>
      <c r="N1026" s="95"/>
      <c r="O1026" s="99"/>
    </row>
    <row r="1027" spans="1:15" s="131" customFormat="1" ht="14.25" customHeight="1">
      <c r="A1027" s="351"/>
      <c r="B1027" s="100"/>
      <c r="C1027" s="101"/>
      <c r="D1027" s="102"/>
      <c r="E1027" s="103"/>
      <c r="F1027" s="95"/>
      <c r="G1027" s="104">
        <f>ROUNDDOWN(SUM(F1026:F1028)/1000,0)</f>
        <v>0</v>
      </c>
      <c r="H1027" s="105"/>
      <c r="I1027" s="97"/>
      <c r="J1027" s="601"/>
      <c r="K1027" s="102"/>
      <c r="L1027" s="102"/>
      <c r="M1027" s="103"/>
      <c r="N1027" s="95"/>
      <c r="O1027" s="106">
        <f>ROUNDDOWN(SUM(N1026:N1035)/1000,0)</f>
        <v>0</v>
      </c>
    </row>
    <row r="1028" spans="1:15" s="131" customFormat="1" ht="14.1" customHeight="1">
      <c r="A1028" s="351"/>
      <c r="B1028" s="100"/>
      <c r="C1028" s="101"/>
      <c r="D1028" s="102"/>
      <c r="E1028" s="103"/>
      <c r="F1028" s="95"/>
      <c r="G1028" s="104"/>
      <c r="H1028" s="111"/>
      <c r="I1028" s="97"/>
      <c r="J1028" s="601"/>
      <c r="K1028" s="102"/>
      <c r="L1028" s="102"/>
      <c r="M1028" s="103"/>
      <c r="N1028" s="95"/>
      <c r="O1028" s="99"/>
    </row>
    <row r="1029" spans="1:15" s="131" customFormat="1" ht="14.25" customHeight="1" thickBot="1">
      <c r="A1029" s="351"/>
      <c r="B1029" s="122" t="s">
        <v>68</v>
      </c>
      <c r="C1029" s="123"/>
      <c r="D1029" s="123"/>
      <c r="E1029" s="124"/>
      <c r="F1029" s="125"/>
      <c r="G1029" s="126">
        <f>G1030-G994-G1001-G1007-G1011-G1017-G1027</f>
        <v>0</v>
      </c>
      <c r="H1029" s="105"/>
      <c r="I1029" s="97"/>
      <c r="J1029" s="601"/>
      <c r="K1029" s="102"/>
      <c r="L1029" s="102"/>
      <c r="M1029" s="103"/>
      <c r="N1029" s="95"/>
      <c r="O1029" s="99"/>
    </row>
    <row r="1030" spans="1:15" s="131" customFormat="1" ht="20.100000000000001" customHeight="1" thickTop="1">
      <c r="A1030" s="351"/>
      <c r="B1030" s="1015" t="s">
        <v>69</v>
      </c>
      <c r="C1030" s="1016"/>
      <c r="D1030" s="1016"/>
      <c r="E1030" s="1016"/>
      <c r="F1030" s="1017"/>
      <c r="G1030" s="127">
        <f>O1038</f>
        <v>0</v>
      </c>
      <c r="H1030" s="105"/>
      <c r="I1030" s="97"/>
      <c r="J1030" s="601"/>
      <c r="K1030" s="102"/>
      <c r="L1030" s="102"/>
      <c r="M1030" s="103"/>
      <c r="N1030" s="95"/>
      <c r="O1030" s="99"/>
    </row>
    <row r="1031" spans="1:15" s="131" customFormat="1" ht="14.25" customHeight="1">
      <c r="A1031" s="351"/>
      <c r="B1031" s="128" t="s">
        <v>70</v>
      </c>
      <c r="C1031" s="129"/>
      <c r="D1031" s="129"/>
      <c r="E1031" s="129"/>
      <c r="F1031" s="129"/>
      <c r="G1031" s="130"/>
      <c r="H1031" s="130"/>
      <c r="I1031" s="97"/>
      <c r="J1031" s="601"/>
      <c r="K1031" s="102"/>
      <c r="L1031" s="102"/>
      <c r="M1031" s="103"/>
      <c r="N1031" s="95"/>
      <c r="O1031" s="99"/>
    </row>
    <row r="1032" spans="1:15" s="131" customFormat="1" ht="14.25" customHeight="1">
      <c r="A1032" s="351"/>
      <c r="B1032" s="131" t="s">
        <v>71</v>
      </c>
      <c r="C1032" s="129"/>
      <c r="D1032" s="129"/>
      <c r="E1032" s="129"/>
      <c r="F1032" s="129"/>
      <c r="G1032" s="132" t="s">
        <v>72</v>
      </c>
      <c r="H1032" s="133"/>
      <c r="I1032" s="97"/>
      <c r="J1032" s="601"/>
      <c r="K1032" s="102"/>
      <c r="L1032" s="102"/>
      <c r="M1032" s="103"/>
      <c r="N1032" s="95"/>
      <c r="O1032" s="99"/>
    </row>
    <row r="1033" spans="1:15" s="131" customFormat="1" ht="14.25" customHeight="1">
      <c r="A1033" s="351"/>
      <c r="B1033" s="919" t="s">
        <v>73</v>
      </c>
      <c r="C1033" s="1018"/>
      <c r="D1033" s="1018"/>
      <c r="E1033" s="1018"/>
      <c r="F1033" s="1019"/>
      <c r="G1033" s="134" t="s">
        <v>74</v>
      </c>
      <c r="H1033" s="133"/>
      <c r="I1033" s="97"/>
      <c r="J1033" s="601"/>
      <c r="K1033" s="102"/>
      <c r="L1033" s="102"/>
      <c r="M1033" s="103"/>
      <c r="N1033" s="95"/>
      <c r="O1033" s="99"/>
    </row>
    <row r="1034" spans="1:15" s="131" customFormat="1" ht="20.100000000000001" customHeight="1">
      <c r="A1034" s="351"/>
      <c r="B1034" s="1003" t="s">
        <v>567</v>
      </c>
      <c r="C1034" s="1018"/>
      <c r="D1034" s="1018"/>
      <c r="E1034" s="1018"/>
      <c r="F1034" s="1019"/>
      <c r="G1034" s="135"/>
      <c r="H1034" s="136"/>
      <c r="I1034" s="97"/>
      <c r="J1034" s="601"/>
      <c r="K1034" s="102"/>
      <c r="L1034" s="102"/>
      <c r="M1034" s="103"/>
      <c r="N1034" s="95"/>
      <c r="O1034" s="99"/>
    </row>
    <row r="1035" spans="1:15" s="131" customFormat="1" ht="21.95" customHeight="1" thickBot="1">
      <c r="A1035" s="351"/>
      <c r="B1035" s="1003" t="s">
        <v>568</v>
      </c>
      <c r="C1035" s="1004"/>
      <c r="D1035" s="1004"/>
      <c r="E1035" s="1004"/>
      <c r="F1035" s="1005"/>
      <c r="G1035" s="135"/>
      <c r="H1035" s="111"/>
      <c r="I1035" s="97"/>
      <c r="J1035" s="601"/>
      <c r="K1035" s="102"/>
      <c r="L1035" s="102"/>
      <c r="M1035" s="103"/>
      <c r="N1035" s="95"/>
      <c r="O1035" s="137"/>
    </row>
    <row r="1036" spans="1:15" s="131" customFormat="1" ht="35.450000000000003" customHeight="1" thickTop="1">
      <c r="A1036" s="351"/>
      <c r="B1036" s="1003" t="s">
        <v>132</v>
      </c>
      <c r="C1036" s="1004"/>
      <c r="D1036" s="1004"/>
      <c r="E1036" s="1004"/>
      <c r="F1036" s="1005"/>
      <c r="G1036" s="135"/>
      <c r="H1036" s="111"/>
      <c r="I1036" s="1006" t="s">
        <v>565</v>
      </c>
      <c r="J1036" s="1007"/>
      <c r="K1036" s="1007"/>
      <c r="L1036" s="1007"/>
      <c r="M1036" s="1007"/>
      <c r="N1036" s="1008"/>
      <c r="O1036" s="138">
        <f>SUM(O994,O1004,O1013,O1020,O1027,)</f>
        <v>0</v>
      </c>
    </row>
    <row r="1037" spans="1:15" s="131" customFormat="1" ht="35.450000000000003" customHeight="1">
      <c r="A1037" s="351"/>
      <c r="B1037" s="1003" t="s">
        <v>138</v>
      </c>
      <c r="C1037" s="1004"/>
      <c r="D1037" s="1004"/>
      <c r="E1037" s="1004"/>
      <c r="F1037" s="1005"/>
      <c r="G1037" s="187"/>
      <c r="H1037" s="130"/>
      <c r="I1037" s="1009" t="s">
        <v>340</v>
      </c>
      <c r="J1037" s="1010"/>
      <c r="K1037" s="1010"/>
      <c r="L1037" s="1010"/>
      <c r="M1037" s="1010"/>
      <c r="N1037" s="1011"/>
      <c r="O1037" s="146">
        <f>IF(共通入力シート!$B$18="課税事業者",ROUNDDOWN((O1036-G1039)*10/110,0),0)</f>
        <v>0</v>
      </c>
    </row>
    <row r="1038" spans="1:15" s="131" customFormat="1" ht="26.1" customHeight="1" thickBot="1">
      <c r="A1038" s="351"/>
      <c r="B1038" s="1012" t="s">
        <v>569</v>
      </c>
      <c r="C1038" s="1013"/>
      <c r="D1038" s="1013"/>
      <c r="E1038" s="1013"/>
      <c r="F1038" s="1014"/>
      <c r="G1038" s="139"/>
      <c r="H1038" s="130"/>
      <c r="I1038" s="995" t="s">
        <v>341</v>
      </c>
      <c r="J1038" s="996"/>
      <c r="K1038" s="996"/>
      <c r="L1038" s="996"/>
      <c r="M1038" s="996"/>
      <c r="N1038" s="997"/>
      <c r="O1038" s="141">
        <f>O1036-O1037</f>
        <v>0</v>
      </c>
    </row>
    <row r="1039" spans="1:15" s="131" customFormat="1" ht="25.35" customHeight="1" thickTop="1">
      <c r="A1039" s="351"/>
      <c r="B1039" s="992" t="s">
        <v>75</v>
      </c>
      <c r="C1039" s="993"/>
      <c r="D1039" s="993"/>
      <c r="E1039" s="993"/>
      <c r="F1039" s="994"/>
      <c r="G1039" s="140">
        <f>SUM(G1034:G1038)</f>
        <v>0</v>
      </c>
      <c r="H1039" s="364"/>
      <c r="I1039" s="995" t="s">
        <v>342</v>
      </c>
      <c r="J1039" s="996"/>
      <c r="K1039" s="996"/>
      <c r="L1039" s="996"/>
      <c r="M1039" s="996"/>
      <c r="N1039" s="997"/>
      <c r="O1039" s="144"/>
    </row>
    <row r="1040" spans="1:15" s="131" customFormat="1" ht="26.25" customHeight="1">
      <c r="A1040" s="351"/>
      <c r="B1040" s="131" t="s">
        <v>76</v>
      </c>
      <c r="C1040" s="365"/>
      <c r="D1040" s="365"/>
      <c r="E1040" s="365"/>
      <c r="F1040" s="365"/>
      <c r="G1040" s="143"/>
      <c r="H1040" s="364"/>
      <c r="O1040" s="145"/>
    </row>
    <row r="1041" spans="1:21" s="131" customFormat="1" ht="10.5" customHeight="1" thickBot="1">
      <c r="A1041" s="351"/>
      <c r="C1041" s="365"/>
      <c r="D1041" s="365"/>
      <c r="E1041" s="365"/>
      <c r="F1041" s="365"/>
      <c r="G1041" s="143"/>
      <c r="H1041" s="364"/>
      <c r="I1041" s="366"/>
    </row>
    <row r="1042" spans="1:21" s="131" customFormat="1" ht="25.35" customHeight="1" thickBot="1">
      <c r="A1042" s="351"/>
      <c r="B1042" s="998" t="s">
        <v>77</v>
      </c>
      <c r="C1042" s="980"/>
      <c r="D1042" s="999" t="str">
        <f>IF(共通入力シート!$B$2="","",共通入力シート!$B$2)</f>
        <v/>
      </c>
      <c r="E1042" s="999"/>
      <c r="F1042" s="999"/>
      <c r="G1042" s="1000"/>
      <c r="H1042" s="1001" t="str">
        <f>IF(共通入力シート!$B$18="※選択してください。","★「共通入力シート」の消費税等仕入控除税額の取扱を選択してください。","")</f>
        <v/>
      </c>
      <c r="I1042" s="1002"/>
      <c r="J1042" s="1002"/>
      <c r="K1042" s="1002"/>
      <c r="L1042" s="1002"/>
      <c r="M1042" s="1002"/>
      <c r="N1042" s="1002"/>
      <c r="O1042" s="1002"/>
    </row>
    <row r="1043" spans="1:21" s="131" customFormat="1" ht="46.5" customHeight="1" thickBot="1">
      <c r="A1043" s="351"/>
      <c r="B1043" s="987" t="s">
        <v>343</v>
      </c>
      <c r="C1043" s="988"/>
      <c r="D1043" s="989" t="str">
        <f>IF(O1038=0,"",MAX(0,MIN(INT(O1038/2),G1029)))</f>
        <v/>
      </c>
      <c r="E1043" s="989"/>
      <c r="F1043" s="989"/>
      <c r="G1043" s="367" t="s">
        <v>29</v>
      </c>
      <c r="H1043" s="990" t="s">
        <v>78</v>
      </c>
      <c r="I1043" s="991"/>
      <c r="J1043" s="991"/>
      <c r="K1043" s="991"/>
      <c r="L1043" s="991"/>
      <c r="M1043" s="991"/>
      <c r="N1043" s="991"/>
      <c r="O1043" s="991"/>
    </row>
    <row r="1044" spans="1:21" ht="4.5" customHeight="1"/>
    <row r="1045" spans="1:21" ht="15.6" customHeight="1">
      <c r="B1045" s="131" t="s">
        <v>425</v>
      </c>
      <c r="C1045" s="218"/>
      <c r="D1045" s="218"/>
      <c r="E1045" s="218"/>
      <c r="F1045" s="218"/>
      <c r="G1045" s="218"/>
      <c r="H1045" s="218"/>
      <c r="I1045" s="218"/>
      <c r="J1045" s="218"/>
      <c r="K1045" s="218"/>
      <c r="L1045" s="218"/>
      <c r="M1045" s="218"/>
      <c r="N1045" s="218"/>
      <c r="O1045" s="218"/>
      <c r="R1045" s="329"/>
      <c r="S1045" s="329"/>
      <c r="T1045" s="329"/>
      <c r="U1045" s="329"/>
    </row>
    <row r="1046" spans="1:21" ht="15.6" customHeight="1">
      <c r="B1046" s="218" t="s">
        <v>509</v>
      </c>
      <c r="C1046" s="218"/>
      <c r="D1046" s="218"/>
      <c r="E1046" s="218"/>
      <c r="F1046" s="218"/>
      <c r="G1046" s="218"/>
      <c r="H1046" s="218"/>
      <c r="I1046" s="218"/>
      <c r="J1046" s="218"/>
      <c r="K1046" s="218"/>
      <c r="L1046" s="218"/>
      <c r="M1046" s="218"/>
      <c r="N1046" s="218"/>
      <c r="O1046" s="218"/>
      <c r="R1046" s="329"/>
      <c r="S1046" s="329"/>
      <c r="T1046" s="329"/>
      <c r="U1046" s="329"/>
    </row>
    <row r="1047" spans="1:21" ht="15.6" customHeight="1" thickBot="1">
      <c r="B1047" s="1120" t="s">
        <v>513</v>
      </c>
      <c r="C1047" s="1120"/>
      <c r="D1047" s="1120"/>
      <c r="E1047" s="1120"/>
      <c r="F1047" s="1120"/>
      <c r="G1047" s="1120"/>
      <c r="H1047" s="1120"/>
      <c r="I1047" s="1120"/>
      <c r="J1047" s="1120"/>
      <c r="K1047" s="1120"/>
      <c r="L1047" s="1120"/>
      <c r="M1047" s="1120"/>
      <c r="N1047" s="1120"/>
      <c r="O1047" s="1120"/>
      <c r="R1047" s="329"/>
      <c r="S1047" s="329"/>
      <c r="T1047" s="329"/>
      <c r="U1047" s="329"/>
    </row>
    <row r="1048" spans="1:21" ht="15.75" customHeight="1">
      <c r="B1048" s="1121" t="s">
        <v>43</v>
      </c>
      <c r="C1048" s="1122"/>
      <c r="D1048" s="1125" t="s">
        <v>646</v>
      </c>
      <c r="E1048" s="1126"/>
      <c r="F1048" s="1129" t="s">
        <v>657</v>
      </c>
      <c r="G1048" s="1130"/>
      <c r="H1048" s="1131"/>
      <c r="I1048" s="1131"/>
      <c r="J1048" s="1131"/>
      <c r="K1048" s="1131"/>
      <c r="L1048" s="1131"/>
      <c r="M1048" s="1131"/>
      <c r="N1048" s="1131"/>
      <c r="O1048" s="1132"/>
      <c r="Q1048" s="618" t="s">
        <v>667</v>
      </c>
      <c r="R1048" s="329"/>
      <c r="S1048" s="329"/>
      <c r="T1048" s="329"/>
      <c r="U1048" s="329"/>
    </row>
    <row r="1049" spans="1:21" ht="17.25" customHeight="1" thickBot="1">
      <c r="B1049" s="1123"/>
      <c r="C1049" s="1124"/>
      <c r="D1049" s="1127"/>
      <c r="E1049" s="1128"/>
      <c r="F1049" s="1133"/>
      <c r="G1049" s="1134"/>
      <c r="H1049" s="1135"/>
      <c r="I1049" s="1135"/>
      <c r="J1049" s="1135"/>
      <c r="K1049" s="1135"/>
      <c r="L1049" s="1135"/>
      <c r="M1049" s="1135"/>
      <c r="N1049" s="1135"/>
      <c r="O1049" s="1136"/>
      <c r="Q1049" s="617" t="s">
        <v>668</v>
      </c>
      <c r="R1049" s="329"/>
      <c r="S1049" s="329"/>
      <c r="T1049" s="329"/>
      <c r="U1049" s="329"/>
    </row>
    <row r="1050" spans="1:21" ht="16.5" customHeight="1">
      <c r="B1050" s="330" t="s">
        <v>142</v>
      </c>
      <c r="C1050" s="331"/>
      <c r="D1050" s="331"/>
      <c r="E1050" s="332"/>
      <c r="F1050" s="331"/>
      <c r="G1050" s="331"/>
      <c r="H1050" s="333"/>
      <c r="I1050" s="333"/>
      <c r="J1050" s="333"/>
      <c r="K1050" s="333"/>
      <c r="L1050" s="333"/>
      <c r="M1050" s="333"/>
      <c r="N1050" s="333"/>
      <c r="O1050" s="334"/>
      <c r="R1050" s="329"/>
      <c r="S1050" s="329"/>
      <c r="T1050" s="329"/>
      <c r="U1050" s="329"/>
    </row>
    <row r="1051" spans="1:21" ht="18.75" customHeight="1">
      <c r="B1051" s="1109"/>
      <c r="C1051" s="1110"/>
      <c r="D1051" s="1110"/>
      <c r="E1051" s="1110"/>
      <c r="F1051" s="1110"/>
      <c r="G1051" s="1110"/>
      <c r="H1051" s="1110"/>
      <c r="I1051" s="1110"/>
      <c r="J1051" s="1110"/>
      <c r="K1051" s="1110"/>
      <c r="L1051" s="1213" t="s">
        <v>48</v>
      </c>
      <c r="M1051" s="1215"/>
      <c r="N1051" s="1215"/>
      <c r="O1051" s="1216"/>
      <c r="Q1051" s="569" t="str">
        <f>IF(M1051="", "←選択してください。", "")</f>
        <v>←選択してください。</v>
      </c>
      <c r="R1051" s="329"/>
      <c r="S1051" s="329"/>
      <c r="T1051" s="329"/>
      <c r="U1051" s="329"/>
    </row>
    <row r="1052" spans="1:21" ht="17.25" customHeight="1">
      <c r="B1052" s="1111"/>
      <c r="C1052" s="1112"/>
      <c r="D1052" s="1112"/>
      <c r="E1052" s="1112"/>
      <c r="F1052" s="1112"/>
      <c r="G1052" s="1112"/>
      <c r="H1052" s="1112"/>
      <c r="I1052" s="1112"/>
      <c r="J1052" s="1112"/>
      <c r="K1052" s="1112"/>
      <c r="L1052" s="1214"/>
      <c r="M1052" s="1217"/>
      <c r="N1052" s="1217"/>
      <c r="O1052" s="1218"/>
      <c r="Q1052" s="336"/>
      <c r="R1052" s="329"/>
      <c r="S1052" s="329"/>
      <c r="T1052" s="329"/>
      <c r="U1052" s="329"/>
    </row>
    <row r="1053" spans="1:21" ht="4.5" customHeight="1">
      <c r="B1053" s="338"/>
      <c r="C1053" s="338"/>
      <c r="D1053" s="338"/>
      <c r="E1053" s="338"/>
      <c r="F1053" s="338"/>
      <c r="G1053" s="338"/>
      <c r="H1053" s="338"/>
      <c r="I1053" s="338"/>
      <c r="J1053" s="338"/>
      <c r="K1053" s="338"/>
      <c r="L1053" s="338"/>
      <c r="M1053" s="338"/>
      <c r="N1053" s="338"/>
      <c r="O1053" s="611"/>
      <c r="R1053" s="329"/>
      <c r="S1053" s="329"/>
      <c r="T1053" s="329"/>
      <c r="U1053" s="329"/>
    </row>
    <row r="1054" spans="1:21" ht="24" customHeight="1">
      <c r="B1054" s="340" t="s">
        <v>143</v>
      </c>
      <c r="C1054" s="341"/>
      <c r="D1054" s="341"/>
      <c r="E1054" s="341"/>
      <c r="F1054" s="1117" t="s">
        <v>50</v>
      </c>
      <c r="G1054" s="1118"/>
      <c r="H1054" s="342"/>
      <c r="I1054" s="919"/>
      <c r="J1054" s="920"/>
      <c r="K1054" s="920"/>
      <c r="L1054" s="1221"/>
      <c r="M1054" s="1221"/>
      <c r="N1054" s="1221"/>
      <c r="O1054" s="775"/>
      <c r="Q1054" s="336" t="str">
        <f>IF(OR(F1048="人材養成事業",F1048= "普及啓発事業"), "←斜線部は記入する必要はありません。", "")</f>
        <v/>
      </c>
      <c r="R1054" s="329"/>
      <c r="S1054" s="329"/>
      <c r="T1054" s="329"/>
      <c r="U1054" s="329"/>
    </row>
    <row r="1055" spans="1:21" ht="8.25" customHeight="1">
      <c r="B1055" s="131"/>
      <c r="C1055" s="131"/>
      <c r="D1055" s="131"/>
      <c r="E1055" s="131"/>
      <c r="F1055" s="338"/>
      <c r="G1055" s="338"/>
      <c r="H1055" s="587"/>
      <c r="I1055" s="338"/>
      <c r="J1055" s="338"/>
      <c r="K1055" s="338"/>
      <c r="L1055" s="588"/>
      <c r="M1055" s="338"/>
      <c r="N1055" s="338"/>
      <c r="O1055" s="589"/>
      <c r="Q1055" s="336"/>
      <c r="R1055" s="329"/>
      <c r="S1055" s="329"/>
      <c r="T1055" s="329"/>
      <c r="U1055" s="329"/>
    </row>
    <row r="1056" spans="1:21" ht="24" hidden="1" customHeight="1">
      <c r="B1056" s="131"/>
      <c r="C1056" s="131"/>
      <c r="D1056" s="131"/>
      <c r="E1056" s="131"/>
      <c r="F1056" s="338"/>
      <c r="G1056" s="338"/>
      <c r="H1056" s="587"/>
      <c r="I1056" s="338"/>
      <c r="J1056" s="338"/>
      <c r="K1056" s="338"/>
      <c r="L1056" s="588"/>
      <c r="M1056" s="338"/>
      <c r="N1056" s="338"/>
      <c r="O1056" s="589"/>
      <c r="Q1056" s="336"/>
      <c r="R1056" s="329"/>
      <c r="S1056" s="329"/>
      <c r="T1056" s="329"/>
      <c r="U1056" s="329"/>
    </row>
    <row r="1057" spans="2:21" ht="9.75" hidden="1" customHeight="1">
      <c r="B1057" s="131"/>
      <c r="C1057" s="131"/>
      <c r="D1057" s="338"/>
      <c r="E1057" s="338"/>
      <c r="F1057" s="338"/>
      <c r="G1057" s="338"/>
      <c r="H1057" s="338"/>
      <c r="I1057" s="338"/>
      <c r="J1057" s="338"/>
      <c r="K1057" s="338"/>
      <c r="L1057" s="338"/>
      <c r="M1057" s="338"/>
      <c r="N1057" s="338"/>
      <c r="O1057" s="338"/>
      <c r="Q1057" s="336"/>
      <c r="R1057" s="329"/>
      <c r="S1057" s="329"/>
      <c r="T1057" s="329"/>
      <c r="U1057" s="329"/>
    </row>
    <row r="1058" spans="2:21" s="102" customFormat="1" ht="18" customHeight="1">
      <c r="B1058" s="1020" t="s">
        <v>344</v>
      </c>
      <c r="C1058" s="1066"/>
      <c r="D1058" s="925" t="s">
        <v>413</v>
      </c>
      <c r="E1058" s="926"/>
      <c r="F1058" s="926"/>
      <c r="G1058" s="926"/>
      <c r="H1058" s="926"/>
      <c r="I1058" s="926"/>
      <c r="J1058" s="926"/>
      <c r="K1058" s="926"/>
      <c r="L1058" s="926"/>
      <c r="M1058" s="926"/>
      <c r="N1058" s="926"/>
      <c r="O1058" s="927"/>
      <c r="Q1058" s="345"/>
    </row>
    <row r="1059" spans="2:21" s="102" customFormat="1" ht="19.350000000000001" customHeight="1">
      <c r="B1059" s="1067"/>
      <c r="C1059" s="1068"/>
      <c r="D1059" s="1071"/>
      <c r="E1059" s="1072"/>
      <c r="F1059" s="1072"/>
      <c r="G1059" s="1072"/>
      <c r="H1059" s="1072"/>
      <c r="I1059" s="1072"/>
      <c r="J1059" s="1072"/>
      <c r="K1059" s="1072"/>
      <c r="L1059" s="1072"/>
      <c r="M1059" s="1072"/>
      <c r="N1059" s="1072"/>
      <c r="O1059" s="1073"/>
    </row>
    <row r="1060" spans="2:21" s="102" customFormat="1" ht="19.350000000000001" customHeight="1">
      <c r="B1060" s="1067"/>
      <c r="C1060" s="1068"/>
      <c r="D1060" s="1071"/>
      <c r="E1060" s="1072"/>
      <c r="F1060" s="1072"/>
      <c r="G1060" s="1072"/>
      <c r="H1060" s="1072"/>
      <c r="I1060" s="1072"/>
      <c r="J1060" s="1072"/>
      <c r="K1060" s="1072"/>
      <c r="L1060" s="1072"/>
      <c r="M1060" s="1072"/>
      <c r="N1060" s="1072"/>
      <c r="O1060" s="1073"/>
    </row>
    <row r="1061" spans="2:21" s="102" customFormat="1" ht="19.350000000000001" customHeight="1">
      <c r="B1061" s="1067"/>
      <c r="C1061" s="1068"/>
      <c r="D1061" s="1071"/>
      <c r="E1061" s="1072"/>
      <c r="F1061" s="1072"/>
      <c r="G1061" s="1072"/>
      <c r="H1061" s="1072"/>
      <c r="I1061" s="1072"/>
      <c r="J1061" s="1072"/>
      <c r="K1061" s="1072"/>
      <c r="L1061" s="1072"/>
      <c r="M1061" s="1072"/>
      <c r="N1061" s="1072"/>
      <c r="O1061" s="1073"/>
    </row>
    <row r="1062" spans="2:21" s="102" customFormat="1" ht="19.350000000000001" customHeight="1">
      <c r="B1062" s="1067"/>
      <c r="C1062" s="1068"/>
      <c r="D1062" s="1071"/>
      <c r="E1062" s="1072"/>
      <c r="F1062" s="1072"/>
      <c r="G1062" s="1072"/>
      <c r="H1062" s="1072"/>
      <c r="I1062" s="1072"/>
      <c r="J1062" s="1072"/>
      <c r="K1062" s="1072"/>
      <c r="L1062" s="1072"/>
      <c r="M1062" s="1072"/>
      <c r="N1062" s="1072"/>
      <c r="O1062" s="1073"/>
    </row>
    <row r="1063" spans="2:21" s="102" customFormat="1" ht="19.350000000000001" customHeight="1">
      <c r="B1063" s="1067"/>
      <c r="C1063" s="1068"/>
      <c r="D1063" s="1071"/>
      <c r="E1063" s="1072"/>
      <c r="F1063" s="1072"/>
      <c r="G1063" s="1072"/>
      <c r="H1063" s="1072"/>
      <c r="I1063" s="1072"/>
      <c r="J1063" s="1072"/>
      <c r="K1063" s="1072"/>
      <c r="L1063" s="1072"/>
      <c r="M1063" s="1072"/>
      <c r="N1063" s="1072"/>
      <c r="O1063" s="1073"/>
    </row>
    <row r="1064" spans="2:21" s="102" customFormat="1" ht="19.350000000000001" customHeight="1">
      <c r="B1064" s="1067"/>
      <c r="C1064" s="1068"/>
      <c r="D1064" s="1071"/>
      <c r="E1064" s="1072"/>
      <c r="F1064" s="1072"/>
      <c r="G1064" s="1072"/>
      <c r="H1064" s="1072"/>
      <c r="I1064" s="1072"/>
      <c r="J1064" s="1072"/>
      <c r="K1064" s="1072"/>
      <c r="L1064" s="1072"/>
      <c r="M1064" s="1072"/>
      <c r="N1064" s="1072"/>
      <c r="O1064" s="1073"/>
    </row>
    <row r="1065" spans="2:21" s="102" customFormat="1" ht="19.350000000000001" customHeight="1">
      <c r="B1065" s="1067"/>
      <c r="C1065" s="1068"/>
      <c r="D1065" s="1071"/>
      <c r="E1065" s="1072"/>
      <c r="F1065" s="1072"/>
      <c r="G1065" s="1072"/>
      <c r="H1065" s="1072"/>
      <c r="I1065" s="1072"/>
      <c r="J1065" s="1072"/>
      <c r="K1065" s="1072"/>
      <c r="L1065" s="1072"/>
      <c r="M1065" s="1072"/>
      <c r="N1065" s="1072"/>
      <c r="O1065" s="1073"/>
    </row>
    <row r="1066" spans="2:21" s="102" customFormat="1" ht="19.350000000000001" customHeight="1">
      <c r="B1066" s="1067"/>
      <c r="C1066" s="1068"/>
      <c r="D1066" s="1071"/>
      <c r="E1066" s="1072"/>
      <c r="F1066" s="1072"/>
      <c r="G1066" s="1072"/>
      <c r="H1066" s="1072"/>
      <c r="I1066" s="1072"/>
      <c r="J1066" s="1072"/>
      <c r="K1066" s="1072"/>
      <c r="L1066" s="1072"/>
      <c r="M1066" s="1072"/>
      <c r="N1066" s="1072"/>
      <c r="O1066" s="1073"/>
    </row>
    <row r="1067" spans="2:21" s="102" customFormat="1" ht="19.350000000000001" customHeight="1">
      <c r="B1067" s="1067"/>
      <c r="C1067" s="1068"/>
      <c r="D1067" s="1071"/>
      <c r="E1067" s="1072"/>
      <c r="F1067" s="1072"/>
      <c r="G1067" s="1072"/>
      <c r="H1067" s="1072"/>
      <c r="I1067" s="1072"/>
      <c r="J1067" s="1072"/>
      <c r="K1067" s="1072"/>
      <c r="L1067" s="1072"/>
      <c r="M1067" s="1072"/>
      <c r="N1067" s="1072"/>
      <c r="O1067" s="1073"/>
    </row>
    <row r="1068" spans="2:21" s="102" customFormat="1" ht="19.350000000000001" customHeight="1">
      <c r="B1068" s="1069"/>
      <c r="C1068" s="1070"/>
      <c r="D1068" s="1074"/>
      <c r="E1068" s="1075"/>
      <c r="F1068" s="1075"/>
      <c r="G1068" s="1075"/>
      <c r="H1068" s="1075"/>
      <c r="I1068" s="1075"/>
      <c r="J1068" s="1075"/>
      <c r="K1068" s="1075"/>
      <c r="L1068" s="1075"/>
      <c r="M1068" s="1075"/>
      <c r="N1068" s="1075"/>
      <c r="O1068" s="1076"/>
    </row>
    <row r="1069" spans="2:21" s="102" customFormat="1" ht="18" customHeight="1">
      <c r="B1069" s="1020" t="s">
        <v>148</v>
      </c>
      <c r="C1069" s="1021"/>
      <c r="D1069" s="1059" t="s">
        <v>427</v>
      </c>
      <c r="E1069" s="1026"/>
      <c r="F1069" s="1026"/>
      <c r="G1069" s="1026"/>
      <c r="H1069" s="1026"/>
      <c r="I1069" s="1026"/>
      <c r="J1069" s="1026"/>
      <c r="K1069" s="1026"/>
      <c r="L1069" s="1026"/>
      <c r="M1069" s="1026"/>
      <c r="N1069" s="1026"/>
      <c r="O1069" s="1027"/>
    </row>
    <row r="1070" spans="2:21" s="102" customFormat="1" ht="18" customHeight="1">
      <c r="B1070" s="1022"/>
      <c r="C1070" s="1023"/>
      <c r="D1070" s="1028"/>
      <c r="E1070" s="1077"/>
      <c r="F1070" s="1077"/>
      <c r="G1070" s="1077"/>
      <c r="H1070" s="1077"/>
      <c r="I1070" s="1077"/>
      <c r="J1070" s="1077"/>
      <c r="K1070" s="1077"/>
      <c r="L1070" s="1077"/>
      <c r="M1070" s="1077"/>
      <c r="N1070" s="1077"/>
      <c r="O1070" s="1078"/>
    </row>
    <row r="1071" spans="2:21" s="102" customFormat="1" ht="18" customHeight="1">
      <c r="B1071" s="1022"/>
      <c r="C1071" s="1023"/>
      <c r="D1071" s="1071"/>
      <c r="E1071" s="1072"/>
      <c r="F1071" s="1072"/>
      <c r="G1071" s="1072"/>
      <c r="H1071" s="1072"/>
      <c r="I1071" s="1072"/>
      <c r="J1071" s="1072"/>
      <c r="K1071" s="1072"/>
      <c r="L1071" s="1072"/>
      <c r="M1071" s="1072"/>
      <c r="N1071" s="1072"/>
      <c r="O1071" s="1073"/>
    </row>
    <row r="1072" spans="2:21" s="102" customFormat="1" ht="18" customHeight="1">
      <c r="B1072" s="1022"/>
      <c r="C1072" s="1023"/>
      <c r="D1072" s="1071"/>
      <c r="E1072" s="1072"/>
      <c r="F1072" s="1072"/>
      <c r="G1072" s="1072"/>
      <c r="H1072" s="1072"/>
      <c r="I1072" s="1072"/>
      <c r="J1072" s="1072"/>
      <c r="K1072" s="1072"/>
      <c r="L1072" s="1072"/>
      <c r="M1072" s="1072"/>
      <c r="N1072" s="1072"/>
      <c r="O1072" s="1073"/>
    </row>
    <row r="1073" spans="2:15" s="102" customFormat="1" ht="18" customHeight="1">
      <c r="B1073" s="1022"/>
      <c r="C1073" s="1023"/>
      <c r="D1073" s="1071"/>
      <c r="E1073" s="1072"/>
      <c r="F1073" s="1072"/>
      <c r="G1073" s="1072"/>
      <c r="H1073" s="1072"/>
      <c r="I1073" s="1072"/>
      <c r="J1073" s="1072"/>
      <c r="K1073" s="1072"/>
      <c r="L1073" s="1072"/>
      <c r="M1073" s="1072"/>
      <c r="N1073" s="1072"/>
      <c r="O1073" s="1073"/>
    </row>
    <row r="1074" spans="2:15" s="102" customFormat="1" ht="18" customHeight="1">
      <c r="B1074" s="1022"/>
      <c r="C1074" s="1023"/>
      <c r="D1074" s="1071"/>
      <c r="E1074" s="1072"/>
      <c r="F1074" s="1072"/>
      <c r="G1074" s="1072"/>
      <c r="H1074" s="1072"/>
      <c r="I1074" s="1072"/>
      <c r="J1074" s="1072"/>
      <c r="K1074" s="1072"/>
      <c r="L1074" s="1072"/>
      <c r="M1074" s="1072"/>
      <c r="N1074" s="1072"/>
      <c r="O1074" s="1073"/>
    </row>
    <row r="1075" spans="2:15" s="102" customFormat="1" ht="18" customHeight="1">
      <c r="B1075" s="1022"/>
      <c r="C1075" s="1023"/>
      <c r="D1075" s="1079"/>
      <c r="E1075" s="1080"/>
      <c r="F1075" s="1080"/>
      <c r="G1075" s="1080"/>
      <c r="H1075" s="1080"/>
      <c r="I1075" s="1080"/>
      <c r="J1075" s="1080"/>
      <c r="K1075" s="1080"/>
      <c r="L1075" s="1080"/>
      <c r="M1075" s="1080"/>
      <c r="N1075" s="1080"/>
      <c r="O1075" s="1081"/>
    </row>
    <row r="1076" spans="2:15" s="102" customFormat="1" ht="18" customHeight="1">
      <c r="B1076" s="1022"/>
      <c r="C1076" s="1023"/>
      <c r="D1076" s="1082" t="s">
        <v>428</v>
      </c>
      <c r="E1076" s="1083"/>
      <c r="F1076" s="1083"/>
      <c r="G1076" s="1083"/>
      <c r="H1076" s="1083"/>
      <c r="I1076" s="1083"/>
      <c r="J1076" s="1083"/>
      <c r="K1076" s="1083"/>
      <c r="L1076" s="1083"/>
      <c r="M1076" s="1083"/>
      <c r="N1076" s="1083"/>
      <c r="O1076" s="1084"/>
    </row>
    <row r="1077" spans="2:15" s="102" customFormat="1" ht="18" customHeight="1">
      <c r="B1077" s="1022"/>
      <c r="C1077" s="1023"/>
      <c r="D1077" s="1028"/>
      <c r="E1077" s="1085"/>
      <c r="F1077" s="1085"/>
      <c r="G1077" s="1085"/>
      <c r="H1077" s="1085"/>
      <c r="I1077" s="1085"/>
      <c r="J1077" s="1085"/>
      <c r="K1077" s="1085"/>
      <c r="L1077" s="1085"/>
      <c r="M1077" s="1085"/>
      <c r="N1077" s="1085"/>
      <c r="O1077" s="1086"/>
    </row>
    <row r="1078" spans="2:15" s="102" customFormat="1" ht="18" customHeight="1">
      <c r="B1078" s="1022"/>
      <c r="C1078" s="1023"/>
      <c r="D1078" s="1087"/>
      <c r="E1078" s="1088"/>
      <c r="F1078" s="1088"/>
      <c r="G1078" s="1088"/>
      <c r="H1078" s="1088"/>
      <c r="I1078" s="1088"/>
      <c r="J1078" s="1088"/>
      <c r="K1078" s="1088"/>
      <c r="L1078" s="1088"/>
      <c r="M1078" s="1088"/>
      <c r="N1078" s="1088"/>
      <c r="O1078" s="1089"/>
    </row>
    <row r="1079" spans="2:15" s="102" customFormat="1" ht="18" customHeight="1">
      <c r="B1079" s="1022"/>
      <c r="C1079" s="1023"/>
      <c r="D1079" s="1087"/>
      <c r="E1079" s="1088"/>
      <c r="F1079" s="1088"/>
      <c r="G1079" s="1088"/>
      <c r="H1079" s="1088"/>
      <c r="I1079" s="1088"/>
      <c r="J1079" s="1088"/>
      <c r="K1079" s="1088"/>
      <c r="L1079" s="1088"/>
      <c r="M1079" s="1088"/>
      <c r="N1079" s="1088"/>
      <c r="O1079" s="1089"/>
    </row>
    <row r="1080" spans="2:15" s="102" customFormat="1" ht="18" customHeight="1">
      <c r="B1080" s="1022"/>
      <c r="C1080" s="1023"/>
      <c r="D1080" s="1087"/>
      <c r="E1080" s="1088"/>
      <c r="F1080" s="1088"/>
      <c r="G1080" s="1088"/>
      <c r="H1080" s="1088"/>
      <c r="I1080" s="1088"/>
      <c r="J1080" s="1088"/>
      <c r="K1080" s="1088"/>
      <c r="L1080" s="1088"/>
      <c r="M1080" s="1088"/>
      <c r="N1080" s="1088"/>
      <c r="O1080" s="1089"/>
    </row>
    <row r="1081" spans="2:15" s="102" customFormat="1" ht="18" customHeight="1">
      <c r="B1081" s="1022"/>
      <c r="C1081" s="1023"/>
      <c r="D1081" s="1087"/>
      <c r="E1081" s="1088"/>
      <c r="F1081" s="1088"/>
      <c r="G1081" s="1088"/>
      <c r="H1081" s="1088"/>
      <c r="I1081" s="1088"/>
      <c r="J1081" s="1088"/>
      <c r="K1081" s="1088"/>
      <c r="L1081" s="1088"/>
      <c r="M1081" s="1088"/>
      <c r="N1081" s="1088"/>
      <c r="O1081" s="1089"/>
    </row>
    <row r="1082" spans="2:15" s="102" customFormat="1" ht="18" customHeight="1">
      <c r="B1082" s="1022"/>
      <c r="C1082" s="1023"/>
      <c r="D1082" s="1087"/>
      <c r="E1082" s="1088"/>
      <c r="F1082" s="1088"/>
      <c r="G1082" s="1088"/>
      <c r="H1082" s="1088"/>
      <c r="I1082" s="1088"/>
      <c r="J1082" s="1088"/>
      <c r="K1082" s="1088"/>
      <c r="L1082" s="1088"/>
      <c r="M1082" s="1088"/>
      <c r="N1082" s="1088"/>
      <c r="O1082" s="1089"/>
    </row>
    <row r="1083" spans="2:15" s="102" customFormat="1" ht="18" customHeight="1">
      <c r="B1083" s="1024"/>
      <c r="C1083" s="1025"/>
      <c r="D1083" s="1090"/>
      <c r="E1083" s="1091"/>
      <c r="F1083" s="1091"/>
      <c r="G1083" s="1091"/>
      <c r="H1083" s="1091"/>
      <c r="I1083" s="1091"/>
      <c r="J1083" s="1091"/>
      <c r="K1083" s="1091"/>
      <c r="L1083" s="1091"/>
      <c r="M1083" s="1091"/>
      <c r="N1083" s="1091"/>
      <c r="O1083" s="1092"/>
    </row>
    <row r="1084" spans="2:15" s="102" customFormat="1" ht="18" customHeight="1">
      <c r="B1084" s="1020" t="s">
        <v>140</v>
      </c>
      <c r="C1084" s="1021"/>
      <c r="D1084" s="1026" t="s">
        <v>347</v>
      </c>
      <c r="E1084" s="1026"/>
      <c r="F1084" s="1026"/>
      <c r="G1084" s="1026"/>
      <c r="H1084" s="1026"/>
      <c r="I1084" s="1026"/>
      <c r="J1084" s="1026"/>
      <c r="K1084" s="1026"/>
      <c r="L1084" s="1026"/>
      <c r="M1084" s="1026"/>
      <c r="N1084" s="1026"/>
      <c r="O1084" s="1027"/>
    </row>
    <row r="1085" spans="2:15" s="102" customFormat="1" ht="18" customHeight="1">
      <c r="B1085" s="1022"/>
      <c r="C1085" s="1023"/>
      <c r="D1085" s="1028"/>
      <c r="E1085" s="1029"/>
      <c r="F1085" s="1029"/>
      <c r="G1085" s="1029"/>
      <c r="H1085" s="1029"/>
      <c r="I1085" s="1029"/>
      <c r="J1085" s="1029"/>
      <c r="K1085" s="1029"/>
      <c r="L1085" s="1029"/>
      <c r="M1085" s="1029"/>
      <c r="N1085" s="1029"/>
      <c r="O1085" s="1030"/>
    </row>
    <row r="1086" spans="2:15" s="102" customFormat="1" ht="18" customHeight="1">
      <c r="B1086" s="1022"/>
      <c r="C1086" s="1023"/>
      <c r="D1086" s="1031"/>
      <c r="E1086" s="1032"/>
      <c r="F1086" s="1032"/>
      <c r="G1086" s="1032"/>
      <c r="H1086" s="1032"/>
      <c r="I1086" s="1032"/>
      <c r="J1086" s="1032"/>
      <c r="K1086" s="1032"/>
      <c r="L1086" s="1032"/>
      <c r="M1086" s="1032"/>
      <c r="N1086" s="1032"/>
      <c r="O1086" s="1033"/>
    </row>
    <row r="1087" spans="2:15" s="102" customFormat="1" ht="18" customHeight="1">
      <c r="B1087" s="1022"/>
      <c r="C1087" s="1023"/>
      <c r="D1087" s="1034"/>
      <c r="E1087" s="1035"/>
      <c r="F1087" s="1035"/>
      <c r="G1087" s="1035"/>
      <c r="H1087" s="1035"/>
      <c r="I1087" s="1035"/>
      <c r="J1087" s="1035"/>
      <c r="K1087" s="1035"/>
      <c r="L1087" s="1035"/>
      <c r="M1087" s="1035"/>
      <c r="N1087" s="1035"/>
      <c r="O1087" s="1036"/>
    </row>
    <row r="1088" spans="2:15" s="102" customFormat="1" ht="17.100000000000001" customHeight="1">
      <c r="B1088" s="1022"/>
      <c r="C1088" s="1023"/>
      <c r="D1088" s="1026" t="s">
        <v>345</v>
      </c>
      <c r="E1088" s="1026"/>
      <c r="F1088" s="1026"/>
      <c r="G1088" s="1026"/>
      <c r="H1088" s="1026"/>
      <c r="I1088" s="1026"/>
      <c r="J1088" s="1026"/>
      <c r="K1088" s="1026"/>
      <c r="L1088" s="1026"/>
      <c r="M1088" s="1026"/>
      <c r="N1088" s="1026"/>
      <c r="O1088" s="1027"/>
    </row>
    <row r="1089" spans="2:21" s="102" customFormat="1" ht="17.100000000000001" customHeight="1">
      <c r="B1089" s="1022"/>
      <c r="C1089" s="1023"/>
      <c r="D1089" s="1037"/>
      <c r="E1089" s="1038"/>
      <c r="F1089" s="1038"/>
      <c r="G1089" s="1038"/>
      <c r="H1089" s="1038"/>
      <c r="I1089" s="1038"/>
      <c r="J1089" s="1038"/>
      <c r="K1089" s="1038"/>
      <c r="L1089" s="1038"/>
      <c r="M1089" s="1038"/>
      <c r="N1089" s="1038"/>
      <c r="O1089" s="1039"/>
    </row>
    <row r="1090" spans="2:21" s="102" customFormat="1" ht="17.100000000000001" customHeight="1">
      <c r="B1090" s="1022"/>
      <c r="C1090" s="1023"/>
      <c r="D1090" s="1040"/>
      <c r="E1090" s="1041"/>
      <c r="F1090" s="1041"/>
      <c r="G1090" s="1041"/>
      <c r="H1090" s="1041"/>
      <c r="I1090" s="1041"/>
      <c r="J1090" s="1041"/>
      <c r="K1090" s="1041"/>
      <c r="L1090" s="1041"/>
      <c r="M1090" s="1041"/>
      <c r="N1090" s="1041"/>
      <c r="O1090" s="1042"/>
    </row>
    <row r="1091" spans="2:21" s="102" customFormat="1" ht="17.100000000000001" customHeight="1">
      <c r="B1091" s="1022"/>
      <c r="C1091" s="1023"/>
      <c r="D1091" s="1043"/>
      <c r="E1091" s="1044"/>
      <c r="F1091" s="1044"/>
      <c r="G1091" s="1044"/>
      <c r="H1091" s="1044"/>
      <c r="I1091" s="1044"/>
      <c r="J1091" s="1044"/>
      <c r="K1091" s="1044"/>
      <c r="L1091" s="1044"/>
      <c r="M1091" s="1044"/>
      <c r="N1091" s="1044"/>
      <c r="O1091" s="1045"/>
    </row>
    <row r="1092" spans="2:21" s="102" customFormat="1" ht="17.100000000000001" customHeight="1">
      <c r="B1092" s="1022"/>
      <c r="C1092" s="1023"/>
      <c r="D1092" s="1026" t="s">
        <v>492</v>
      </c>
      <c r="E1092" s="1026"/>
      <c r="F1092" s="1026"/>
      <c r="G1092" s="1026"/>
      <c r="H1092" s="1026"/>
      <c r="I1092" s="1026"/>
      <c r="J1092" s="1026"/>
      <c r="K1092" s="1026"/>
      <c r="L1092" s="1026"/>
      <c r="M1092" s="1026"/>
      <c r="N1092" s="1026"/>
      <c r="O1092" s="1027"/>
    </row>
    <row r="1093" spans="2:21" s="102" customFormat="1" ht="17.100000000000001" customHeight="1">
      <c r="B1093" s="1022"/>
      <c r="C1093" s="1023"/>
      <c r="D1093" s="1046"/>
      <c r="E1093" s="1047"/>
      <c r="F1093" s="1047"/>
      <c r="G1093" s="1047"/>
      <c r="H1093" s="1047"/>
      <c r="I1093" s="1047"/>
      <c r="J1093" s="1047"/>
      <c r="K1093" s="1047"/>
      <c r="L1093" s="1047"/>
      <c r="M1093" s="1047"/>
      <c r="N1093" s="1047"/>
      <c r="O1093" s="1048"/>
    </row>
    <row r="1094" spans="2:21" s="102" customFormat="1" ht="17.100000000000001" customHeight="1">
      <c r="B1094" s="1022"/>
      <c r="C1094" s="1023"/>
      <c r="D1094" s="1049"/>
      <c r="E1094" s="797"/>
      <c r="F1094" s="797"/>
      <c r="G1094" s="797"/>
      <c r="H1094" s="797"/>
      <c r="I1094" s="797"/>
      <c r="J1094" s="797"/>
      <c r="K1094" s="797"/>
      <c r="L1094" s="797"/>
      <c r="M1094" s="797"/>
      <c r="N1094" s="797"/>
      <c r="O1094" s="1050"/>
    </row>
    <row r="1095" spans="2:21" s="102" customFormat="1" ht="17.100000000000001" customHeight="1">
      <c r="B1095" s="1022"/>
      <c r="C1095" s="1023"/>
      <c r="D1095" s="1051"/>
      <c r="E1095" s="1052"/>
      <c r="F1095" s="1052"/>
      <c r="G1095" s="1052"/>
      <c r="H1095" s="1052"/>
      <c r="I1095" s="1052"/>
      <c r="J1095" s="1052"/>
      <c r="K1095" s="1052"/>
      <c r="L1095" s="1052"/>
      <c r="M1095" s="1052"/>
      <c r="N1095" s="1052"/>
      <c r="O1095" s="1053"/>
    </row>
    <row r="1096" spans="2:21" s="102" customFormat="1" ht="17.100000000000001" customHeight="1">
      <c r="B1096" s="1022"/>
      <c r="C1096" s="1023"/>
      <c r="D1096" s="1026" t="s">
        <v>141</v>
      </c>
      <c r="E1096" s="1026"/>
      <c r="F1096" s="1026"/>
      <c r="G1096" s="1026"/>
      <c r="H1096" s="1026"/>
      <c r="I1096" s="1026"/>
      <c r="J1096" s="1026"/>
      <c r="K1096" s="1026"/>
      <c r="L1096" s="1026"/>
      <c r="M1096" s="1026"/>
      <c r="N1096" s="1026"/>
      <c r="O1096" s="1027"/>
    </row>
    <row r="1097" spans="2:21" s="102" customFormat="1" ht="17.100000000000001" customHeight="1">
      <c r="B1097" s="1022"/>
      <c r="C1097" s="1023"/>
      <c r="D1097" s="1028"/>
      <c r="E1097" s="1054"/>
      <c r="F1097" s="1054"/>
      <c r="G1097" s="1054"/>
      <c r="H1097" s="1054"/>
      <c r="I1097" s="1054"/>
      <c r="J1097" s="1054"/>
      <c r="K1097" s="1054"/>
      <c r="L1097" s="1054"/>
      <c r="M1097" s="1054"/>
      <c r="N1097" s="1054"/>
      <c r="O1097" s="1055"/>
    </row>
    <row r="1098" spans="2:21" ht="18" customHeight="1">
      <c r="B1098" s="1022"/>
      <c r="C1098" s="1023"/>
      <c r="D1098" s="1056"/>
      <c r="E1098" s="1057"/>
      <c r="F1098" s="1057"/>
      <c r="G1098" s="1057"/>
      <c r="H1098" s="1057"/>
      <c r="I1098" s="1057"/>
      <c r="J1098" s="1057"/>
      <c r="K1098" s="1057"/>
      <c r="L1098" s="1057"/>
      <c r="M1098" s="1057"/>
      <c r="N1098" s="1057"/>
      <c r="O1098" s="1058"/>
      <c r="R1098" s="329"/>
      <c r="S1098" s="329"/>
      <c r="T1098" s="329"/>
      <c r="U1098" s="329"/>
    </row>
    <row r="1099" spans="2:21" ht="18" customHeight="1">
      <c r="B1099" s="1022"/>
      <c r="C1099" s="1023"/>
      <c r="D1099" s="1059" t="s">
        <v>346</v>
      </c>
      <c r="E1099" s="1026"/>
      <c r="F1099" s="1026"/>
      <c r="G1099" s="1026"/>
      <c r="H1099" s="1026"/>
      <c r="I1099" s="1026"/>
      <c r="J1099" s="1026"/>
      <c r="K1099" s="1026"/>
      <c r="L1099" s="1026"/>
      <c r="M1099" s="1026"/>
      <c r="N1099" s="1026"/>
      <c r="O1099" s="1027"/>
      <c r="R1099" s="329"/>
      <c r="S1099" s="329"/>
      <c r="T1099" s="329"/>
      <c r="U1099" s="329"/>
    </row>
    <row r="1100" spans="2:21" ht="18" customHeight="1">
      <c r="B1100" s="1022"/>
      <c r="C1100" s="1023"/>
      <c r="D1100" s="1060"/>
      <c r="E1100" s="1061"/>
      <c r="F1100" s="1061"/>
      <c r="G1100" s="1061"/>
      <c r="H1100" s="1061"/>
      <c r="I1100" s="1061"/>
      <c r="J1100" s="1061"/>
      <c r="K1100" s="1061"/>
      <c r="L1100" s="1061"/>
      <c r="M1100" s="1061"/>
      <c r="N1100" s="1061"/>
      <c r="O1100" s="1062"/>
      <c r="R1100" s="329"/>
      <c r="S1100" s="329"/>
      <c r="T1100" s="329"/>
      <c r="U1100" s="329"/>
    </row>
    <row r="1101" spans="2:21" s="346" customFormat="1" ht="18" customHeight="1">
      <c r="B1101" s="1024"/>
      <c r="C1101" s="1025"/>
      <c r="D1101" s="1063"/>
      <c r="E1101" s="1064"/>
      <c r="F1101" s="1064"/>
      <c r="G1101" s="1064"/>
      <c r="H1101" s="1064"/>
      <c r="I1101" s="1064"/>
      <c r="J1101" s="1064"/>
      <c r="K1101" s="1064"/>
      <c r="L1101" s="1064"/>
      <c r="M1101" s="1064"/>
      <c r="N1101" s="1064"/>
      <c r="O1101" s="1065"/>
    </row>
    <row r="1102" spans="2:21" s="131" customFormat="1" ht="4.5" customHeight="1">
      <c r="B1102" s="347"/>
      <c r="C1102" s="347"/>
      <c r="D1102" s="348"/>
      <c r="E1102" s="348"/>
      <c r="F1102" s="348"/>
      <c r="G1102" s="348"/>
      <c r="H1102" s="348"/>
      <c r="I1102" s="348"/>
      <c r="J1102" s="348"/>
      <c r="K1102" s="348"/>
      <c r="L1102" s="348"/>
      <c r="M1102" s="348"/>
      <c r="N1102" s="348"/>
      <c r="O1102" s="348"/>
    </row>
    <row r="1103" spans="2:21" s="131" customFormat="1" ht="18.75" customHeight="1">
      <c r="B1103" s="527" t="s">
        <v>426</v>
      </c>
      <c r="C1103" s="347"/>
      <c r="D1103" s="348"/>
      <c r="E1103" s="348"/>
      <c r="F1103" s="348"/>
      <c r="G1103" s="348"/>
      <c r="H1103" s="348"/>
      <c r="I1103" s="348"/>
      <c r="J1103" s="348"/>
      <c r="K1103" s="348"/>
      <c r="L1103" s="348"/>
      <c r="M1103" s="348"/>
      <c r="N1103" s="348"/>
      <c r="O1103" s="348"/>
    </row>
    <row r="1104" spans="2:21" s="131" customFormat="1" ht="14.25" customHeight="1" thickBot="1">
      <c r="B1104" s="527" t="s">
        <v>424</v>
      </c>
      <c r="C1104" s="347"/>
      <c r="D1104" s="348"/>
      <c r="E1104" s="348"/>
      <c r="F1104" s="348"/>
      <c r="G1104" s="348"/>
      <c r="H1104" s="348"/>
      <c r="I1104" s="348"/>
      <c r="J1104" s="348"/>
      <c r="K1104" s="348"/>
      <c r="L1104" s="348"/>
      <c r="M1104" s="348"/>
      <c r="N1104" s="348"/>
      <c r="O1104" s="348"/>
    </row>
    <row r="1105" spans="1:15" s="131" customFormat="1" ht="18" customHeight="1" thickBot="1">
      <c r="B1105" s="998" t="s">
        <v>43</v>
      </c>
      <c r="C1105" s="979"/>
      <c r="D1105" s="980"/>
      <c r="E1105" s="349" t="s">
        <v>646</v>
      </c>
      <c r="F1105" s="350"/>
      <c r="G1105" s="350"/>
      <c r="H1105" s="350"/>
      <c r="I1105" s="350"/>
      <c r="J1105" s="350"/>
      <c r="K1105" s="350"/>
      <c r="L1105" s="232"/>
      <c r="M1105" s="232"/>
      <c r="N1105" s="232"/>
      <c r="O1105" s="232"/>
    </row>
    <row r="1106" spans="1:15" s="131" customFormat="1" ht="12">
      <c r="A1106" s="351"/>
      <c r="B1106" s="352" t="s">
        <v>59</v>
      </c>
      <c r="C1106" s="352"/>
      <c r="D1106" s="353"/>
      <c r="E1106" s="354"/>
      <c r="F1106" s="354"/>
      <c r="G1106" s="355" t="s">
        <v>60</v>
      </c>
      <c r="H1106" s="353"/>
      <c r="I1106" s="352" t="s">
        <v>61</v>
      </c>
      <c r="J1106" s="352"/>
      <c r="K1106" s="351"/>
      <c r="L1106" s="356"/>
      <c r="M1106" s="357"/>
      <c r="N1106" s="351"/>
      <c r="O1106" s="355" t="s">
        <v>60</v>
      </c>
    </row>
    <row r="1107" spans="1:15" s="131" customFormat="1" ht="12">
      <c r="A1107" s="358"/>
      <c r="B1107" s="359" t="s">
        <v>62</v>
      </c>
      <c r="C1107" s="360"/>
      <c r="D1107" s="360"/>
      <c r="E1107" s="361"/>
      <c r="F1107" s="361" t="s">
        <v>63</v>
      </c>
      <c r="G1107" s="362" t="s">
        <v>64</v>
      </c>
      <c r="H1107" s="363"/>
      <c r="I1107" s="359" t="s">
        <v>62</v>
      </c>
      <c r="J1107" s="360"/>
      <c r="K1107" s="360"/>
      <c r="L1107" s="360"/>
      <c r="M1107" s="361"/>
      <c r="N1107" s="361" t="s">
        <v>63</v>
      </c>
      <c r="O1107" s="362" t="s">
        <v>64</v>
      </c>
    </row>
    <row r="1108" spans="1:15" s="131" customFormat="1" ht="18" customHeight="1">
      <c r="A1108" s="351"/>
      <c r="B1108" s="83" t="s">
        <v>556</v>
      </c>
      <c r="C1108" s="84"/>
      <c r="D1108" s="84"/>
      <c r="E1108" s="85"/>
      <c r="F1108" s="86"/>
      <c r="G1108" s="87"/>
      <c r="H1108" s="88"/>
      <c r="I1108" s="83" t="s">
        <v>65</v>
      </c>
      <c r="J1108" s="84"/>
      <c r="K1108" s="84"/>
      <c r="L1108" s="84"/>
      <c r="M1108" s="85"/>
      <c r="N1108" s="89"/>
      <c r="O1108" s="90"/>
    </row>
    <row r="1109" spans="1:15" s="131" customFormat="1" ht="14.25" customHeight="1">
      <c r="A1109" s="351"/>
      <c r="B1109" s="100"/>
      <c r="C1109" s="101"/>
      <c r="D1109" s="102"/>
      <c r="E1109" s="103"/>
      <c r="F1109" s="95"/>
      <c r="G1109" s="96"/>
      <c r="H1109" s="88"/>
      <c r="I1109" s="97"/>
      <c r="J1109" s="601"/>
      <c r="K1109" s="102"/>
      <c r="L1109" s="102"/>
      <c r="M1109" s="103"/>
      <c r="N1109" s="95"/>
      <c r="O1109" s="99"/>
    </row>
    <row r="1110" spans="1:15" s="131" customFormat="1" ht="14.25" customHeight="1">
      <c r="A1110" s="351"/>
      <c r="B1110" s="100"/>
      <c r="C1110" s="101"/>
      <c r="D1110" s="102"/>
      <c r="E1110" s="103"/>
      <c r="F1110" s="95"/>
      <c r="G1110" s="104">
        <f>ROUNDDOWN(SUM(F1109:F1114)/1000,0)</f>
        <v>0</v>
      </c>
      <c r="H1110" s="105"/>
      <c r="I1110" s="97"/>
      <c r="J1110" s="601"/>
      <c r="K1110" s="102"/>
      <c r="L1110" s="102"/>
      <c r="M1110" s="103"/>
      <c r="N1110" s="95"/>
      <c r="O1110" s="106">
        <f>ROUNDDOWN(SUM(N1109:N1117)/1000,0)</f>
        <v>0</v>
      </c>
    </row>
    <row r="1111" spans="1:15" s="131" customFormat="1" ht="14.1" customHeight="1">
      <c r="A1111" s="351"/>
      <c r="B1111" s="100"/>
      <c r="C1111" s="101"/>
      <c r="D1111" s="102"/>
      <c r="E1111" s="103"/>
      <c r="F1111" s="95"/>
      <c r="G1111" s="104"/>
      <c r="H1111" s="105"/>
      <c r="I1111" s="97"/>
      <c r="J1111" s="601"/>
      <c r="K1111" s="102"/>
      <c r="L1111" s="102"/>
      <c r="M1111" s="103"/>
      <c r="N1111" s="95"/>
      <c r="O1111" s="99"/>
    </row>
    <row r="1112" spans="1:15" s="131" customFormat="1" ht="14.25" customHeight="1">
      <c r="A1112" s="351"/>
      <c r="B1112" s="100"/>
      <c r="C1112" s="101"/>
      <c r="D1112" s="102"/>
      <c r="E1112" s="103"/>
      <c r="F1112" s="95"/>
      <c r="G1112" s="104"/>
      <c r="H1112" s="105"/>
      <c r="I1112" s="97"/>
      <c r="J1112" s="601"/>
      <c r="K1112" s="102"/>
      <c r="L1112" s="102"/>
      <c r="M1112" s="103"/>
      <c r="N1112" s="95"/>
      <c r="O1112" s="99"/>
    </row>
    <row r="1113" spans="1:15" s="131" customFormat="1" ht="14.25" customHeight="1">
      <c r="A1113" s="351"/>
      <c r="B1113" s="100"/>
      <c r="C1113" s="101"/>
      <c r="D1113" s="102"/>
      <c r="E1113" s="103"/>
      <c r="F1113" s="95"/>
      <c r="G1113" s="107"/>
      <c r="H1113" s="108"/>
      <c r="I1113" s="97"/>
      <c r="J1113" s="601"/>
      <c r="K1113" s="102"/>
      <c r="L1113" s="102"/>
      <c r="M1113" s="103"/>
      <c r="N1113" s="95"/>
      <c r="O1113" s="99"/>
    </row>
    <row r="1114" spans="1:15" s="131" customFormat="1" ht="14.25" customHeight="1">
      <c r="A1114" s="351"/>
      <c r="B1114" s="100"/>
      <c r="C1114" s="101"/>
      <c r="D1114" s="102"/>
      <c r="E1114" s="103"/>
      <c r="F1114" s="95"/>
      <c r="G1114" s="107"/>
      <c r="H1114" s="108"/>
      <c r="I1114" s="97"/>
      <c r="J1114" s="601"/>
      <c r="K1114" s="102"/>
      <c r="L1114" s="102"/>
      <c r="M1114" s="103"/>
      <c r="N1114" s="95"/>
      <c r="O1114" s="99"/>
    </row>
    <row r="1115" spans="1:15" s="131" customFormat="1" ht="14.25" customHeight="1">
      <c r="A1115" s="351"/>
      <c r="B1115" s="83" t="s">
        <v>66</v>
      </c>
      <c r="C1115" s="84"/>
      <c r="D1115" s="84"/>
      <c r="E1115" s="85"/>
      <c r="F1115" s="86"/>
      <c r="G1115" s="87"/>
      <c r="H1115" s="111"/>
      <c r="I1115" s="97"/>
      <c r="J1115" s="601"/>
      <c r="K1115" s="102"/>
      <c r="L1115" s="102"/>
      <c r="M1115" s="103"/>
      <c r="N1115" s="95"/>
      <c r="O1115" s="99"/>
    </row>
    <row r="1116" spans="1:15" s="131" customFormat="1" ht="14.25" customHeight="1">
      <c r="A1116" s="351"/>
      <c r="B1116" s="100"/>
      <c r="C1116" s="101"/>
      <c r="D1116" s="102"/>
      <c r="E1116" s="103"/>
      <c r="F1116" s="95"/>
      <c r="G1116" s="96"/>
      <c r="H1116" s="111"/>
      <c r="I1116" s="97"/>
      <c r="J1116" s="601"/>
      <c r="K1116" s="102"/>
      <c r="L1116" s="102"/>
      <c r="M1116" s="103"/>
      <c r="N1116" s="95"/>
      <c r="O1116" s="99"/>
    </row>
    <row r="1117" spans="1:15" s="131" customFormat="1" ht="14.25" customHeight="1">
      <c r="A1117" s="351"/>
      <c r="B1117" s="100"/>
      <c r="C1117" s="101"/>
      <c r="D1117" s="102"/>
      <c r="E1117" s="103"/>
      <c r="F1117" s="95"/>
      <c r="G1117" s="104">
        <f>ROUNDDOWN(SUM(F1116:F1120)/1000,0)</f>
        <v>0</v>
      </c>
      <c r="H1117" s="105"/>
      <c r="I1117" s="97"/>
      <c r="J1117" s="601"/>
      <c r="K1117" s="102"/>
      <c r="L1117" s="102"/>
      <c r="M1117" s="103"/>
      <c r="N1117" s="95"/>
      <c r="O1117" s="112"/>
    </row>
    <row r="1118" spans="1:15" s="131" customFormat="1" ht="14.25" customHeight="1">
      <c r="A1118" s="351"/>
      <c r="B1118" s="100"/>
      <c r="C1118" s="101"/>
      <c r="D1118" s="102"/>
      <c r="E1118" s="103"/>
      <c r="F1118" s="95"/>
      <c r="G1118" s="104"/>
      <c r="H1118" s="105"/>
      <c r="I1118" s="83" t="s">
        <v>130</v>
      </c>
      <c r="J1118" s="84"/>
      <c r="K1118" s="84"/>
      <c r="L1118" s="84"/>
      <c r="M1118" s="85"/>
      <c r="N1118" s="86"/>
      <c r="O1118" s="119"/>
    </row>
    <row r="1119" spans="1:15" s="131" customFormat="1" ht="14.25" customHeight="1">
      <c r="A1119" s="351"/>
      <c r="B1119" s="100"/>
      <c r="C1119" s="101"/>
      <c r="D1119" s="102"/>
      <c r="E1119" s="103"/>
      <c r="F1119" s="95"/>
      <c r="G1119" s="104"/>
      <c r="H1119" s="111"/>
      <c r="I1119" s="97"/>
      <c r="J1119" s="601"/>
      <c r="K1119" s="102"/>
      <c r="L1119" s="102"/>
      <c r="M1119" s="103"/>
      <c r="N1119" s="95"/>
      <c r="O1119" s="99"/>
    </row>
    <row r="1120" spans="1:15" s="131" customFormat="1" ht="14.25" customHeight="1">
      <c r="A1120" s="351"/>
      <c r="B1120" s="100"/>
      <c r="C1120" s="101"/>
      <c r="D1120" s="102"/>
      <c r="E1120" s="103"/>
      <c r="F1120" s="95"/>
      <c r="G1120" s="104"/>
      <c r="H1120" s="105"/>
      <c r="I1120" s="97"/>
      <c r="J1120" s="601"/>
      <c r="K1120" s="102"/>
      <c r="L1120" s="102"/>
      <c r="M1120" s="103"/>
      <c r="N1120" s="95"/>
      <c r="O1120" s="106">
        <f>ROUNDDOWN(SUM(N1119:N1126)/1000,0)</f>
        <v>0</v>
      </c>
    </row>
    <row r="1121" spans="1:15" s="131" customFormat="1" ht="14.25" customHeight="1">
      <c r="A1121" s="351"/>
      <c r="B1121" s="83" t="s">
        <v>557</v>
      </c>
      <c r="C1121" s="84"/>
      <c r="D1121" s="84"/>
      <c r="E1121" s="85"/>
      <c r="F1121" s="86"/>
      <c r="G1121" s="87"/>
      <c r="H1121" s="105"/>
      <c r="I1121" s="97"/>
      <c r="J1121" s="601"/>
      <c r="K1121" s="102"/>
      <c r="L1121" s="102"/>
      <c r="M1121" s="103"/>
      <c r="N1121" s="95"/>
      <c r="O1121" s="99"/>
    </row>
    <row r="1122" spans="1:15" s="131" customFormat="1" ht="14.25" customHeight="1">
      <c r="A1122" s="351"/>
      <c r="B1122" s="100"/>
      <c r="C1122" s="101"/>
      <c r="D1122" s="102"/>
      <c r="E1122" s="103"/>
      <c r="F1122" s="95"/>
      <c r="G1122" s="96"/>
      <c r="H1122" s="111"/>
      <c r="I1122" s="97"/>
      <c r="J1122" s="601"/>
      <c r="K1122" s="102"/>
      <c r="L1122" s="102"/>
      <c r="M1122" s="103"/>
      <c r="N1122" s="95"/>
      <c r="O1122" s="99"/>
    </row>
    <row r="1123" spans="1:15" s="131" customFormat="1" ht="14.25" customHeight="1">
      <c r="A1123" s="351"/>
      <c r="B1123" s="100"/>
      <c r="C1123" s="101"/>
      <c r="D1123" s="102"/>
      <c r="E1123" s="103"/>
      <c r="F1123" s="95"/>
      <c r="G1123" s="104">
        <f>ROUNDDOWN(SUM(F1122:F1124)/1000,0)</f>
        <v>0</v>
      </c>
      <c r="H1123" s="111"/>
      <c r="I1123" s="97"/>
      <c r="J1123" s="601"/>
      <c r="K1123" s="102"/>
      <c r="L1123" s="102"/>
      <c r="M1123" s="103"/>
      <c r="N1123" s="95"/>
      <c r="O1123" s="99"/>
    </row>
    <row r="1124" spans="1:15" s="131" customFormat="1" ht="14.25" customHeight="1">
      <c r="A1124" s="351"/>
      <c r="B1124" s="100"/>
      <c r="C1124" s="101"/>
      <c r="D1124" s="102"/>
      <c r="E1124" s="103"/>
      <c r="F1124" s="95"/>
      <c r="G1124" s="104"/>
      <c r="H1124" s="105"/>
      <c r="I1124" s="97"/>
      <c r="J1124" s="601"/>
      <c r="K1124" s="102"/>
      <c r="L1124" s="102"/>
      <c r="M1124" s="103"/>
      <c r="N1124" s="95"/>
      <c r="O1124" s="99"/>
    </row>
    <row r="1125" spans="1:15" s="131" customFormat="1" ht="14.25" customHeight="1">
      <c r="A1125" s="351"/>
      <c r="B1125" s="83" t="s">
        <v>558</v>
      </c>
      <c r="C1125" s="84"/>
      <c r="D1125" s="84"/>
      <c r="E1125" s="85"/>
      <c r="F1125" s="86"/>
      <c r="G1125" s="87"/>
      <c r="H1125" s="105"/>
      <c r="I1125" s="97"/>
      <c r="J1125" s="601"/>
      <c r="K1125" s="102"/>
      <c r="L1125" s="102"/>
      <c r="M1125" s="103"/>
      <c r="N1125" s="95"/>
      <c r="O1125" s="99"/>
    </row>
    <row r="1126" spans="1:15" s="131" customFormat="1" ht="14.25" customHeight="1">
      <c r="A1126" s="351"/>
      <c r="B1126" s="100"/>
      <c r="C1126" s="101"/>
      <c r="D1126" s="102"/>
      <c r="E1126" s="103"/>
      <c r="F1126" s="95"/>
      <c r="G1126" s="96"/>
      <c r="H1126" s="111"/>
      <c r="I1126" s="97"/>
      <c r="J1126" s="601"/>
      <c r="K1126" s="102"/>
      <c r="L1126" s="102"/>
      <c r="M1126" s="103"/>
      <c r="N1126" s="95"/>
      <c r="O1126" s="112"/>
    </row>
    <row r="1127" spans="1:15" s="131" customFormat="1" ht="14.25" customHeight="1">
      <c r="A1127" s="351"/>
      <c r="B1127" s="100"/>
      <c r="C1127" s="101"/>
      <c r="D1127" s="102"/>
      <c r="E1127" s="103"/>
      <c r="F1127" s="95"/>
      <c r="G1127" s="104">
        <f>ROUNDDOWN(SUM(F1126:F1130)/1000,0)</f>
        <v>0</v>
      </c>
      <c r="H1127" s="111"/>
      <c r="I1127" s="204" t="s">
        <v>131</v>
      </c>
      <c r="J1127" s="180"/>
      <c r="K1127" s="116"/>
      <c r="L1127" s="116"/>
      <c r="M1127" s="117"/>
      <c r="N1127" s="118"/>
      <c r="O1127" s="119"/>
    </row>
    <row r="1128" spans="1:15" s="131" customFormat="1" ht="14.25" customHeight="1">
      <c r="A1128" s="351"/>
      <c r="B1128" s="100"/>
      <c r="C1128" s="101"/>
      <c r="D1128" s="102"/>
      <c r="E1128" s="103"/>
      <c r="F1128" s="95"/>
      <c r="G1128" s="104"/>
      <c r="H1128" s="111"/>
      <c r="I1128" s="97"/>
      <c r="J1128" s="601"/>
      <c r="K1128" s="102"/>
      <c r="L1128" s="102"/>
      <c r="M1128" s="103"/>
      <c r="N1128" s="95"/>
      <c r="O1128" s="99"/>
    </row>
    <row r="1129" spans="1:15" s="131" customFormat="1" ht="14.25" customHeight="1">
      <c r="A1129" s="351"/>
      <c r="B1129" s="100"/>
      <c r="C1129" s="101"/>
      <c r="D1129" s="102"/>
      <c r="E1129" s="103"/>
      <c r="F1129" s="95"/>
      <c r="G1129" s="104"/>
      <c r="H1129" s="105"/>
      <c r="I1129" s="97"/>
      <c r="J1129" s="601"/>
      <c r="K1129" s="102"/>
      <c r="L1129" s="102"/>
      <c r="M1129" s="103"/>
      <c r="N1129" s="95"/>
      <c r="O1129" s="106">
        <f>ROUNDDOWN(SUM(N1128:N1133)/1000,0)</f>
        <v>0</v>
      </c>
    </row>
    <row r="1130" spans="1:15" s="131" customFormat="1" ht="14.25" customHeight="1">
      <c r="A1130" s="351"/>
      <c r="B1130" s="100"/>
      <c r="C1130" s="101"/>
      <c r="D1130" s="102"/>
      <c r="E1130" s="103"/>
      <c r="F1130" s="95"/>
      <c r="G1130" s="104"/>
      <c r="H1130" s="105"/>
      <c r="I1130" s="97"/>
      <c r="J1130" s="601"/>
      <c r="K1130" s="102"/>
      <c r="L1130" s="102"/>
      <c r="M1130" s="103"/>
      <c r="N1130" s="95"/>
      <c r="O1130" s="99"/>
    </row>
    <row r="1131" spans="1:15" s="131" customFormat="1" ht="14.25" customHeight="1">
      <c r="A1131" s="351"/>
      <c r="B1131" s="83" t="s">
        <v>559</v>
      </c>
      <c r="C1131" s="84"/>
      <c r="D1131" s="84"/>
      <c r="E1131" s="85"/>
      <c r="F1131" s="86"/>
      <c r="G1131" s="87"/>
      <c r="H1131" s="105"/>
      <c r="I1131" s="97"/>
      <c r="J1131" s="601"/>
      <c r="K1131" s="102"/>
      <c r="L1131" s="102"/>
      <c r="M1131" s="103"/>
      <c r="N1131" s="95"/>
      <c r="O1131" s="99"/>
    </row>
    <row r="1132" spans="1:15" s="131" customFormat="1" ht="14.25" customHeight="1">
      <c r="A1132" s="351"/>
      <c r="B1132" s="100"/>
      <c r="C1132" s="101"/>
      <c r="D1132" s="102"/>
      <c r="E1132" s="103"/>
      <c r="F1132" s="95"/>
      <c r="G1132" s="96"/>
      <c r="H1132" s="105"/>
      <c r="I1132" s="97"/>
      <c r="J1132" s="601"/>
      <c r="K1132" s="102"/>
      <c r="L1132" s="102"/>
      <c r="M1132" s="103"/>
      <c r="N1132" s="95"/>
      <c r="O1132" s="99"/>
    </row>
    <row r="1133" spans="1:15" s="131" customFormat="1" ht="14.25" customHeight="1">
      <c r="A1133" s="351"/>
      <c r="B1133" s="100"/>
      <c r="C1133" s="101"/>
      <c r="D1133" s="102"/>
      <c r="E1133" s="103"/>
      <c r="F1133" s="95"/>
      <c r="G1133" s="96">
        <f>ROUNDDOWN(SUM(F1132:F1140)/1000,0)</f>
        <v>0</v>
      </c>
      <c r="H1133" s="105"/>
      <c r="I1133" s="97"/>
      <c r="J1133" s="601"/>
      <c r="K1133" s="102"/>
      <c r="L1133" s="102"/>
      <c r="M1133" s="103"/>
      <c r="N1133" s="95"/>
      <c r="O1133" s="99"/>
    </row>
    <row r="1134" spans="1:15" s="131" customFormat="1" ht="14.25" customHeight="1">
      <c r="A1134" s="351"/>
      <c r="B1134" s="100"/>
      <c r="C1134" s="101"/>
      <c r="D1134" s="102"/>
      <c r="E1134" s="103"/>
      <c r="F1134" s="95"/>
      <c r="G1134" s="96"/>
      <c r="H1134" s="111"/>
      <c r="I1134" s="205" t="s">
        <v>136</v>
      </c>
      <c r="J1134" s="181"/>
      <c r="K1134" s="182"/>
      <c r="L1134" s="182"/>
      <c r="M1134" s="183"/>
      <c r="N1134" s="185"/>
      <c r="O1134" s="184"/>
    </row>
    <row r="1135" spans="1:15" s="131" customFormat="1" ht="14.25" customHeight="1">
      <c r="A1135" s="351"/>
      <c r="B1135" s="100"/>
      <c r="C1135" s="101"/>
      <c r="D1135" s="102"/>
      <c r="E1135" s="103"/>
      <c r="F1135" s="95"/>
      <c r="G1135" s="96"/>
      <c r="H1135" s="111"/>
      <c r="I1135" s="97"/>
      <c r="J1135" s="601"/>
      <c r="K1135" s="102"/>
      <c r="L1135" s="102"/>
      <c r="M1135" s="103"/>
      <c r="N1135" s="95"/>
      <c r="O1135" s="186"/>
    </row>
    <row r="1136" spans="1:15" s="131" customFormat="1" ht="14.25" customHeight="1">
      <c r="A1136" s="351"/>
      <c r="B1136" s="100"/>
      <c r="C1136" s="101"/>
      <c r="D1136" s="102"/>
      <c r="E1136" s="103"/>
      <c r="F1136" s="95"/>
      <c r="G1136" s="96"/>
      <c r="H1136" s="111"/>
      <c r="I1136" s="97"/>
      <c r="J1136" s="601"/>
      <c r="K1136" s="102"/>
      <c r="L1136" s="102"/>
      <c r="M1136" s="103"/>
      <c r="N1136" s="95"/>
      <c r="O1136" s="106">
        <f>ROUNDDOWN(SUM(N1135:N1140)/1000,0)</f>
        <v>0</v>
      </c>
    </row>
    <row r="1137" spans="1:15" s="131" customFormat="1" ht="14.25" customHeight="1">
      <c r="A1137" s="351"/>
      <c r="B1137" s="100"/>
      <c r="C1137" s="101"/>
      <c r="D1137" s="102"/>
      <c r="E1137" s="103"/>
      <c r="F1137" s="95"/>
      <c r="G1137" s="96"/>
      <c r="H1137" s="111"/>
      <c r="I1137" s="97"/>
      <c r="J1137" s="601"/>
      <c r="K1137" s="102"/>
      <c r="L1137" s="102"/>
      <c r="M1137" s="103"/>
      <c r="N1137" s="95"/>
      <c r="O1137" s="99"/>
    </row>
    <row r="1138" spans="1:15" s="131" customFormat="1" ht="14.25" customHeight="1">
      <c r="A1138" s="351"/>
      <c r="B1138" s="100"/>
      <c r="C1138" s="101"/>
      <c r="D1138" s="102"/>
      <c r="E1138" s="103"/>
      <c r="F1138" s="95"/>
      <c r="G1138" s="96"/>
      <c r="H1138" s="111"/>
      <c r="I1138" s="97"/>
      <c r="J1138" s="601"/>
      <c r="K1138" s="102"/>
      <c r="L1138" s="102"/>
      <c r="M1138" s="103"/>
      <c r="N1138" s="95"/>
      <c r="O1138" s="99"/>
    </row>
    <row r="1139" spans="1:15" s="131" customFormat="1" ht="14.25" customHeight="1">
      <c r="A1139" s="351"/>
      <c r="B1139" s="100"/>
      <c r="C1139" s="101"/>
      <c r="D1139" s="102"/>
      <c r="E1139" s="103"/>
      <c r="F1139" s="95"/>
      <c r="G1139" s="96"/>
      <c r="H1139" s="105"/>
      <c r="I1139" s="97"/>
      <c r="J1139" s="601"/>
      <c r="K1139" s="102"/>
      <c r="L1139" s="102"/>
      <c r="M1139" s="103"/>
      <c r="N1139" s="95"/>
      <c r="O1139" s="99"/>
    </row>
    <row r="1140" spans="1:15" s="131" customFormat="1" ht="14.25" customHeight="1">
      <c r="A1140" s="351"/>
      <c r="B1140" s="100"/>
      <c r="C1140" s="101"/>
      <c r="D1140" s="102"/>
      <c r="E1140" s="103"/>
      <c r="F1140" s="95"/>
      <c r="G1140" s="104"/>
      <c r="H1140" s="111"/>
      <c r="I1140" s="97"/>
      <c r="J1140" s="601"/>
      <c r="K1140" s="102"/>
      <c r="L1140" s="102"/>
      <c r="M1140" s="103"/>
      <c r="N1140" s="95"/>
      <c r="O1140" s="112"/>
    </row>
    <row r="1141" spans="1:15" s="131" customFormat="1" ht="14.25" customHeight="1">
      <c r="A1141" s="351"/>
      <c r="B1141" s="83" t="s">
        <v>67</v>
      </c>
      <c r="C1141" s="84"/>
      <c r="D1141" s="84"/>
      <c r="E1141" s="85"/>
      <c r="F1141" s="86"/>
      <c r="G1141" s="87"/>
      <c r="H1141" s="111"/>
      <c r="I1141" s="204" t="s">
        <v>137</v>
      </c>
      <c r="J1141" s="115"/>
      <c r="K1141" s="116"/>
      <c r="L1141" s="116"/>
      <c r="M1141" s="117"/>
      <c r="N1141" s="120"/>
      <c r="O1141" s="121"/>
    </row>
    <row r="1142" spans="1:15" s="131" customFormat="1" ht="14.25" customHeight="1">
      <c r="A1142" s="351"/>
      <c r="B1142" s="100"/>
      <c r="C1142" s="101"/>
      <c r="D1142" s="102"/>
      <c r="E1142" s="103"/>
      <c r="F1142" s="95"/>
      <c r="G1142" s="96"/>
      <c r="H1142" s="111"/>
      <c r="I1142" s="97"/>
      <c r="J1142" s="601"/>
      <c r="K1142" s="102"/>
      <c r="L1142" s="102"/>
      <c r="M1142" s="103"/>
      <c r="N1142" s="95"/>
      <c r="O1142" s="99"/>
    </row>
    <row r="1143" spans="1:15" s="131" customFormat="1" ht="14.25" customHeight="1">
      <c r="A1143" s="351"/>
      <c r="B1143" s="100"/>
      <c r="C1143" s="101"/>
      <c r="D1143" s="102"/>
      <c r="E1143" s="103"/>
      <c r="F1143" s="95"/>
      <c r="G1143" s="104">
        <f>ROUNDDOWN(SUM(F1142:F1144)/1000,0)</f>
        <v>0</v>
      </c>
      <c r="H1143" s="105"/>
      <c r="I1143" s="97"/>
      <c r="J1143" s="601"/>
      <c r="K1143" s="102"/>
      <c r="L1143" s="102"/>
      <c r="M1143" s="103"/>
      <c r="N1143" s="95"/>
      <c r="O1143" s="106">
        <f>ROUNDDOWN(SUM(N1142:N1151)/1000,0)</f>
        <v>0</v>
      </c>
    </row>
    <row r="1144" spans="1:15" s="131" customFormat="1" ht="14.1" customHeight="1">
      <c r="A1144" s="351"/>
      <c r="B1144" s="100"/>
      <c r="C1144" s="101"/>
      <c r="D1144" s="102"/>
      <c r="E1144" s="103"/>
      <c r="F1144" s="95"/>
      <c r="G1144" s="104"/>
      <c r="H1144" s="111"/>
      <c r="I1144" s="97"/>
      <c r="J1144" s="601"/>
      <c r="K1144" s="102"/>
      <c r="L1144" s="102"/>
      <c r="M1144" s="103"/>
      <c r="N1144" s="95"/>
      <c r="O1144" s="99"/>
    </row>
    <row r="1145" spans="1:15" s="131" customFormat="1" ht="14.25" customHeight="1" thickBot="1">
      <c r="A1145" s="351"/>
      <c r="B1145" s="122" t="s">
        <v>68</v>
      </c>
      <c r="C1145" s="123"/>
      <c r="D1145" s="123"/>
      <c r="E1145" s="124"/>
      <c r="F1145" s="125"/>
      <c r="G1145" s="126">
        <f>G1146-G1110-G1117-G1123-G1127-G1133-G1143</f>
        <v>0</v>
      </c>
      <c r="H1145" s="105"/>
      <c r="I1145" s="97"/>
      <c r="J1145" s="601"/>
      <c r="K1145" s="102"/>
      <c r="L1145" s="102"/>
      <c r="M1145" s="103"/>
      <c r="N1145" s="95"/>
      <c r="O1145" s="99"/>
    </row>
    <row r="1146" spans="1:15" s="131" customFormat="1" ht="20.100000000000001" customHeight="1" thickTop="1">
      <c r="A1146" s="351"/>
      <c r="B1146" s="1015" t="s">
        <v>69</v>
      </c>
      <c r="C1146" s="1016"/>
      <c r="D1146" s="1016"/>
      <c r="E1146" s="1016"/>
      <c r="F1146" s="1017"/>
      <c r="G1146" s="127">
        <f>O1154</f>
        <v>0</v>
      </c>
      <c r="H1146" s="105"/>
      <c r="I1146" s="97"/>
      <c r="J1146" s="601"/>
      <c r="K1146" s="102"/>
      <c r="L1146" s="102"/>
      <c r="M1146" s="103"/>
      <c r="N1146" s="95"/>
      <c r="O1146" s="99"/>
    </row>
    <row r="1147" spans="1:15" s="131" customFormat="1" ht="14.25" customHeight="1">
      <c r="A1147" s="351"/>
      <c r="B1147" s="128" t="s">
        <v>70</v>
      </c>
      <c r="C1147" s="129"/>
      <c r="D1147" s="129"/>
      <c r="E1147" s="129"/>
      <c r="F1147" s="129"/>
      <c r="G1147" s="130"/>
      <c r="H1147" s="130"/>
      <c r="I1147" s="97"/>
      <c r="J1147" s="601"/>
      <c r="K1147" s="102"/>
      <c r="L1147" s="102"/>
      <c r="M1147" s="103"/>
      <c r="N1147" s="95"/>
      <c r="O1147" s="99"/>
    </row>
    <row r="1148" spans="1:15" s="131" customFormat="1" ht="14.25" customHeight="1">
      <c r="A1148" s="351"/>
      <c r="B1148" s="131" t="s">
        <v>71</v>
      </c>
      <c r="C1148" s="129"/>
      <c r="D1148" s="129"/>
      <c r="E1148" s="129"/>
      <c r="F1148" s="129"/>
      <c r="G1148" s="132" t="s">
        <v>72</v>
      </c>
      <c r="H1148" s="133"/>
      <c r="I1148" s="97"/>
      <c r="J1148" s="601"/>
      <c r="K1148" s="102"/>
      <c r="L1148" s="102"/>
      <c r="M1148" s="103"/>
      <c r="N1148" s="95"/>
      <c r="O1148" s="99"/>
    </row>
    <row r="1149" spans="1:15" s="131" customFormat="1" ht="14.25" customHeight="1">
      <c r="A1149" s="351"/>
      <c r="B1149" s="919" t="s">
        <v>73</v>
      </c>
      <c r="C1149" s="1018"/>
      <c r="D1149" s="1018"/>
      <c r="E1149" s="1018"/>
      <c r="F1149" s="1019"/>
      <c r="G1149" s="134" t="s">
        <v>74</v>
      </c>
      <c r="H1149" s="133"/>
      <c r="I1149" s="97"/>
      <c r="J1149" s="601"/>
      <c r="K1149" s="102"/>
      <c r="L1149" s="102"/>
      <c r="M1149" s="103"/>
      <c r="N1149" s="95"/>
      <c r="O1149" s="99"/>
    </row>
    <row r="1150" spans="1:15" s="131" customFormat="1" ht="20.100000000000001" customHeight="1">
      <c r="A1150" s="351"/>
      <c r="B1150" s="1003" t="s">
        <v>567</v>
      </c>
      <c r="C1150" s="1018"/>
      <c r="D1150" s="1018"/>
      <c r="E1150" s="1018"/>
      <c r="F1150" s="1019"/>
      <c r="G1150" s="135"/>
      <c r="H1150" s="136"/>
      <c r="I1150" s="97"/>
      <c r="J1150" s="601"/>
      <c r="K1150" s="102"/>
      <c r="L1150" s="102"/>
      <c r="M1150" s="103"/>
      <c r="N1150" s="95"/>
      <c r="O1150" s="99"/>
    </row>
    <row r="1151" spans="1:15" s="131" customFormat="1" ht="21.95" customHeight="1" thickBot="1">
      <c r="A1151" s="351"/>
      <c r="B1151" s="1003" t="s">
        <v>568</v>
      </c>
      <c r="C1151" s="1004"/>
      <c r="D1151" s="1004"/>
      <c r="E1151" s="1004"/>
      <c r="F1151" s="1005"/>
      <c r="G1151" s="135"/>
      <c r="H1151" s="111"/>
      <c r="I1151" s="97"/>
      <c r="J1151" s="601"/>
      <c r="K1151" s="102"/>
      <c r="L1151" s="102"/>
      <c r="M1151" s="103"/>
      <c r="N1151" s="95"/>
      <c r="O1151" s="137"/>
    </row>
    <row r="1152" spans="1:15" s="131" customFormat="1" ht="35.450000000000003" customHeight="1" thickTop="1">
      <c r="A1152" s="351"/>
      <c r="B1152" s="1003" t="s">
        <v>132</v>
      </c>
      <c r="C1152" s="1004"/>
      <c r="D1152" s="1004"/>
      <c r="E1152" s="1004"/>
      <c r="F1152" s="1005"/>
      <c r="G1152" s="135"/>
      <c r="H1152" s="111"/>
      <c r="I1152" s="1006" t="s">
        <v>565</v>
      </c>
      <c r="J1152" s="1007"/>
      <c r="K1152" s="1007"/>
      <c r="L1152" s="1007"/>
      <c r="M1152" s="1007"/>
      <c r="N1152" s="1008"/>
      <c r="O1152" s="138">
        <f>SUM(O1110,O1120,O1129,O1136,O1143,)</f>
        <v>0</v>
      </c>
    </row>
    <row r="1153" spans="1:21" s="131" customFormat="1" ht="35.450000000000003" customHeight="1">
      <c r="A1153" s="351"/>
      <c r="B1153" s="1003" t="s">
        <v>138</v>
      </c>
      <c r="C1153" s="1004"/>
      <c r="D1153" s="1004"/>
      <c r="E1153" s="1004"/>
      <c r="F1153" s="1005"/>
      <c r="G1153" s="187"/>
      <c r="H1153" s="130"/>
      <c r="I1153" s="1009" t="s">
        <v>340</v>
      </c>
      <c r="J1153" s="1010"/>
      <c r="K1153" s="1010"/>
      <c r="L1153" s="1010"/>
      <c r="M1153" s="1010"/>
      <c r="N1153" s="1011"/>
      <c r="O1153" s="146">
        <f>IF(共通入力シート!$B$18="課税事業者",ROUNDDOWN((O1152-G1155)*10/110,0),0)</f>
        <v>0</v>
      </c>
    </row>
    <row r="1154" spans="1:21" s="131" customFormat="1" ht="26.1" customHeight="1" thickBot="1">
      <c r="A1154" s="351"/>
      <c r="B1154" s="1012" t="s">
        <v>569</v>
      </c>
      <c r="C1154" s="1013"/>
      <c r="D1154" s="1013"/>
      <c r="E1154" s="1013"/>
      <c r="F1154" s="1014"/>
      <c r="G1154" s="139"/>
      <c r="H1154" s="130"/>
      <c r="I1154" s="995" t="s">
        <v>341</v>
      </c>
      <c r="J1154" s="996"/>
      <c r="K1154" s="996"/>
      <c r="L1154" s="996"/>
      <c r="M1154" s="996"/>
      <c r="N1154" s="997"/>
      <c r="O1154" s="141">
        <f>O1152-O1153</f>
        <v>0</v>
      </c>
    </row>
    <row r="1155" spans="1:21" s="131" customFormat="1" ht="25.35" customHeight="1" thickTop="1">
      <c r="A1155" s="351"/>
      <c r="B1155" s="992" t="s">
        <v>75</v>
      </c>
      <c r="C1155" s="993"/>
      <c r="D1155" s="993"/>
      <c r="E1155" s="993"/>
      <c r="F1155" s="994"/>
      <c r="G1155" s="140">
        <f>SUM(G1150:G1154)</f>
        <v>0</v>
      </c>
      <c r="H1155" s="364"/>
      <c r="I1155" s="995" t="s">
        <v>342</v>
      </c>
      <c r="J1155" s="996"/>
      <c r="K1155" s="996"/>
      <c r="L1155" s="996"/>
      <c r="M1155" s="996"/>
      <c r="N1155" s="997"/>
      <c r="O1155" s="144"/>
    </row>
    <row r="1156" spans="1:21" s="131" customFormat="1" ht="26.25" customHeight="1">
      <c r="A1156" s="351"/>
      <c r="B1156" s="131" t="s">
        <v>76</v>
      </c>
      <c r="C1156" s="365"/>
      <c r="D1156" s="365"/>
      <c r="E1156" s="365"/>
      <c r="F1156" s="365"/>
      <c r="G1156" s="143"/>
      <c r="H1156" s="364"/>
      <c r="O1156" s="145"/>
    </row>
    <row r="1157" spans="1:21" s="131" customFormat="1" ht="10.5" customHeight="1" thickBot="1">
      <c r="A1157" s="351"/>
      <c r="C1157" s="365"/>
      <c r="D1157" s="365"/>
      <c r="E1157" s="365"/>
      <c r="F1157" s="365"/>
      <c r="G1157" s="143"/>
      <c r="H1157" s="364"/>
      <c r="I1157" s="366"/>
    </row>
    <row r="1158" spans="1:21" s="131" customFormat="1" ht="25.35" customHeight="1" thickBot="1">
      <c r="A1158" s="351"/>
      <c r="B1158" s="998" t="s">
        <v>77</v>
      </c>
      <c r="C1158" s="980"/>
      <c r="D1158" s="999" t="str">
        <f>IF(共通入力シート!$B$2="","",共通入力シート!$B$2)</f>
        <v/>
      </c>
      <c r="E1158" s="999"/>
      <c r="F1158" s="999"/>
      <c r="G1158" s="1000"/>
      <c r="H1158" s="1001" t="str">
        <f>IF(共通入力シート!$B$18="※選択してください。","★「共通入力シート」の消費税等仕入控除税額の取扱を選択してください。","")</f>
        <v/>
      </c>
      <c r="I1158" s="1002"/>
      <c r="J1158" s="1002"/>
      <c r="K1158" s="1002"/>
      <c r="L1158" s="1002"/>
      <c r="M1158" s="1002"/>
      <c r="N1158" s="1002"/>
      <c r="O1158" s="1002"/>
    </row>
    <row r="1159" spans="1:21" s="131" customFormat="1" ht="46.5" customHeight="1" thickBot="1">
      <c r="A1159" s="351"/>
      <c r="B1159" s="987" t="s">
        <v>343</v>
      </c>
      <c r="C1159" s="988"/>
      <c r="D1159" s="989" t="str">
        <f>IF(O1154=0,"",MAX(0,MIN(INT(O1154/2),G1145)))</f>
        <v/>
      </c>
      <c r="E1159" s="989"/>
      <c r="F1159" s="989"/>
      <c r="G1159" s="367" t="s">
        <v>29</v>
      </c>
      <c r="H1159" s="990" t="s">
        <v>78</v>
      </c>
      <c r="I1159" s="991"/>
      <c r="J1159" s="991"/>
      <c r="K1159" s="991"/>
      <c r="L1159" s="991"/>
      <c r="M1159" s="991"/>
      <c r="N1159" s="991"/>
      <c r="O1159" s="991"/>
    </row>
    <row r="1160" spans="1:21" ht="4.5" customHeight="1"/>
    <row r="1161" spans="1:21" ht="15.6" customHeight="1">
      <c r="B1161" s="131" t="s">
        <v>425</v>
      </c>
      <c r="C1161" s="218"/>
      <c r="D1161" s="218"/>
      <c r="E1161" s="218"/>
      <c r="F1161" s="218"/>
      <c r="G1161" s="218"/>
      <c r="H1161" s="218"/>
      <c r="I1161" s="218"/>
      <c r="J1161" s="218"/>
      <c r="K1161" s="218"/>
      <c r="L1161" s="218"/>
      <c r="M1161" s="218"/>
      <c r="N1161" s="218"/>
      <c r="O1161" s="218"/>
      <c r="R1161" s="329"/>
      <c r="S1161" s="329"/>
      <c r="T1161" s="329"/>
      <c r="U1161" s="329"/>
    </row>
    <row r="1162" spans="1:21" ht="15.6" customHeight="1">
      <c r="B1162" s="218" t="s">
        <v>509</v>
      </c>
      <c r="C1162" s="218"/>
      <c r="D1162" s="218"/>
      <c r="E1162" s="218"/>
      <c r="F1162" s="218"/>
      <c r="G1162" s="218"/>
      <c r="H1162" s="218"/>
      <c r="I1162" s="218"/>
      <c r="J1162" s="218"/>
      <c r="K1162" s="218"/>
      <c r="L1162" s="218"/>
      <c r="M1162" s="218"/>
      <c r="N1162" s="218"/>
      <c r="O1162" s="218"/>
      <c r="R1162" s="329"/>
      <c r="S1162" s="329"/>
      <c r="T1162" s="329"/>
      <c r="U1162" s="329"/>
    </row>
    <row r="1163" spans="1:21" ht="15.6" customHeight="1" thickBot="1">
      <c r="B1163" s="1120" t="s">
        <v>513</v>
      </c>
      <c r="C1163" s="1120"/>
      <c r="D1163" s="1120"/>
      <c r="E1163" s="1120"/>
      <c r="F1163" s="1120"/>
      <c r="G1163" s="1120"/>
      <c r="H1163" s="1120"/>
      <c r="I1163" s="1120"/>
      <c r="J1163" s="1120"/>
      <c r="K1163" s="1120"/>
      <c r="L1163" s="1120"/>
      <c r="M1163" s="1120"/>
      <c r="N1163" s="1120"/>
      <c r="O1163" s="1120"/>
      <c r="R1163" s="329"/>
      <c r="S1163" s="329"/>
      <c r="T1163" s="329"/>
      <c r="U1163" s="329"/>
    </row>
    <row r="1164" spans="1:21" ht="15.75" customHeight="1">
      <c r="B1164" s="1121" t="s">
        <v>43</v>
      </c>
      <c r="C1164" s="1122"/>
      <c r="D1164" s="1125" t="s">
        <v>647</v>
      </c>
      <c r="E1164" s="1126"/>
      <c r="F1164" s="1129" t="s">
        <v>657</v>
      </c>
      <c r="G1164" s="1130"/>
      <c r="H1164" s="1131"/>
      <c r="I1164" s="1131"/>
      <c r="J1164" s="1131"/>
      <c r="K1164" s="1131"/>
      <c r="L1164" s="1131"/>
      <c r="M1164" s="1131"/>
      <c r="N1164" s="1131"/>
      <c r="O1164" s="1132"/>
      <c r="Q1164" s="618" t="s">
        <v>667</v>
      </c>
      <c r="R1164" s="329"/>
      <c r="S1164" s="329"/>
      <c r="T1164" s="329"/>
      <c r="U1164" s="329"/>
    </row>
    <row r="1165" spans="1:21" ht="17.25" customHeight="1" thickBot="1">
      <c r="B1165" s="1123"/>
      <c r="C1165" s="1124"/>
      <c r="D1165" s="1127"/>
      <c r="E1165" s="1128"/>
      <c r="F1165" s="1133"/>
      <c r="G1165" s="1134"/>
      <c r="H1165" s="1135"/>
      <c r="I1165" s="1135"/>
      <c r="J1165" s="1135"/>
      <c r="K1165" s="1135"/>
      <c r="L1165" s="1135"/>
      <c r="M1165" s="1135"/>
      <c r="N1165" s="1135"/>
      <c r="O1165" s="1136"/>
      <c r="Q1165" s="617" t="s">
        <v>668</v>
      </c>
      <c r="R1165" s="329"/>
      <c r="S1165" s="329"/>
      <c r="T1165" s="329"/>
      <c r="U1165" s="329"/>
    </row>
    <row r="1166" spans="1:21" ht="16.5" customHeight="1">
      <c r="B1166" s="330" t="s">
        <v>142</v>
      </c>
      <c r="C1166" s="331"/>
      <c r="D1166" s="331"/>
      <c r="E1166" s="332"/>
      <c r="F1166" s="331"/>
      <c r="G1166" s="331"/>
      <c r="H1166" s="333"/>
      <c r="I1166" s="333"/>
      <c r="J1166" s="333"/>
      <c r="K1166" s="333"/>
      <c r="L1166" s="333"/>
      <c r="M1166" s="333"/>
      <c r="N1166" s="333"/>
      <c r="O1166" s="334"/>
      <c r="R1166" s="329"/>
      <c r="S1166" s="329"/>
      <c r="T1166" s="329"/>
      <c r="U1166" s="329"/>
    </row>
    <row r="1167" spans="1:21" ht="18.75" customHeight="1">
      <c r="B1167" s="1109"/>
      <c r="C1167" s="1110"/>
      <c r="D1167" s="1110"/>
      <c r="E1167" s="1110"/>
      <c r="F1167" s="1110"/>
      <c r="G1167" s="1110"/>
      <c r="H1167" s="1110"/>
      <c r="I1167" s="1110"/>
      <c r="J1167" s="1110"/>
      <c r="K1167" s="1110"/>
      <c r="L1167" s="1213" t="s">
        <v>48</v>
      </c>
      <c r="M1167" s="1215"/>
      <c r="N1167" s="1215"/>
      <c r="O1167" s="1216"/>
      <c r="Q1167" s="569" t="str">
        <f>IF(M1167="", "←選択してください。", "")</f>
        <v>←選択してください。</v>
      </c>
      <c r="R1167" s="329"/>
      <c r="S1167" s="329"/>
      <c r="T1167" s="329"/>
      <c r="U1167" s="329"/>
    </row>
    <row r="1168" spans="1:21" ht="17.25" customHeight="1">
      <c r="B1168" s="1111"/>
      <c r="C1168" s="1112"/>
      <c r="D1168" s="1112"/>
      <c r="E1168" s="1112"/>
      <c r="F1168" s="1112"/>
      <c r="G1168" s="1112"/>
      <c r="H1168" s="1112"/>
      <c r="I1168" s="1112"/>
      <c r="J1168" s="1112"/>
      <c r="K1168" s="1112"/>
      <c r="L1168" s="1214"/>
      <c r="M1168" s="1217"/>
      <c r="N1168" s="1217"/>
      <c r="O1168" s="1218"/>
      <c r="Q1168" s="336"/>
      <c r="R1168" s="329"/>
      <c r="S1168" s="329"/>
      <c r="T1168" s="329"/>
      <c r="U1168" s="329"/>
    </row>
    <row r="1169" spans="2:21" ht="4.5" customHeight="1">
      <c r="B1169" s="338"/>
      <c r="C1169" s="338"/>
      <c r="D1169" s="338"/>
      <c r="E1169" s="338"/>
      <c r="F1169" s="338"/>
      <c r="G1169" s="338"/>
      <c r="H1169" s="338"/>
      <c r="I1169" s="338"/>
      <c r="J1169" s="338"/>
      <c r="K1169" s="338"/>
      <c r="L1169" s="338"/>
      <c r="M1169" s="338"/>
      <c r="N1169" s="338"/>
      <c r="O1169" s="611"/>
      <c r="R1169" s="329"/>
      <c r="S1169" s="329"/>
      <c r="T1169" s="329"/>
      <c r="U1169" s="329"/>
    </row>
    <row r="1170" spans="2:21" ht="24" customHeight="1">
      <c r="B1170" s="340" t="s">
        <v>143</v>
      </c>
      <c r="C1170" s="341"/>
      <c r="D1170" s="341"/>
      <c r="E1170" s="341"/>
      <c r="F1170" s="1117" t="s">
        <v>50</v>
      </c>
      <c r="G1170" s="1118"/>
      <c r="H1170" s="342"/>
      <c r="I1170" s="919"/>
      <c r="J1170" s="920"/>
      <c r="K1170" s="920"/>
      <c r="L1170" s="1221"/>
      <c r="M1170" s="1221"/>
      <c r="N1170" s="1221"/>
      <c r="O1170" s="775"/>
      <c r="Q1170" s="336" t="str">
        <f>IF(OR(F1164="人材養成事業",F1164= "普及啓発事業"), "←斜線部は記入する必要はありません。", "")</f>
        <v/>
      </c>
      <c r="R1170" s="329"/>
      <c r="S1170" s="329"/>
      <c r="T1170" s="329"/>
      <c r="U1170" s="329"/>
    </row>
    <row r="1171" spans="2:21" ht="8.25" customHeight="1">
      <c r="B1171" s="131"/>
      <c r="C1171" s="131"/>
      <c r="D1171" s="131"/>
      <c r="E1171" s="131"/>
      <c r="F1171" s="338"/>
      <c r="G1171" s="338"/>
      <c r="H1171" s="587"/>
      <c r="I1171" s="338"/>
      <c r="J1171" s="338"/>
      <c r="K1171" s="338"/>
      <c r="L1171" s="588"/>
      <c r="M1171" s="338"/>
      <c r="N1171" s="338"/>
      <c r="O1171" s="589"/>
      <c r="Q1171" s="336"/>
      <c r="R1171" s="329"/>
      <c r="S1171" s="329"/>
      <c r="T1171" s="329"/>
      <c r="U1171" s="329"/>
    </row>
    <row r="1172" spans="2:21" ht="24" hidden="1" customHeight="1">
      <c r="B1172" s="131"/>
      <c r="C1172" s="131"/>
      <c r="D1172" s="131"/>
      <c r="E1172" s="131"/>
      <c r="F1172" s="338"/>
      <c r="G1172" s="338"/>
      <c r="H1172" s="587"/>
      <c r="I1172" s="338"/>
      <c r="J1172" s="338"/>
      <c r="K1172" s="338"/>
      <c r="L1172" s="588"/>
      <c r="M1172" s="338"/>
      <c r="N1172" s="338"/>
      <c r="O1172" s="589"/>
      <c r="Q1172" s="336"/>
      <c r="R1172" s="329"/>
      <c r="S1172" s="329"/>
      <c r="T1172" s="329"/>
      <c r="U1172" s="329"/>
    </row>
    <row r="1173" spans="2:21" ht="9.75" hidden="1" customHeight="1">
      <c r="B1173" s="131"/>
      <c r="C1173" s="131"/>
      <c r="D1173" s="338"/>
      <c r="E1173" s="338"/>
      <c r="F1173" s="338"/>
      <c r="G1173" s="338"/>
      <c r="H1173" s="338"/>
      <c r="I1173" s="338"/>
      <c r="J1173" s="338"/>
      <c r="K1173" s="338"/>
      <c r="L1173" s="338"/>
      <c r="M1173" s="338"/>
      <c r="N1173" s="338"/>
      <c r="O1173" s="338"/>
      <c r="Q1173" s="336"/>
      <c r="R1173" s="329"/>
      <c r="S1173" s="329"/>
      <c r="T1173" s="329"/>
      <c r="U1173" s="329"/>
    </row>
    <row r="1174" spans="2:21" s="102" customFormat="1" ht="18" customHeight="1">
      <c r="B1174" s="1020" t="s">
        <v>344</v>
      </c>
      <c r="C1174" s="1066"/>
      <c r="D1174" s="925" t="s">
        <v>413</v>
      </c>
      <c r="E1174" s="926"/>
      <c r="F1174" s="926"/>
      <c r="G1174" s="926"/>
      <c r="H1174" s="926"/>
      <c r="I1174" s="926"/>
      <c r="J1174" s="926"/>
      <c r="K1174" s="926"/>
      <c r="L1174" s="926"/>
      <c r="M1174" s="926"/>
      <c r="N1174" s="926"/>
      <c r="O1174" s="927"/>
      <c r="Q1174" s="345"/>
    </row>
    <row r="1175" spans="2:21" s="102" customFormat="1" ht="19.350000000000001" customHeight="1">
      <c r="B1175" s="1067"/>
      <c r="C1175" s="1068"/>
      <c r="D1175" s="1071"/>
      <c r="E1175" s="1072"/>
      <c r="F1175" s="1072"/>
      <c r="G1175" s="1072"/>
      <c r="H1175" s="1072"/>
      <c r="I1175" s="1072"/>
      <c r="J1175" s="1072"/>
      <c r="K1175" s="1072"/>
      <c r="L1175" s="1072"/>
      <c r="M1175" s="1072"/>
      <c r="N1175" s="1072"/>
      <c r="O1175" s="1073"/>
    </row>
    <row r="1176" spans="2:21" s="102" customFormat="1" ht="19.350000000000001" customHeight="1">
      <c r="B1176" s="1067"/>
      <c r="C1176" s="1068"/>
      <c r="D1176" s="1071"/>
      <c r="E1176" s="1072"/>
      <c r="F1176" s="1072"/>
      <c r="G1176" s="1072"/>
      <c r="H1176" s="1072"/>
      <c r="I1176" s="1072"/>
      <c r="J1176" s="1072"/>
      <c r="K1176" s="1072"/>
      <c r="L1176" s="1072"/>
      <c r="M1176" s="1072"/>
      <c r="N1176" s="1072"/>
      <c r="O1176" s="1073"/>
    </row>
    <row r="1177" spans="2:21" s="102" customFormat="1" ht="19.350000000000001" customHeight="1">
      <c r="B1177" s="1067"/>
      <c r="C1177" s="1068"/>
      <c r="D1177" s="1071"/>
      <c r="E1177" s="1072"/>
      <c r="F1177" s="1072"/>
      <c r="G1177" s="1072"/>
      <c r="H1177" s="1072"/>
      <c r="I1177" s="1072"/>
      <c r="J1177" s="1072"/>
      <c r="K1177" s="1072"/>
      <c r="L1177" s="1072"/>
      <c r="M1177" s="1072"/>
      <c r="N1177" s="1072"/>
      <c r="O1177" s="1073"/>
    </row>
    <row r="1178" spans="2:21" s="102" customFormat="1" ht="19.350000000000001" customHeight="1">
      <c r="B1178" s="1067"/>
      <c r="C1178" s="1068"/>
      <c r="D1178" s="1071"/>
      <c r="E1178" s="1072"/>
      <c r="F1178" s="1072"/>
      <c r="G1178" s="1072"/>
      <c r="H1178" s="1072"/>
      <c r="I1178" s="1072"/>
      <c r="J1178" s="1072"/>
      <c r="K1178" s="1072"/>
      <c r="L1178" s="1072"/>
      <c r="M1178" s="1072"/>
      <c r="N1178" s="1072"/>
      <c r="O1178" s="1073"/>
    </row>
    <row r="1179" spans="2:21" s="102" customFormat="1" ht="19.350000000000001" customHeight="1">
      <c r="B1179" s="1067"/>
      <c r="C1179" s="1068"/>
      <c r="D1179" s="1071"/>
      <c r="E1179" s="1072"/>
      <c r="F1179" s="1072"/>
      <c r="G1179" s="1072"/>
      <c r="H1179" s="1072"/>
      <c r="I1179" s="1072"/>
      <c r="J1179" s="1072"/>
      <c r="K1179" s="1072"/>
      <c r="L1179" s="1072"/>
      <c r="M1179" s="1072"/>
      <c r="N1179" s="1072"/>
      <c r="O1179" s="1073"/>
    </row>
    <row r="1180" spans="2:21" s="102" customFormat="1" ht="19.350000000000001" customHeight="1">
      <c r="B1180" s="1067"/>
      <c r="C1180" s="1068"/>
      <c r="D1180" s="1071"/>
      <c r="E1180" s="1072"/>
      <c r="F1180" s="1072"/>
      <c r="G1180" s="1072"/>
      <c r="H1180" s="1072"/>
      <c r="I1180" s="1072"/>
      <c r="J1180" s="1072"/>
      <c r="K1180" s="1072"/>
      <c r="L1180" s="1072"/>
      <c r="M1180" s="1072"/>
      <c r="N1180" s="1072"/>
      <c r="O1180" s="1073"/>
    </row>
    <row r="1181" spans="2:21" s="102" customFormat="1" ht="19.350000000000001" customHeight="1">
      <c r="B1181" s="1067"/>
      <c r="C1181" s="1068"/>
      <c r="D1181" s="1071"/>
      <c r="E1181" s="1072"/>
      <c r="F1181" s="1072"/>
      <c r="G1181" s="1072"/>
      <c r="H1181" s="1072"/>
      <c r="I1181" s="1072"/>
      <c r="J1181" s="1072"/>
      <c r="K1181" s="1072"/>
      <c r="L1181" s="1072"/>
      <c r="M1181" s="1072"/>
      <c r="N1181" s="1072"/>
      <c r="O1181" s="1073"/>
    </row>
    <row r="1182" spans="2:21" s="102" customFormat="1" ht="19.350000000000001" customHeight="1">
      <c r="B1182" s="1067"/>
      <c r="C1182" s="1068"/>
      <c r="D1182" s="1071"/>
      <c r="E1182" s="1072"/>
      <c r="F1182" s="1072"/>
      <c r="G1182" s="1072"/>
      <c r="H1182" s="1072"/>
      <c r="I1182" s="1072"/>
      <c r="J1182" s="1072"/>
      <c r="K1182" s="1072"/>
      <c r="L1182" s="1072"/>
      <c r="M1182" s="1072"/>
      <c r="N1182" s="1072"/>
      <c r="O1182" s="1073"/>
    </row>
    <row r="1183" spans="2:21" s="102" customFormat="1" ht="19.350000000000001" customHeight="1">
      <c r="B1183" s="1067"/>
      <c r="C1183" s="1068"/>
      <c r="D1183" s="1071"/>
      <c r="E1183" s="1072"/>
      <c r="F1183" s="1072"/>
      <c r="G1183" s="1072"/>
      <c r="H1183" s="1072"/>
      <c r="I1183" s="1072"/>
      <c r="J1183" s="1072"/>
      <c r="K1183" s="1072"/>
      <c r="L1183" s="1072"/>
      <c r="M1183" s="1072"/>
      <c r="N1183" s="1072"/>
      <c r="O1183" s="1073"/>
    </row>
    <row r="1184" spans="2:21" s="102" customFormat="1" ht="19.350000000000001" customHeight="1">
      <c r="B1184" s="1069"/>
      <c r="C1184" s="1070"/>
      <c r="D1184" s="1074"/>
      <c r="E1184" s="1075"/>
      <c r="F1184" s="1075"/>
      <c r="G1184" s="1075"/>
      <c r="H1184" s="1075"/>
      <c r="I1184" s="1075"/>
      <c r="J1184" s="1075"/>
      <c r="K1184" s="1075"/>
      <c r="L1184" s="1075"/>
      <c r="M1184" s="1075"/>
      <c r="N1184" s="1075"/>
      <c r="O1184" s="1076"/>
    </row>
    <row r="1185" spans="2:15" s="102" customFormat="1" ht="18" customHeight="1">
      <c r="B1185" s="1020" t="s">
        <v>148</v>
      </c>
      <c r="C1185" s="1021"/>
      <c r="D1185" s="1059" t="s">
        <v>427</v>
      </c>
      <c r="E1185" s="1026"/>
      <c r="F1185" s="1026"/>
      <c r="G1185" s="1026"/>
      <c r="H1185" s="1026"/>
      <c r="I1185" s="1026"/>
      <c r="J1185" s="1026"/>
      <c r="K1185" s="1026"/>
      <c r="L1185" s="1026"/>
      <c r="M1185" s="1026"/>
      <c r="N1185" s="1026"/>
      <c r="O1185" s="1027"/>
    </row>
    <row r="1186" spans="2:15" s="102" customFormat="1" ht="18" customHeight="1">
      <c r="B1186" s="1022"/>
      <c r="C1186" s="1023"/>
      <c r="D1186" s="1028"/>
      <c r="E1186" s="1077"/>
      <c r="F1186" s="1077"/>
      <c r="G1186" s="1077"/>
      <c r="H1186" s="1077"/>
      <c r="I1186" s="1077"/>
      <c r="J1186" s="1077"/>
      <c r="K1186" s="1077"/>
      <c r="L1186" s="1077"/>
      <c r="M1186" s="1077"/>
      <c r="N1186" s="1077"/>
      <c r="O1186" s="1078"/>
    </row>
    <row r="1187" spans="2:15" s="102" customFormat="1" ht="18" customHeight="1">
      <c r="B1187" s="1022"/>
      <c r="C1187" s="1023"/>
      <c r="D1187" s="1071"/>
      <c r="E1187" s="1072"/>
      <c r="F1187" s="1072"/>
      <c r="G1187" s="1072"/>
      <c r="H1187" s="1072"/>
      <c r="I1187" s="1072"/>
      <c r="J1187" s="1072"/>
      <c r="K1187" s="1072"/>
      <c r="L1187" s="1072"/>
      <c r="M1187" s="1072"/>
      <c r="N1187" s="1072"/>
      <c r="O1187" s="1073"/>
    </row>
    <row r="1188" spans="2:15" s="102" customFormat="1" ht="18" customHeight="1">
      <c r="B1188" s="1022"/>
      <c r="C1188" s="1023"/>
      <c r="D1188" s="1071"/>
      <c r="E1188" s="1072"/>
      <c r="F1188" s="1072"/>
      <c r="G1188" s="1072"/>
      <c r="H1188" s="1072"/>
      <c r="I1188" s="1072"/>
      <c r="J1188" s="1072"/>
      <c r="K1188" s="1072"/>
      <c r="L1188" s="1072"/>
      <c r="M1188" s="1072"/>
      <c r="N1188" s="1072"/>
      <c r="O1188" s="1073"/>
    </row>
    <row r="1189" spans="2:15" s="102" customFormat="1" ht="18" customHeight="1">
      <c r="B1189" s="1022"/>
      <c r="C1189" s="1023"/>
      <c r="D1189" s="1071"/>
      <c r="E1189" s="1072"/>
      <c r="F1189" s="1072"/>
      <c r="G1189" s="1072"/>
      <c r="H1189" s="1072"/>
      <c r="I1189" s="1072"/>
      <c r="J1189" s="1072"/>
      <c r="K1189" s="1072"/>
      <c r="L1189" s="1072"/>
      <c r="M1189" s="1072"/>
      <c r="N1189" s="1072"/>
      <c r="O1189" s="1073"/>
    </row>
    <row r="1190" spans="2:15" s="102" customFormat="1" ht="18" customHeight="1">
      <c r="B1190" s="1022"/>
      <c r="C1190" s="1023"/>
      <c r="D1190" s="1071"/>
      <c r="E1190" s="1072"/>
      <c r="F1190" s="1072"/>
      <c r="G1190" s="1072"/>
      <c r="H1190" s="1072"/>
      <c r="I1190" s="1072"/>
      <c r="J1190" s="1072"/>
      <c r="K1190" s="1072"/>
      <c r="L1190" s="1072"/>
      <c r="M1190" s="1072"/>
      <c r="N1190" s="1072"/>
      <c r="O1190" s="1073"/>
    </row>
    <row r="1191" spans="2:15" s="102" customFormat="1" ht="18" customHeight="1">
      <c r="B1191" s="1022"/>
      <c r="C1191" s="1023"/>
      <c r="D1191" s="1079"/>
      <c r="E1191" s="1080"/>
      <c r="F1191" s="1080"/>
      <c r="G1191" s="1080"/>
      <c r="H1191" s="1080"/>
      <c r="I1191" s="1080"/>
      <c r="J1191" s="1080"/>
      <c r="K1191" s="1080"/>
      <c r="L1191" s="1080"/>
      <c r="M1191" s="1080"/>
      <c r="N1191" s="1080"/>
      <c r="O1191" s="1081"/>
    </row>
    <row r="1192" spans="2:15" s="102" customFormat="1" ht="18" customHeight="1">
      <c r="B1192" s="1022"/>
      <c r="C1192" s="1023"/>
      <c r="D1192" s="1082" t="s">
        <v>428</v>
      </c>
      <c r="E1192" s="1083"/>
      <c r="F1192" s="1083"/>
      <c r="G1192" s="1083"/>
      <c r="H1192" s="1083"/>
      <c r="I1192" s="1083"/>
      <c r="J1192" s="1083"/>
      <c r="K1192" s="1083"/>
      <c r="L1192" s="1083"/>
      <c r="M1192" s="1083"/>
      <c r="N1192" s="1083"/>
      <c r="O1192" s="1084"/>
    </row>
    <row r="1193" spans="2:15" s="102" customFormat="1" ht="18" customHeight="1">
      <c r="B1193" s="1022"/>
      <c r="C1193" s="1023"/>
      <c r="D1193" s="1028"/>
      <c r="E1193" s="1085"/>
      <c r="F1193" s="1085"/>
      <c r="G1193" s="1085"/>
      <c r="H1193" s="1085"/>
      <c r="I1193" s="1085"/>
      <c r="J1193" s="1085"/>
      <c r="K1193" s="1085"/>
      <c r="L1193" s="1085"/>
      <c r="M1193" s="1085"/>
      <c r="N1193" s="1085"/>
      <c r="O1193" s="1086"/>
    </row>
    <row r="1194" spans="2:15" s="102" customFormat="1" ht="18" customHeight="1">
      <c r="B1194" s="1022"/>
      <c r="C1194" s="1023"/>
      <c r="D1194" s="1087"/>
      <c r="E1194" s="1088"/>
      <c r="F1194" s="1088"/>
      <c r="G1194" s="1088"/>
      <c r="H1194" s="1088"/>
      <c r="I1194" s="1088"/>
      <c r="J1194" s="1088"/>
      <c r="K1194" s="1088"/>
      <c r="L1194" s="1088"/>
      <c r="M1194" s="1088"/>
      <c r="N1194" s="1088"/>
      <c r="O1194" s="1089"/>
    </row>
    <row r="1195" spans="2:15" s="102" customFormat="1" ht="18" customHeight="1">
      <c r="B1195" s="1022"/>
      <c r="C1195" s="1023"/>
      <c r="D1195" s="1087"/>
      <c r="E1195" s="1088"/>
      <c r="F1195" s="1088"/>
      <c r="G1195" s="1088"/>
      <c r="H1195" s="1088"/>
      <c r="I1195" s="1088"/>
      <c r="J1195" s="1088"/>
      <c r="K1195" s="1088"/>
      <c r="L1195" s="1088"/>
      <c r="M1195" s="1088"/>
      <c r="N1195" s="1088"/>
      <c r="O1195" s="1089"/>
    </row>
    <row r="1196" spans="2:15" s="102" customFormat="1" ht="18" customHeight="1">
      <c r="B1196" s="1022"/>
      <c r="C1196" s="1023"/>
      <c r="D1196" s="1087"/>
      <c r="E1196" s="1088"/>
      <c r="F1196" s="1088"/>
      <c r="G1196" s="1088"/>
      <c r="H1196" s="1088"/>
      <c r="I1196" s="1088"/>
      <c r="J1196" s="1088"/>
      <c r="K1196" s="1088"/>
      <c r="L1196" s="1088"/>
      <c r="M1196" s="1088"/>
      <c r="N1196" s="1088"/>
      <c r="O1196" s="1089"/>
    </row>
    <row r="1197" spans="2:15" s="102" customFormat="1" ht="18" customHeight="1">
      <c r="B1197" s="1022"/>
      <c r="C1197" s="1023"/>
      <c r="D1197" s="1087"/>
      <c r="E1197" s="1088"/>
      <c r="F1197" s="1088"/>
      <c r="G1197" s="1088"/>
      <c r="H1197" s="1088"/>
      <c r="I1197" s="1088"/>
      <c r="J1197" s="1088"/>
      <c r="K1197" s="1088"/>
      <c r="L1197" s="1088"/>
      <c r="M1197" s="1088"/>
      <c r="N1197" s="1088"/>
      <c r="O1197" s="1089"/>
    </row>
    <row r="1198" spans="2:15" s="102" customFormat="1" ht="18" customHeight="1">
      <c r="B1198" s="1022"/>
      <c r="C1198" s="1023"/>
      <c r="D1198" s="1087"/>
      <c r="E1198" s="1088"/>
      <c r="F1198" s="1088"/>
      <c r="G1198" s="1088"/>
      <c r="H1198" s="1088"/>
      <c r="I1198" s="1088"/>
      <c r="J1198" s="1088"/>
      <c r="K1198" s="1088"/>
      <c r="L1198" s="1088"/>
      <c r="M1198" s="1088"/>
      <c r="N1198" s="1088"/>
      <c r="O1198" s="1089"/>
    </row>
    <row r="1199" spans="2:15" s="102" customFormat="1" ht="18" customHeight="1">
      <c r="B1199" s="1024"/>
      <c r="C1199" s="1025"/>
      <c r="D1199" s="1090"/>
      <c r="E1199" s="1091"/>
      <c r="F1199" s="1091"/>
      <c r="G1199" s="1091"/>
      <c r="H1199" s="1091"/>
      <c r="I1199" s="1091"/>
      <c r="J1199" s="1091"/>
      <c r="K1199" s="1091"/>
      <c r="L1199" s="1091"/>
      <c r="M1199" s="1091"/>
      <c r="N1199" s="1091"/>
      <c r="O1199" s="1092"/>
    </row>
    <row r="1200" spans="2:15" s="102" customFormat="1" ht="18" customHeight="1">
      <c r="B1200" s="1020" t="s">
        <v>140</v>
      </c>
      <c r="C1200" s="1021"/>
      <c r="D1200" s="1026" t="s">
        <v>347</v>
      </c>
      <c r="E1200" s="1026"/>
      <c r="F1200" s="1026"/>
      <c r="G1200" s="1026"/>
      <c r="H1200" s="1026"/>
      <c r="I1200" s="1026"/>
      <c r="J1200" s="1026"/>
      <c r="K1200" s="1026"/>
      <c r="L1200" s="1026"/>
      <c r="M1200" s="1026"/>
      <c r="N1200" s="1026"/>
      <c r="O1200" s="1027"/>
    </row>
    <row r="1201" spans="2:21" s="102" customFormat="1" ht="18" customHeight="1">
      <c r="B1201" s="1022"/>
      <c r="C1201" s="1023"/>
      <c r="D1201" s="1028"/>
      <c r="E1201" s="1029"/>
      <c r="F1201" s="1029"/>
      <c r="G1201" s="1029"/>
      <c r="H1201" s="1029"/>
      <c r="I1201" s="1029"/>
      <c r="J1201" s="1029"/>
      <c r="K1201" s="1029"/>
      <c r="L1201" s="1029"/>
      <c r="M1201" s="1029"/>
      <c r="N1201" s="1029"/>
      <c r="O1201" s="1030"/>
    </row>
    <row r="1202" spans="2:21" s="102" customFormat="1" ht="18" customHeight="1">
      <c r="B1202" s="1022"/>
      <c r="C1202" s="1023"/>
      <c r="D1202" s="1031"/>
      <c r="E1202" s="1032"/>
      <c r="F1202" s="1032"/>
      <c r="G1202" s="1032"/>
      <c r="H1202" s="1032"/>
      <c r="I1202" s="1032"/>
      <c r="J1202" s="1032"/>
      <c r="K1202" s="1032"/>
      <c r="L1202" s="1032"/>
      <c r="M1202" s="1032"/>
      <c r="N1202" s="1032"/>
      <c r="O1202" s="1033"/>
    </row>
    <row r="1203" spans="2:21" s="102" customFormat="1" ht="18" customHeight="1">
      <c r="B1203" s="1022"/>
      <c r="C1203" s="1023"/>
      <c r="D1203" s="1034"/>
      <c r="E1203" s="1035"/>
      <c r="F1203" s="1035"/>
      <c r="G1203" s="1035"/>
      <c r="H1203" s="1035"/>
      <c r="I1203" s="1035"/>
      <c r="J1203" s="1035"/>
      <c r="K1203" s="1035"/>
      <c r="L1203" s="1035"/>
      <c r="M1203" s="1035"/>
      <c r="N1203" s="1035"/>
      <c r="O1203" s="1036"/>
    </row>
    <row r="1204" spans="2:21" s="102" customFormat="1" ht="17.100000000000001" customHeight="1">
      <c r="B1204" s="1022"/>
      <c r="C1204" s="1023"/>
      <c r="D1204" s="1026" t="s">
        <v>345</v>
      </c>
      <c r="E1204" s="1026"/>
      <c r="F1204" s="1026"/>
      <c r="G1204" s="1026"/>
      <c r="H1204" s="1026"/>
      <c r="I1204" s="1026"/>
      <c r="J1204" s="1026"/>
      <c r="K1204" s="1026"/>
      <c r="L1204" s="1026"/>
      <c r="M1204" s="1026"/>
      <c r="N1204" s="1026"/>
      <c r="O1204" s="1027"/>
    </row>
    <row r="1205" spans="2:21" s="102" customFormat="1" ht="17.100000000000001" customHeight="1">
      <c r="B1205" s="1022"/>
      <c r="C1205" s="1023"/>
      <c r="D1205" s="1037"/>
      <c r="E1205" s="1038"/>
      <c r="F1205" s="1038"/>
      <c r="G1205" s="1038"/>
      <c r="H1205" s="1038"/>
      <c r="I1205" s="1038"/>
      <c r="J1205" s="1038"/>
      <c r="K1205" s="1038"/>
      <c r="L1205" s="1038"/>
      <c r="M1205" s="1038"/>
      <c r="N1205" s="1038"/>
      <c r="O1205" s="1039"/>
    </row>
    <row r="1206" spans="2:21" s="102" customFormat="1" ht="17.100000000000001" customHeight="1">
      <c r="B1206" s="1022"/>
      <c r="C1206" s="1023"/>
      <c r="D1206" s="1040"/>
      <c r="E1206" s="1041"/>
      <c r="F1206" s="1041"/>
      <c r="G1206" s="1041"/>
      <c r="H1206" s="1041"/>
      <c r="I1206" s="1041"/>
      <c r="J1206" s="1041"/>
      <c r="K1206" s="1041"/>
      <c r="L1206" s="1041"/>
      <c r="M1206" s="1041"/>
      <c r="N1206" s="1041"/>
      <c r="O1206" s="1042"/>
    </row>
    <row r="1207" spans="2:21" s="102" customFormat="1" ht="17.100000000000001" customHeight="1">
      <c r="B1207" s="1022"/>
      <c r="C1207" s="1023"/>
      <c r="D1207" s="1043"/>
      <c r="E1207" s="1044"/>
      <c r="F1207" s="1044"/>
      <c r="G1207" s="1044"/>
      <c r="H1207" s="1044"/>
      <c r="I1207" s="1044"/>
      <c r="J1207" s="1044"/>
      <c r="K1207" s="1044"/>
      <c r="L1207" s="1044"/>
      <c r="M1207" s="1044"/>
      <c r="N1207" s="1044"/>
      <c r="O1207" s="1045"/>
    </row>
    <row r="1208" spans="2:21" s="102" customFormat="1" ht="17.100000000000001" customHeight="1">
      <c r="B1208" s="1022"/>
      <c r="C1208" s="1023"/>
      <c r="D1208" s="1026" t="s">
        <v>492</v>
      </c>
      <c r="E1208" s="1026"/>
      <c r="F1208" s="1026"/>
      <c r="G1208" s="1026"/>
      <c r="H1208" s="1026"/>
      <c r="I1208" s="1026"/>
      <c r="J1208" s="1026"/>
      <c r="K1208" s="1026"/>
      <c r="L1208" s="1026"/>
      <c r="M1208" s="1026"/>
      <c r="N1208" s="1026"/>
      <c r="O1208" s="1027"/>
    </row>
    <row r="1209" spans="2:21" s="102" customFormat="1" ht="17.100000000000001" customHeight="1">
      <c r="B1209" s="1022"/>
      <c r="C1209" s="1023"/>
      <c r="D1209" s="1046"/>
      <c r="E1209" s="1047"/>
      <c r="F1209" s="1047"/>
      <c r="G1209" s="1047"/>
      <c r="H1209" s="1047"/>
      <c r="I1209" s="1047"/>
      <c r="J1209" s="1047"/>
      <c r="K1209" s="1047"/>
      <c r="L1209" s="1047"/>
      <c r="M1209" s="1047"/>
      <c r="N1209" s="1047"/>
      <c r="O1209" s="1048"/>
    </row>
    <row r="1210" spans="2:21" s="102" customFormat="1" ht="17.100000000000001" customHeight="1">
      <c r="B1210" s="1022"/>
      <c r="C1210" s="1023"/>
      <c r="D1210" s="1049"/>
      <c r="E1210" s="797"/>
      <c r="F1210" s="797"/>
      <c r="G1210" s="797"/>
      <c r="H1210" s="797"/>
      <c r="I1210" s="797"/>
      <c r="J1210" s="797"/>
      <c r="K1210" s="797"/>
      <c r="L1210" s="797"/>
      <c r="M1210" s="797"/>
      <c r="N1210" s="797"/>
      <c r="O1210" s="1050"/>
    </row>
    <row r="1211" spans="2:21" s="102" customFormat="1" ht="17.100000000000001" customHeight="1">
      <c r="B1211" s="1022"/>
      <c r="C1211" s="1023"/>
      <c r="D1211" s="1051"/>
      <c r="E1211" s="1052"/>
      <c r="F1211" s="1052"/>
      <c r="G1211" s="1052"/>
      <c r="H1211" s="1052"/>
      <c r="I1211" s="1052"/>
      <c r="J1211" s="1052"/>
      <c r="K1211" s="1052"/>
      <c r="L1211" s="1052"/>
      <c r="M1211" s="1052"/>
      <c r="N1211" s="1052"/>
      <c r="O1211" s="1053"/>
    </row>
    <row r="1212" spans="2:21" s="102" customFormat="1" ht="17.100000000000001" customHeight="1">
      <c r="B1212" s="1022"/>
      <c r="C1212" s="1023"/>
      <c r="D1212" s="1026" t="s">
        <v>141</v>
      </c>
      <c r="E1212" s="1026"/>
      <c r="F1212" s="1026"/>
      <c r="G1212" s="1026"/>
      <c r="H1212" s="1026"/>
      <c r="I1212" s="1026"/>
      <c r="J1212" s="1026"/>
      <c r="K1212" s="1026"/>
      <c r="L1212" s="1026"/>
      <c r="M1212" s="1026"/>
      <c r="N1212" s="1026"/>
      <c r="O1212" s="1027"/>
    </row>
    <row r="1213" spans="2:21" s="102" customFormat="1" ht="17.100000000000001" customHeight="1">
      <c r="B1213" s="1022"/>
      <c r="C1213" s="1023"/>
      <c r="D1213" s="1028"/>
      <c r="E1213" s="1054"/>
      <c r="F1213" s="1054"/>
      <c r="G1213" s="1054"/>
      <c r="H1213" s="1054"/>
      <c r="I1213" s="1054"/>
      <c r="J1213" s="1054"/>
      <c r="K1213" s="1054"/>
      <c r="L1213" s="1054"/>
      <c r="M1213" s="1054"/>
      <c r="N1213" s="1054"/>
      <c r="O1213" s="1055"/>
    </row>
    <row r="1214" spans="2:21" ht="18" customHeight="1">
      <c r="B1214" s="1022"/>
      <c r="C1214" s="1023"/>
      <c r="D1214" s="1056"/>
      <c r="E1214" s="1057"/>
      <c r="F1214" s="1057"/>
      <c r="G1214" s="1057"/>
      <c r="H1214" s="1057"/>
      <c r="I1214" s="1057"/>
      <c r="J1214" s="1057"/>
      <c r="K1214" s="1057"/>
      <c r="L1214" s="1057"/>
      <c r="M1214" s="1057"/>
      <c r="N1214" s="1057"/>
      <c r="O1214" s="1058"/>
      <c r="R1214" s="329"/>
      <c r="S1214" s="329"/>
      <c r="T1214" s="329"/>
      <c r="U1214" s="329"/>
    </row>
    <row r="1215" spans="2:21" ht="18" customHeight="1">
      <c r="B1215" s="1022"/>
      <c r="C1215" s="1023"/>
      <c r="D1215" s="1059" t="s">
        <v>346</v>
      </c>
      <c r="E1215" s="1026"/>
      <c r="F1215" s="1026"/>
      <c r="G1215" s="1026"/>
      <c r="H1215" s="1026"/>
      <c r="I1215" s="1026"/>
      <c r="J1215" s="1026"/>
      <c r="K1215" s="1026"/>
      <c r="L1215" s="1026"/>
      <c r="M1215" s="1026"/>
      <c r="N1215" s="1026"/>
      <c r="O1215" s="1027"/>
      <c r="R1215" s="329"/>
      <c r="S1215" s="329"/>
      <c r="T1215" s="329"/>
      <c r="U1215" s="329"/>
    </row>
    <row r="1216" spans="2:21" ht="18" customHeight="1">
      <c r="B1216" s="1022"/>
      <c r="C1216" s="1023"/>
      <c r="D1216" s="1060"/>
      <c r="E1216" s="1061"/>
      <c r="F1216" s="1061"/>
      <c r="G1216" s="1061"/>
      <c r="H1216" s="1061"/>
      <c r="I1216" s="1061"/>
      <c r="J1216" s="1061"/>
      <c r="K1216" s="1061"/>
      <c r="L1216" s="1061"/>
      <c r="M1216" s="1061"/>
      <c r="N1216" s="1061"/>
      <c r="O1216" s="1062"/>
      <c r="R1216" s="329"/>
      <c r="S1216" s="329"/>
      <c r="T1216" s="329"/>
      <c r="U1216" s="329"/>
    </row>
    <row r="1217" spans="1:15" s="346" customFormat="1" ht="18" customHeight="1">
      <c r="B1217" s="1024"/>
      <c r="C1217" s="1025"/>
      <c r="D1217" s="1063"/>
      <c r="E1217" s="1064"/>
      <c r="F1217" s="1064"/>
      <c r="G1217" s="1064"/>
      <c r="H1217" s="1064"/>
      <c r="I1217" s="1064"/>
      <c r="J1217" s="1064"/>
      <c r="K1217" s="1064"/>
      <c r="L1217" s="1064"/>
      <c r="M1217" s="1064"/>
      <c r="N1217" s="1064"/>
      <c r="O1217" s="1065"/>
    </row>
    <row r="1218" spans="1:15" s="131" customFormat="1" ht="4.5" customHeight="1">
      <c r="B1218" s="347"/>
      <c r="C1218" s="347"/>
      <c r="D1218" s="348"/>
      <c r="E1218" s="348"/>
      <c r="F1218" s="348"/>
      <c r="G1218" s="348"/>
      <c r="H1218" s="348"/>
      <c r="I1218" s="348"/>
      <c r="J1218" s="348"/>
      <c r="K1218" s="348"/>
      <c r="L1218" s="348"/>
      <c r="M1218" s="348"/>
      <c r="N1218" s="348"/>
      <c r="O1218" s="348"/>
    </row>
    <row r="1219" spans="1:15" s="131" customFormat="1" ht="18.75" customHeight="1">
      <c r="B1219" s="527" t="s">
        <v>426</v>
      </c>
      <c r="C1219" s="347"/>
      <c r="D1219" s="348"/>
      <c r="E1219" s="348"/>
      <c r="F1219" s="348"/>
      <c r="G1219" s="348"/>
      <c r="H1219" s="348"/>
      <c r="I1219" s="348"/>
      <c r="J1219" s="348"/>
      <c r="K1219" s="348"/>
      <c r="L1219" s="348"/>
      <c r="M1219" s="348"/>
      <c r="N1219" s="348"/>
      <c r="O1219" s="348"/>
    </row>
    <row r="1220" spans="1:15" s="131" customFormat="1" ht="14.25" customHeight="1" thickBot="1">
      <c r="B1220" s="527" t="s">
        <v>424</v>
      </c>
      <c r="C1220" s="347"/>
      <c r="D1220" s="348"/>
      <c r="E1220" s="348"/>
      <c r="F1220" s="348"/>
      <c r="G1220" s="348"/>
      <c r="H1220" s="348"/>
      <c r="I1220" s="348"/>
      <c r="J1220" s="348"/>
      <c r="K1220" s="348"/>
      <c r="L1220" s="348"/>
      <c r="M1220" s="348"/>
      <c r="N1220" s="348"/>
      <c r="O1220" s="348"/>
    </row>
    <row r="1221" spans="1:15" s="131" customFormat="1" ht="18" customHeight="1" thickBot="1">
      <c r="B1221" s="998" t="s">
        <v>43</v>
      </c>
      <c r="C1221" s="979"/>
      <c r="D1221" s="980"/>
      <c r="E1221" s="349" t="s">
        <v>647</v>
      </c>
      <c r="F1221" s="350"/>
      <c r="G1221" s="350"/>
      <c r="H1221" s="350"/>
      <c r="I1221" s="350"/>
      <c r="J1221" s="350"/>
      <c r="K1221" s="350"/>
      <c r="L1221" s="232"/>
      <c r="M1221" s="232"/>
      <c r="N1221" s="232"/>
      <c r="O1221" s="232"/>
    </row>
    <row r="1222" spans="1:15" s="131" customFormat="1" ht="12">
      <c r="A1222" s="351"/>
      <c r="B1222" s="352" t="s">
        <v>59</v>
      </c>
      <c r="C1222" s="352"/>
      <c r="D1222" s="353"/>
      <c r="E1222" s="354"/>
      <c r="F1222" s="354"/>
      <c r="G1222" s="355" t="s">
        <v>60</v>
      </c>
      <c r="H1222" s="353"/>
      <c r="I1222" s="352" t="s">
        <v>61</v>
      </c>
      <c r="J1222" s="352"/>
      <c r="K1222" s="351"/>
      <c r="L1222" s="356"/>
      <c r="M1222" s="357"/>
      <c r="N1222" s="351"/>
      <c r="O1222" s="355" t="s">
        <v>60</v>
      </c>
    </row>
    <row r="1223" spans="1:15" s="131" customFormat="1" ht="12">
      <c r="A1223" s="358"/>
      <c r="B1223" s="359" t="s">
        <v>62</v>
      </c>
      <c r="C1223" s="360"/>
      <c r="D1223" s="360"/>
      <c r="E1223" s="361"/>
      <c r="F1223" s="361" t="s">
        <v>63</v>
      </c>
      <c r="G1223" s="362" t="s">
        <v>64</v>
      </c>
      <c r="H1223" s="363"/>
      <c r="I1223" s="359" t="s">
        <v>62</v>
      </c>
      <c r="J1223" s="360"/>
      <c r="K1223" s="360"/>
      <c r="L1223" s="360"/>
      <c r="M1223" s="361"/>
      <c r="N1223" s="361" t="s">
        <v>63</v>
      </c>
      <c r="O1223" s="362" t="s">
        <v>64</v>
      </c>
    </row>
    <row r="1224" spans="1:15" s="131" customFormat="1" ht="18" customHeight="1">
      <c r="A1224" s="351"/>
      <c r="B1224" s="83" t="s">
        <v>556</v>
      </c>
      <c r="C1224" s="84"/>
      <c r="D1224" s="84"/>
      <c r="E1224" s="85"/>
      <c r="F1224" s="86"/>
      <c r="G1224" s="87"/>
      <c r="H1224" s="88"/>
      <c r="I1224" s="83" t="s">
        <v>65</v>
      </c>
      <c r="J1224" s="84"/>
      <c r="K1224" s="84"/>
      <c r="L1224" s="84"/>
      <c r="M1224" s="85"/>
      <c r="N1224" s="89"/>
      <c r="O1224" s="90"/>
    </row>
    <row r="1225" spans="1:15" s="131" customFormat="1" ht="14.25" customHeight="1">
      <c r="A1225" s="351"/>
      <c r="B1225" s="100"/>
      <c r="C1225" s="101"/>
      <c r="D1225" s="102"/>
      <c r="E1225" s="103"/>
      <c r="F1225" s="95"/>
      <c r="G1225" s="96"/>
      <c r="H1225" s="88"/>
      <c r="I1225" s="97"/>
      <c r="J1225" s="601"/>
      <c r="K1225" s="102"/>
      <c r="L1225" s="102"/>
      <c r="M1225" s="103"/>
      <c r="N1225" s="95"/>
      <c r="O1225" s="99"/>
    </row>
    <row r="1226" spans="1:15" s="131" customFormat="1" ht="14.25" customHeight="1">
      <c r="A1226" s="351"/>
      <c r="B1226" s="100"/>
      <c r="C1226" s="101"/>
      <c r="D1226" s="102"/>
      <c r="E1226" s="103"/>
      <c r="F1226" s="95"/>
      <c r="G1226" s="104">
        <f>ROUNDDOWN(SUM(F1225:F1230)/1000,0)</f>
        <v>0</v>
      </c>
      <c r="H1226" s="105"/>
      <c r="I1226" s="97"/>
      <c r="J1226" s="601"/>
      <c r="K1226" s="102"/>
      <c r="L1226" s="102"/>
      <c r="M1226" s="103"/>
      <c r="N1226" s="95"/>
      <c r="O1226" s="106">
        <f>ROUNDDOWN(SUM(N1225:N1233)/1000,0)</f>
        <v>0</v>
      </c>
    </row>
    <row r="1227" spans="1:15" s="131" customFormat="1" ht="14.1" customHeight="1">
      <c r="A1227" s="351"/>
      <c r="B1227" s="100"/>
      <c r="C1227" s="101"/>
      <c r="D1227" s="102"/>
      <c r="E1227" s="103"/>
      <c r="F1227" s="95"/>
      <c r="G1227" s="104"/>
      <c r="H1227" s="105"/>
      <c r="I1227" s="97"/>
      <c r="J1227" s="601"/>
      <c r="K1227" s="102"/>
      <c r="L1227" s="102"/>
      <c r="M1227" s="103"/>
      <c r="N1227" s="95"/>
      <c r="O1227" s="99"/>
    </row>
    <row r="1228" spans="1:15" s="131" customFormat="1" ht="14.25" customHeight="1">
      <c r="A1228" s="351"/>
      <c r="B1228" s="100"/>
      <c r="C1228" s="101"/>
      <c r="D1228" s="102"/>
      <c r="E1228" s="103"/>
      <c r="F1228" s="95"/>
      <c r="G1228" s="104"/>
      <c r="H1228" s="105"/>
      <c r="I1228" s="97"/>
      <c r="J1228" s="601"/>
      <c r="K1228" s="102"/>
      <c r="L1228" s="102"/>
      <c r="M1228" s="103"/>
      <c r="N1228" s="95"/>
      <c r="O1228" s="99"/>
    </row>
    <row r="1229" spans="1:15" s="131" customFormat="1" ht="14.25" customHeight="1">
      <c r="A1229" s="351"/>
      <c r="B1229" s="100"/>
      <c r="C1229" s="101"/>
      <c r="D1229" s="102"/>
      <c r="E1229" s="103"/>
      <c r="F1229" s="95"/>
      <c r="G1229" s="107"/>
      <c r="H1229" s="108"/>
      <c r="I1229" s="97"/>
      <c r="J1229" s="601"/>
      <c r="K1229" s="102"/>
      <c r="L1229" s="102"/>
      <c r="M1229" s="103"/>
      <c r="N1229" s="95"/>
      <c r="O1229" s="99"/>
    </row>
    <row r="1230" spans="1:15" s="131" customFormat="1" ht="14.25" customHeight="1">
      <c r="A1230" s="351"/>
      <c r="B1230" s="100"/>
      <c r="C1230" s="101"/>
      <c r="D1230" s="102"/>
      <c r="E1230" s="103"/>
      <c r="F1230" s="95"/>
      <c r="G1230" s="107"/>
      <c r="H1230" s="108"/>
      <c r="I1230" s="97"/>
      <c r="J1230" s="601"/>
      <c r="K1230" s="102"/>
      <c r="L1230" s="102"/>
      <c r="M1230" s="103"/>
      <c r="N1230" s="95"/>
      <c r="O1230" s="99"/>
    </row>
    <row r="1231" spans="1:15" s="131" customFormat="1" ht="14.25" customHeight="1">
      <c r="A1231" s="351"/>
      <c r="B1231" s="83" t="s">
        <v>66</v>
      </c>
      <c r="C1231" s="84"/>
      <c r="D1231" s="84"/>
      <c r="E1231" s="85"/>
      <c r="F1231" s="86"/>
      <c r="G1231" s="87"/>
      <c r="H1231" s="111"/>
      <c r="I1231" s="97"/>
      <c r="J1231" s="601"/>
      <c r="K1231" s="102"/>
      <c r="L1231" s="102"/>
      <c r="M1231" s="103"/>
      <c r="N1231" s="95"/>
      <c r="O1231" s="99"/>
    </row>
    <row r="1232" spans="1:15" s="131" customFormat="1" ht="14.25" customHeight="1">
      <c r="A1232" s="351"/>
      <c r="B1232" s="100"/>
      <c r="C1232" s="101"/>
      <c r="D1232" s="102"/>
      <c r="E1232" s="103"/>
      <c r="F1232" s="95"/>
      <c r="G1232" s="96"/>
      <c r="H1232" s="111"/>
      <c r="I1232" s="97"/>
      <c r="J1232" s="601"/>
      <c r="K1232" s="102"/>
      <c r="L1232" s="102"/>
      <c r="M1232" s="103"/>
      <c r="N1232" s="95"/>
      <c r="O1232" s="99"/>
    </row>
    <row r="1233" spans="1:15" s="131" customFormat="1" ht="14.25" customHeight="1">
      <c r="A1233" s="351"/>
      <c r="B1233" s="100"/>
      <c r="C1233" s="101"/>
      <c r="D1233" s="102"/>
      <c r="E1233" s="103"/>
      <c r="F1233" s="95"/>
      <c r="G1233" s="104">
        <f>ROUNDDOWN(SUM(F1232:F1236)/1000,0)</f>
        <v>0</v>
      </c>
      <c r="H1233" s="105"/>
      <c r="I1233" s="97"/>
      <c r="J1233" s="601"/>
      <c r="K1233" s="102"/>
      <c r="L1233" s="102"/>
      <c r="M1233" s="103"/>
      <c r="N1233" s="95"/>
      <c r="O1233" s="112"/>
    </row>
    <row r="1234" spans="1:15" s="131" customFormat="1" ht="14.25" customHeight="1">
      <c r="A1234" s="351"/>
      <c r="B1234" s="100"/>
      <c r="C1234" s="101"/>
      <c r="D1234" s="102"/>
      <c r="E1234" s="103"/>
      <c r="F1234" s="95"/>
      <c r="G1234" s="104"/>
      <c r="H1234" s="105"/>
      <c r="I1234" s="83" t="s">
        <v>130</v>
      </c>
      <c r="J1234" s="84"/>
      <c r="K1234" s="84"/>
      <c r="L1234" s="84"/>
      <c r="M1234" s="85"/>
      <c r="N1234" s="86"/>
      <c r="O1234" s="119"/>
    </row>
    <row r="1235" spans="1:15" s="131" customFormat="1" ht="14.25" customHeight="1">
      <c r="A1235" s="351"/>
      <c r="B1235" s="100"/>
      <c r="C1235" s="101"/>
      <c r="D1235" s="102"/>
      <c r="E1235" s="103"/>
      <c r="F1235" s="95"/>
      <c r="G1235" s="104"/>
      <c r="H1235" s="111"/>
      <c r="I1235" s="97"/>
      <c r="J1235" s="601"/>
      <c r="K1235" s="102"/>
      <c r="L1235" s="102"/>
      <c r="M1235" s="103"/>
      <c r="N1235" s="95"/>
      <c r="O1235" s="99"/>
    </row>
    <row r="1236" spans="1:15" s="131" customFormat="1" ht="14.25" customHeight="1">
      <c r="A1236" s="351"/>
      <c r="B1236" s="100"/>
      <c r="C1236" s="101"/>
      <c r="D1236" s="102"/>
      <c r="E1236" s="103"/>
      <c r="F1236" s="95"/>
      <c r="G1236" s="104"/>
      <c r="H1236" s="105"/>
      <c r="I1236" s="97"/>
      <c r="J1236" s="601"/>
      <c r="K1236" s="102"/>
      <c r="L1236" s="102"/>
      <c r="M1236" s="103"/>
      <c r="N1236" s="95"/>
      <c r="O1236" s="106">
        <f>ROUNDDOWN(SUM(N1235:N1242)/1000,0)</f>
        <v>0</v>
      </c>
    </row>
    <row r="1237" spans="1:15" s="131" customFormat="1" ht="14.25" customHeight="1">
      <c r="A1237" s="351"/>
      <c r="B1237" s="83" t="s">
        <v>557</v>
      </c>
      <c r="C1237" s="84"/>
      <c r="D1237" s="84"/>
      <c r="E1237" s="85"/>
      <c r="F1237" s="86"/>
      <c r="G1237" s="87"/>
      <c r="H1237" s="105"/>
      <c r="I1237" s="97"/>
      <c r="J1237" s="601"/>
      <c r="K1237" s="102"/>
      <c r="L1237" s="102"/>
      <c r="M1237" s="103"/>
      <c r="N1237" s="95"/>
      <c r="O1237" s="99"/>
    </row>
    <row r="1238" spans="1:15" s="131" customFormat="1" ht="14.25" customHeight="1">
      <c r="A1238" s="351"/>
      <c r="B1238" s="100"/>
      <c r="C1238" s="101"/>
      <c r="D1238" s="102"/>
      <c r="E1238" s="103"/>
      <c r="F1238" s="95"/>
      <c r="G1238" s="96"/>
      <c r="H1238" s="111"/>
      <c r="I1238" s="97"/>
      <c r="J1238" s="601"/>
      <c r="K1238" s="102"/>
      <c r="L1238" s="102"/>
      <c r="M1238" s="103"/>
      <c r="N1238" s="95"/>
      <c r="O1238" s="99"/>
    </row>
    <row r="1239" spans="1:15" s="131" customFormat="1" ht="14.25" customHeight="1">
      <c r="A1239" s="351"/>
      <c r="B1239" s="100"/>
      <c r="C1239" s="101"/>
      <c r="D1239" s="102"/>
      <c r="E1239" s="103"/>
      <c r="F1239" s="95"/>
      <c r="G1239" s="104">
        <f>ROUNDDOWN(SUM(F1238:F1240)/1000,0)</f>
        <v>0</v>
      </c>
      <c r="H1239" s="111"/>
      <c r="I1239" s="97"/>
      <c r="J1239" s="601"/>
      <c r="K1239" s="102"/>
      <c r="L1239" s="102"/>
      <c r="M1239" s="103"/>
      <c r="N1239" s="95"/>
      <c r="O1239" s="99"/>
    </row>
    <row r="1240" spans="1:15" s="131" customFormat="1" ht="14.25" customHeight="1">
      <c r="A1240" s="351"/>
      <c r="B1240" s="100"/>
      <c r="C1240" s="101"/>
      <c r="D1240" s="102"/>
      <c r="E1240" s="103"/>
      <c r="F1240" s="95"/>
      <c r="G1240" s="104"/>
      <c r="H1240" s="105"/>
      <c r="I1240" s="97"/>
      <c r="J1240" s="601"/>
      <c r="K1240" s="102"/>
      <c r="L1240" s="102"/>
      <c r="M1240" s="103"/>
      <c r="N1240" s="95"/>
      <c r="O1240" s="99"/>
    </row>
    <row r="1241" spans="1:15" s="131" customFormat="1" ht="14.25" customHeight="1">
      <c r="A1241" s="351"/>
      <c r="B1241" s="83" t="s">
        <v>558</v>
      </c>
      <c r="C1241" s="84"/>
      <c r="D1241" s="84"/>
      <c r="E1241" s="85"/>
      <c r="F1241" s="86"/>
      <c r="G1241" s="87"/>
      <c r="H1241" s="105"/>
      <c r="I1241" s="97"/>
      <c r="J1241" s="601"/>
      <c r="K1241" s="102"/>
      <c r="L1241" s="102"/>
      <c r="M1241" s="103"/>
      <c r="N1241" s="95"/>
      <c r="O1241" s="99"/>
    </row>
    <row r="1242" spans="1:15" s="131" customFormat="1" ht="14.25" customHeight="1">
      <c r="A1242" s="351"/>
      <c r="B1242" s="100"/>
      <c r="C1242" s="101"/>
      <c r="D1242" s="102"/>
      <c r="E1242" s="103"/>
      <c r="F1242" s="95"/>
      <c r="G1242" s="96"/>
      <c r="H1242" s="111"/>
      <c r="I1242" s="97"/>
      <c r="J1242" s="601"/>
      <c r="K1242" s="102"/>
      <c r="L1242" s="102"/>
      <c r="M1242" s="103"/>
      <c r="N1242" s="95"/>
      <c r="O1242" s="112"/>
    </row>
    <row r="1243" spans="1:15" s="131" customFormat="1" ht="14.25" customHeight="1">
      <c r="A1243" s="351"/>
      <c r="B1243" s="100"/>
      <c r="C1243" s="101"/>
      <c r="D1243" s="102"/>
      <c r="E1243" s="103"/>
      <c r="F1243" s="95"/>
      <c r="G1243" s="104">
        <f>ROUNDDOWN(SUM(F1242:F1246)/1000,0)</f>
        <v>0</v>
      </c>
      <c r="H1243" s="111"/>
      <c r="I1243" s="204" t="s">
        <v>131</v>
      </c>
      <c r="J1243" s="180"/>
      <c r="K1243" s="116"/>
      <c r="L1243" s="116"/>
      <c r="M1243" s="117"/>
      <c r="N1243" s="118"/>
      <c r="O1243" s="119"/>
    </row>
    <row r="1244" spans="1:15" s="131" customFormat="1" ht="14.25" customHeight="1">
      <c r="A1244" s="351"/>
      <c r="B1244" s="100"/>
      <c r="C1244" s="101"/>
      <c r="D1244" s="102"/>
      <c r="E1244" s="103"/>
      <c r="F1244" s="95"/>
      <c r="G1244" s="104"/>
      <c r="H1244" s="111"/>
      <c r="I1244" s="97"/>
      <c r="J1244" s="601"/>
      <c r="K1244" s="102"/>
      <c r="L1244" s="102"/>
      <c r="M1244" s="103"/>
      <c r="N1244" s="95"/>
      <c r="O1244" s="99"/>
    </row>
    <row r="1245" spans="1:15" s="131" customFormat="1" ht="14.25" customHeight="1">
      <c r="A1245" s="351"/>
      <c r="B1245" s="100"/>
      <c r="C1245" s="101"/>
      <c r="D1245" s="102"/>
      <c r="E1245" s="103"/>
      <c r="F1245" s="95"/>
      <c r="G1245" s="104"/>
      <c r="H1245" s="105"/>
      <c r="I1245" s="97"/>
      <c r="J1245" s="601"/>
      <c r="K1245" s="102"/>
      <c r="L1245" s="102"/>
      <c r="M1245" s="103"/>
      <c r="N1245" s="95"/>
      <c r="O1245" s="106">
        <f>ROUNDDOWN(SUM(N1244:N1249)/1000,0)</f>
        <v>0</v>
      </c>
    </row>
    <row r="1246" spans="1:15" s="131" customFormat="1" ht="14.25" customHeight="1">
      <c r="A1246" s="351"/>
      <c r="B1246" s="100"/>
      <c r="C1246" s="101"/>
      <c r="D1246" s="102"/>
      <c r="E1246" s="103"/>
      <c r="F1246" s="95"/>
      <c r="G1246" s="104"/>
      <c r="H1246" s="105"/>
      <c r="I1246" s="97"/>
      <c r="J1246" s="601"/>
      <c r="K1246" s="102"/>
      <c r="L1246" s="102"/>
      <c r="M1246" s="103"/>
      <c r="N1246" s="95"/>
      <c r="O1246" s="99"/>
    </row>
    <row r="1247" spans="1:15" s="131" customFormat="1" ht="14.25" customHeight="1">
      <c r="A1247" s="351"/>
      <c r="B1247" s="83" t="s">
        <v>559</v>
      </c>
      <c r="C1247" s="84"/>
      <c r="D1247" s="84"/>
      <c r="E1247" s="85"/>
      <c r="F1247" s="86"/>
      <c r="G1247" s="87"/>
      <c r="H1247" s="105"/>
      <c r="I1247" s="97"/>
      <c r="J1247" s="601"/>
      <c r="K1247" s="102"/>
      <c r="L1247" s="102"/>
      <c r="M1247" s="103"/>
      <c r="N1247" s="95"/>
      <c r="O1247" s="99"/>
    </row>
    <row r="1248" spans="1:15" s="131" customFormat="1" ht="14.25" customHeight="1">
      <c r="A1248" s="351"/>
      <c r="B1248" s="100"/>
      <c r="C1248" s="101"/>
      <c r="D1248" s="102"/>
      <c r="E1248" s="103"/>
      <c r="F1248" s="95"/>
      <c r="G1248" s="96"/>
      <c r="H1248" s="105"/>
      <c r="I1248" s="97"/>
      <c r="J1248" s="601"/>
      <c r="K1248" s="102"/>
      <c r="L1248" s="102"/>
      <c r="M1248" s="103"/>
      <c r="N1248" s="95"/>
      <c r="O1248" s="99"/>
    </row>
    <row r="1249" spans="1:15" s="131" customFormat="1" ht="14.25" customHeight="1">
      <c r="A1249" s="351"/>
      <c r="B1249" s="100"/>
      <c r="C1249" s="101"/>
      <c r="D1249" s="102"/>
      <c r="E1249" s="103"/>
      <c r="F1249" s="95"/>
      <c r="G1249" s="96">
        <f>ROUNDDOWN(SUM(F1248:F1256)/1000,0)</f>
        <v>0</v>
      </c>
      <c r="H1249" s="105"/>
      <c r="I1249" s="97"/>
      <c r="J1249" s="601"/>
      <c r="K1249" s="102"/>
      <c r="L1249" s="102"/>
      <c r="M1249" s="103"/>
      <c r="N1249" s="95"/>
      <c r="O1249" s="99"/>
    </row>
    <row r="1250" spans="1:15" s="131" customFormat="1" ht="14.25" customHeight="1">
      <c r="A1250" s="351"/>
      <c r="B1250" s="100"/>
      <c r="C1250" s="101"/>
      <c r="D1250" s="102"/>
      <c r="E1250" s="103"/>
      <c r="F1250" s="95"/>
      <c r="G1250" s="96"/>
      <c r="H1250" s="111"/>
      <c r="I1250" s="205" t="s">
        <v>136</v>
      </c>
      <c r="J1250" s="181"/>
      <c r="K1250" s="182"/>
      <c r="L1250" s="182"/>
      <c r="M1250" s="183"/>
      <c r="N1250" s="185"/>
      <c r="O1250" s="184"/>
    </row>
    <row r="1251" spans="1:15" s="131" customFormat="1" ht="14.25" customHeight="1">
      <c r="A1251" s="351"/>
      <c r="B1251" s="100"/>
      <c r="C1251" s="101"/>
      <c r="D1251" s="102"/>
      <c r="E1251" s="103"/>
      <c r="F1251" s="95"/>
      <c r="G1251" s="96"/>
      <c r="H1251" s="111"/>
      <c r="I1251" s="97"/>
      <c r="J1251" s="601"/>
      <c r="K1251" s="102"/>
      <c r="L1251" s="102"/>
      <c r="M1251" s="103"/>
      <c r="N1251" s="95"/>
      <c r="O1251" s="186"/>
    </row>
    <row r="1252" spans="1:15" s="131" customFormat="1" ht="14.25" customHeight="1">
      <c r="A1252" s="351"/>
      <c r="B1252" s="100"/>
      <c r="C1252" s="101"/>
      <c r="D1252" s="102"/>
      <c r="E1252" s="103"/>
      <c r="F1252" s="95"/>
      <c r="G1252" s="96"/>
      <c r="H1252" s="111"/>
      <c r="I1252" s="97"/>
      <c r="J1252" s="601"/>
      <c r="K1252" s="102"/>
      <c r="L1252" s="102"/>
      <c r="M1252" s="103"/>
      <c r="N1252" s="95"/>
      <c r="O1252" s="106">
        <f>ROUNDDOWN(SUM(N1251:N1256)/1000,0)</f>
        <v>0</v>
      </c>
    </row>
    <row r="1253" spans="1:15" s="131" customFormat="1" ht="14.25" customHeight="1">
      <c r="A1253" s="351"/>
      <c r="B1253" s="100"/>
      <c r="C1253" s="101"/>
      <c r="D1253" s="102"/>
      <c r="E1253" s="103"/>
      <c r="F1253" s="95"/>
      <c r="G1253" s="96"/>
      <c r="H1253" s="111"/>
      <c r="I1253" s="97"/>
      <c r="J1253" s="601"/>
      <c r="K1253" s="102"/>
      <c r="L1253" s="102"/>
      <c r="M1253" s="103"/>
      <c r="N1253" s="95"/>
      <c r="O1253" s="99"/>
    </row>
    <row r="1254" spans="1:15" s="131" customFormat="1" ht="14.25" customHeight="1">
      <c r="A1254" s="351"/>
      <c r="B1254" s="100"/>
      <c r="C1254" s="101"/>
      <c r="D1254" s="102"/>
      <c r="E1254" s="103"/>
      <c r="F1254" s="95"/>
      <c r="G1254" s="96"/>
      <c r="H1254" s="111"/>
      <c r="I1254" s="97"/>
      <c r="J1254" s="601"/>
      <c r="K1254" s="102"/>
      <c r="L1254" s="102"/>
      <c r="M1254" s="103"/>
      <c r="N1254" s="95"/>
      <c r="O1254" s="99"/>
    </row>
    <row r="1255" spans="1:15" s="131" customFormat="1" ht="14.25" customHeight="1">
      <c r="A1255" s="351"/>
      <c r="B1255" s="100"/>
      <c r="C1255" s="101"/>
      <c r="D1255" s="102"/>
      <c r="E1255" s="103"/>
      <c r="F1255" s="95"/>
      <c r="G1255" s="96"/>
      <c r="H1255" s="105"/>
      <c r="I1255" s="97"/>
      <c r="J1255" s="601"/>
      <c r="K1255" s="102"/>
      <c r="L1255" s="102"/>
      <c r="M1255" s="103"/>
      <c r="N1255" s="95"/>
      <c r="O1255" s="99"/>
    </row>
    <row r="1256" spans="1:15" s="131" customFormat="1" ht="14.25" customHeight="1">
      <c r="A1256" s="351"/>
      <c r="B1256" s="100"/>
      <c r="C1256" s="101"/>
      <c r="D1256" s="102"/>
      <c r="E1256" s="103"/>
      <c r="F1256" s="95"/>
      <c r="G1256" s="104"/>
      <c r="H1256" s="111"/>
      <c r="I1256" s="97"/>
      <c r="J1256" s="601"/>
      <c r="K1256" s="102"/>
      <c r="L1256" s="102"/>
      <c r="M1256" s="103"/>
      <c r="N1256" s="95"/>
      <c r="O1256" s="112"/>
    </row>
    <row r="1257" spans="1:15" s="131" customFormat="1" ht="14.25" customHeight="1">
      <c r="A1257" s="351"/>
      <c r="B1257" s="83" t="s">
        <v>67</v>
      </c>
      <c r="C1257" s="84"/>
      <c r="D1257" s="84"/>
      <c r="E1257" s="85"/>
      <c r="F1257" s="86"/>
      <c r="G1257" s="87"/>
      <c r="H1257" s="111"/>
      <c r="I1257" s="204" t="s">
        <v>137</v>
      </c>
      <c r="J1257" s="115"/>
      <c r="K1257" s="116"/>
      <c r="L1257" s="116"/>
      <c r="M1257" s="117"/>
      <c r="N1257" s="120"/>
      <c r="O1257" s="121"/>
    </row>
    <row r="1258" spans="1:15" s="131" customFormat="1" ht="14.25" customHeight="1">
      <c r="A1258" s="351"/>
      <c r="B1258" s="100"/>
      <c r="C1258" s="101"/>
      <c r="D1258" s="102"/>
      <c r="E1258" s="103"/>
      <c r="F1258" s="95"/>
      <c r="G1258" s="96"/>
      <c r="H1258" s="111"/>
      <c r="I1258" s="97"/>
      <c r="J1258" s="601"/>
      <c r="K1258" s="102"/>
      <c r="L1258" s="102"/>
      <c r="M1258" s="103"/>
      <c r="N1258" s="95"/>
      <c r="O1258" s="99"/>
    </row>
    <row r="1259" spans="1:15" s="131" customFormat="1" ht="14.25" customHeight="1">
      <c r="A1259" s="351"/>
      <c r="B1259" s="100"/>
      <c r="C1259" s="101"/>
      <c r="D1259" s="102"/>
      <c r="E1259" s="103"/>
      <c r="F1259" s="95"/>
      <c r="G1259" s="104">
        <f>ROUNDDOWN(SUM(F1258:F1260)/1000,0)</f>
        <v>0</v>
      </c>
      <c r="H1259" s="105"/>
      <c r="I1259" s="97"/>
      <c r="J1259" s="601"/>
      <c r="K1259" s="102"/>
      <c r="L1259" s="102"/>
      <c r="M1259" s="103"/>
      <c r="N1259" s="95"/>
      <c r="O1259" s="106">
        <f>ROUNDDOWN(SUM(N1258:N1267)/1000,0)</f>
        <v>0</v>
      </c>
    </row>
    <row r="1260" spans="1:15" s="131" customFormat="1" ht="14.1" customHeight="1">
      <c r="A1260" s="351"/>
      <c r="B1260" s="100"/>
      <c r="C1260" s="101"/>
      <c r="D1260" s="102"/>
      <c r="E1260" s="103"/>
      <c r="F1260" s="95"/>
      <c r="G1260" s="104"/>
      <c r="H1260" s="111"/>
      <c r="I1260" s="97"/>
      <c r="J1260" s="601"/>
      <c r="K1260" s="102"/>
      <c r="L1260" s="102"/>
      <c r="M1260" s="103"/>
      <c r="N1260" s="95"/>
      <c r="O1260" s="99"/>
    </row>
    <row r="1261" spans="1:15" s="131" customFormat="1" ht="14.25" customHeight="1" thickBot="1">
      <c r="A1261" s="351"/>
      <c r="B1261" s="122" t="s">
        <v>68</v>
      </c>
      <c r="C1261" s="123"/>
      <c r="D1261" s="123"/>
      <c r="E1261" s="124"/>
      <c r="F1261" s="125"/>
      <c r="G1261" s="126">
        <f>G1262-G1226-G1233-G1239-G1243-G1249-G1259</f>
        <v>0</v>
      </c>
      <c r="H1261" s="105"/>
      <c r="I1261" s="97"/>
      <c r="J1261" s="601"/>
      <c r="K1261" s="102"/>
      <c r="L1261" s="102"/>
      <c r="M1261" s="103"/>
      <c r="N1261" s="95"/>
      <c r="O1261" s="99"/>
    </row>
    <row r="1262" spans="1:15" s="131" customFormat="1" ht="20.100000000000001" customHeight="1" thickTop="1">
      <c r="A1262" s="351"/>
      <c r="B1262" s="1015" t="s">
        <v>69</v>
      </c>
      <c r="C1262" s="1016"/>
      <c r="D1262" s="1016"/>
      <c r="E1262" s="1016"/>
      <c r="F1262" s="1017"/>
      <c r="G1262" s="127">
        <f>O1270</f>
        <v>0</v>
      </c>
      <c r="H1262" s="105"/>
      <c r="I1262" s="97"/>
      <c r="J1262" s="601"/>
      <c r="K1262" s="102"/>
      <c r="L1262" s="102"/>
      <c r="M1262" s="103"/>
      <c r="N1262" s="95"/>
      <c r="O1262" s="99"/>
    </row>
    <row r="1263" spans="1:15" s="131" customFormat="1" ht="14.25" customHeight="1">
      <c r="A1263" s="351"/>
      <c r="B1263" s="128" t="s">
        <v>70</v>
      </c>
      <c r="C1263" s="129"/>
      <c r="D1263" s="129"/>
      <c r="E1263" s="129"/>
      <c r="F1263" s="129"/>
      <c r="G1263" s="130"/>
      <c r="H1263" s="130"/>
      <c r="I1263" s="97"/>
      <c r="J1263" s="601"/>
      <c r="K1263" s="102"/>
      <c r="L1263" s="102"/>
      <c r="M1263" s="103"/>
      <c r="N1263" s="95"/>
      <c r="O1263" s="99"/>
    </row>
    <row r="1264" spans="1:15" s="131" customFormat="1" ht="14.25" customHeight="1">
      <c r="A1264" s="351"/>
      <c r="B1264" s="131" t="s">
        <v>71</v>
      </c>
      <c r="C1264" s="129"/>
      <c r="D1264" s="129"/>
      <c r="E1264" s="129"/>
      <c r="F1264" s="129"/>
      <c r="G1264" s="132" t="s">
        <v>72</v>
      </c>
      <c r="H1264" s="133"/>
      <c r="I1264" s="97"/>
      <c r="J1264" s="601"/>
      <c r="K1264" s="102"/>
      <c r="L1264" s="102"/>
      <c r="M1264" s="103"/>
      <c r="N1264" s="95"/>
      <c r="O1264" s="99"/>
    </row>
    <row r="1265" spans="1:21" s="131" customFormat="1" ht="14.25" customHeight="1">
      <c r="A1265" s="351"/>
      <c r="B1265" s="919" t="s">
        <v>73</v>
      </c>
      <c r="C1265" s="1018"/>
      <c r="D1265" s="1018"/>
      <c r="E1265" s="1018"/>
      <c r="F1265" s="1019"/>
      <c r="G1265" s="134" t="s">
        <v>74</v>
      </c>
      <c r="H1265" s="133"/>
      <c r="I1265" s="97"/>
      <c r="J1265" s="601"/>
      <c r="K1265" s="102"/>
      <c r="L1265" s="102"/>
      <c r="M1265" s="103"/>
      <c r="N1265" s="95"/>
      <c r="O1265" s="99"/>
    </row>
    <row r="1266" spans="1:21" s="131" customFormat="1" ht="20.100000000000001" customHeight="1">
      <c r="A1266" s="351"/>
      <c r="B1266" s="1003" t="s">
        <v>567</v>
      </c>
      <c r="C1266" s="1018"/>
      <c r="D1266" s="1018"/>
      <c r="E1266" s="1018"/>
      <c r="F1266" s="1019"/>
      <c r="G1266" s="135"/>
      <c r="H1266" s="136"/>
      <c r="I1266" s="97"/>
      <c r="J1266" s="601"/>
      <c r="K1266" s="102"/>
      <c r="L1266" s="102"/>
      <c r="M1266" s="103"/>
      <c r="N1266" s="95"/>
      <c r="O1266" s="99"/>
    </row>
    <row r="1267" spans="1:21" s="131" customFormat="1" ht="21.95" customHeight="1" thickBot="1">
      <c r="A1267" s="351"/>
      <c r="B1267" s="1003" t="s">
        <v>568</v>
      </c>
      <c r="C1267" s="1004"/>
      <c r="D1267" s="1004"/>
      <c r="E1267" s="1004"/>
      <c r="F1267" s="1005"/>
      <c r="G1267" s="135"/>
      <c r="H1267" s="111"/>
      <c r="I1267" s="97"/>
      <c r="J1267" s="601"/>
      <c r="K1267" s="102"/>
      <c r="L1267" s="102"/>
      <c r="M1267" s="103"/>
      <c r="N1267" s="95"/>
      <c r="O1267" s="137"/>
    </row>
    <row r="1268" spans="1:21" s="131" customFormat="1" ht="35.450000000000003" customHeight="1" thickTop="1">
      <c r="A1268" s="351"/>
      <c r="B1268" s="1003" t="s">
        <v>132</v>
      </c>
      <c r="C1268" s="1004"/>
      <c r="D1268" s="1004"/>
      <c r="E1268" s="1004"/>
      <c r="F1268" s="1005"/>
      <c r="G1268" s="135"/>
      <c r="H1268" s="111"/>
      <c r="I1268" s="1006" t="s">
        <v>565</v>
      </c>
      <c r="J1268" s="1007"/>
      <c r="K1268" s="1007"/>
      <c r="L1268" s="1007"/>
      <c r="M1268" s="1007"/>
      <c r="N1268" s="1008"/>
      <c r="O1268" s="138">
        <f>SUM(O1226,O1236,O1245,O1252,O1259,)</f>
        <v>0</v>
      </c>
    </row>
    <row r="1269" spans="1:21" s="131" customFormat="1" ht="35.450000000000003" customHeight="1">
      <c r="A1269" s="351"/>
      <c r="B1269" s="1003" t="s">
        <v>138</v>
      </c>
      <c r="C1269" s="1004"/>
      <c r="D1269" s="1004"/>
      <c r="E1269" s="1004"/>
      <c r="F1269" s="1005"/>
      <c r="G1269" s="187"/>
      <c r="H1269" s="130"/>
      <c r="I1269" s="1009" t="s">
        <v>340</v>
      </c>
      <c r="J1269" s="1010"/>
      <c r="K1269" s="1010"/>
      <c r="L1269" s="1010"/>
      <c r="M1269" s="1010"/>
      <c r="N1269" s="1011"/>
      <c r="O1269" s="146">
        <f>IF(共通入力シート!$B$18="課税事業者",ROUNDDOWN((O1268-G1271)*10/110,0),0)</f>
        <v>0</v>
      </c>
    </row>
    <row r="1270" spans="1:21" s="131" customFormat="1" ht="26.1" customHeight="1" thickBot="1">
      <c r="A1270" s="351"/>
      <c r="B1270" s="1012" t="s">
        <v>569</v>
      </c>
      <c r="C1270" s="1013"/>
      <c r="D1270" s="1013"/>
      <c r="E1270" s="1013"/>
      <c r="F1270" s="1014"/>
      <c r="G1270" s="139"/>
      <c r="H1270" s="130"/>
      <c r="I1270" s="995" t="s">
        <v>341</v>
      </c>
      <c r="J1270" s="996"/>
      <c r="K1270" s="996"/>
      <c r="L1270" s="996"/>
      <c r="M1270" s="996"/>
      <c r="N1270" s="997"/>
      <c r="O1270" s="141">
        <f>O1268-O1269</f>
        <v>0</v>
      </c>
    </row>
    <row r="1271" spans="1:21" s="131" customFormat="1" ht="25.35" customHeight="1" thickTop="1">
      <c r="A1271" s="351"/>
      <c r="B1271" s="992" t="s">
        <v>75</v>
      </c>
      <c r="C1271" s="993"/>
      <c r="D1271" s="993"/>
      <c r="E1271" s="993"/>
      <c r="F1271" s="994"/>
      <c r="G1271" s="140">
        <f>SUM(G1266:G1270)</f>
        <v>0</v>
      </c>
      <c r="H1271" s="364"/>
      <c r="I1271" s="995" t="s">
        <v>342</v>
      </c>
      <c r="J1271" s="996"/>
      <c r="K1271" s="996"/>
      <c r="L1271" s="996"/>
      <c r="M1271" s="996"/>
      <c r="N1271" s="997"/>
      <c r="O1271" s="144"/>
    </row>
    <row r="1272" spans="1:21" s="131" customFormat="1" ht="26.25" customHeight="1">
      <c r="A1272" s="351"/>
      <c r="B1272" s="131" t="s">
        <v>76</v>
      </c>
      <c r="C1272" s="365"/>
      <c r="D1272" s="365"/>
      <c r="E1272" s="365"/>
      <c r="F1272" s="365"/>
      <c r="G1272" s="143"/>
      <c r="H1272" s="364"/>
      <c r="O1272" s="145"/>
    </row>
    <row r="1273" spans="1:21" s="131" customFormat="1" ht="10.5" customHeight="1" thickBot="1">
      <c r="A1273" s="351"/>
      <c r="C1273" s="365"/>
      <c r="D1273" s="365"/>
      <c r="E1273" s="365"/>
      <c r="F1273" s="365"/>
      <c r="G1273" s="143"/>
      <c r="H1273" s="364"/>
      <c r="I1273" s="366"/>
    </row>
    <row r="1274" spans="1:21" s="131" customFormat="1" ht="25.35" customHeight="1" thickBot="1">
      <c r="A1274" s="351"/>
      <c r="B1274" s="998" t="s">
        <v>77</v>
      </c>
      <c r="C1274" s="980"/>
      <c r="D1274" s="999" t="str">
        <f>IF(共通入力シート!$B$2="","",共通入力シート!$B$2)</f>
        <v/>
      </c>
      <c r="E1274" s="999"/>
      <c r="F1274" s="999"/>
      <c r="G1274" s="1000"/>
      <c r="H1274" s="1001" t="str">
        <f>IF(共通入力シート!$B$18="※選択してください。","★「共通入力シート」の消費税等仕入控除税額の取扱を選択してください。","")</f>
        <v/>
      </c>
      <c r="I1274" s="1002"/>
      <c r="J1274" s="1002"/>
      <c r="K1274" s="1002"/>
      <c r="L1274" s="1002"/>
      <c r="M1274" s="1002"/>
      <c r="N1274" s="1002"/>
      <c r="O1274" s="1002"/>
    </row>
    <row r="1275" spans="1:21" s="131" customFormat="1" ht="46.5" customHeight="1" thickBot="1">
      <c r="A1275" s="351"/>
      <c r="B1275" s="987" t="s">
        <v>343</v>
      </c>
      <c r="C1275" s="988"/>
      <c r="D1275" s="989" t="str">
        <f>IF(O1270=0,"",MAX(0,MIN(INT(O1270/2),G1261)))</f>
        <v/>
      </c>
      <c r="E1275" s="989"/>
      <c r="F1275" s="989"/>
      <c r="G1275" s="367" t="s">
        <v>29</v>
      </c>
      <c r="H1275" s="990" t="s">
        <v>78</v>
      </c>
      <c r="I1275" s="991"/>
      <c r="J1275" s="991"/>
      <c r="K1275" s="991"/>
      <c r="L1275" s="991"/>
      <c r="M1275" s="991"/>
      <c r="N1275" s="991"/>
      <c r="O1275" s="991"/>
    </row>
    <row r="1276" spans="1:21" ht="4.5" customHeight="1"/>
    <row r="1277" spans="1:21" ht="15.6" customHeight="1">
      <c r="B1277" s="131" t="s">
        <v>425</v>
      </c>
      <c r="C1277" s="218"/>
      <c r="D1277" s="218"/>
      <c r="E1277" s="218"/>
      <c r="F1277" s="218"/>
      <c r="G1277" s="218"/>
      <c r="H1277" s="218"/>
      <c r="I1277" s="218"/>
      <c r="J1277" s="218"/>
      <c r="K1277" s="218"/>
      <c r="L1277" s="218"/>
      <c r="M1277" s="218"/>
      <c r="N1277" s="218"/>
      <c r="O1277" s="218"/>
      <c r="R1277" s="329"/>
      <c r="S1277" s="329"/>
      <c r="T1277" s="329"/>
      <c r="U1277" s="329"/>
    </row>
    <row r="1278" spans="1:21" ht="15.6" customHeight="1">
      <c r="B1278" s="218" t="s">
        <v>509</v>
      </c>
      <c r="C1278" s="218"/>
      <c r="D1278" s="218"/>
      <c r="E1278" s="218"/>
      <c r="F1278" s="218"/>
      <c r="G1278" s="218"/>
      <c r="H1278" s="218"/>
      <c r="I1278" s="218"/>
      <c r="J1278" s="218"/>
      <c r="K1278" s="218"/>
      <c r="L1278" s="218"/>
      <c r="M1278" s="218"/>
      <c r="N1278" s="218"/>
      <c r="O1278" s="218"/>
      <c r="R1278" s="329"/>
      <c r="S1278" s="329"/>
      <c r="T1278" s="329"/>
      <c r="U1278" s="329"/>
    </row>
    <row r="1279" spans="1:21" ht="15.6" customHeight="1" thickBot="1">
      <c r="B1279" s="1120" t="s">
        <v>513</v>
      </c>
      <c r="C1279" s="1120"/>
      <c r="D1279" s="1120"/>
      <c r="E1279" s="1120"/>
      <c r="F1279" s="1120"/>
      <c r="G1279" s="1120"/>
      <c r="H1279" s="1120"/>
      <c r="I1279" s="1120"/>
      <c r="J1279" s="1120"/>
      <c r="K1279" s="1120"/>
      <c r="L1279" s="1120"/>
      <c r="M1279" s="1120"/>
      <c r="N1279" s="1120"/>
      <c r="O1279" s="1120"/>
      <c r="R1279" s="329"/>
      <c r="S1279" s="329"/>
      <c r="T1279" s="329"/>
      <c r="U1279" s="329"/>
    </row>
    <row r="1280" spans="1:21" ht="15.75" customHeight="1">
      <c r="B1280" s="1121" t="s">
        <v>43</v>
      </c>
      <c r="C1280" s="1122"/>
      <c r="D1280" s="1125" t="s">
        <v>648</v>
      </c>
      <c r="E1280" s="1126"/>
      <c r="F1280" s="1129" t="s">
        <v>657</v>
      </c>
      <c r="G1280" s="1130"/>
      <c r="H1280" s="1131"/>
      <c r="I1280" s="1131"/>
      <c r="J1280" s="1131"/>
      <c r="K1280" s="1131"/>
      <c r="L1280" s="1131"/>
      <c r="M1280" s="1131"/>
      <c r="N1280" s="1131"/>
      <c r="O1280" s="1132"/>
      <c r="Q1280" s="618" t="s">
        <v>667</v>
      </c>
      <c r="R1280" s="329"/>
      <c r="S1280" s="329"/>
      <c r="T1280" s="329"/>
      <c r="U1280" s="329"/>
    </row>
    <row r="1281" spans="2:21" ht="17.25" customHeight="1" thickBot="1">
      <c r="B1281" s="1123"/>
      <c r="C1281" s="1124"/>
      <c r="D1281" s="1127"/>
      <c r="E1281" s="1128"/>
      <c r="F1281" s="1133"/>
      <c r="G1281" s="1134"/>
      <c r="H1281" s="1135"/>
      <c r="I1281" s="1135"/>
      <c r="J1281" s="1135"/>
      <c r="K1281" s="1135"/>
      <c r="L1281" s="1135"/>
      <c r="M1281" s="1135"/>
      <c r="N1281" s="1135"/>
      <c r="O1281" s="1136"/>
      <c r="Q1281" s="617" t="s">
        <v>668</v>
      </c>
      <c r="R1281" s="329"/>
      <c r="S1281" s="329"/>
      <c r="T1281" s="329"/>
      <c r="U1281" s="329"/>
    </row>
    <row r="1282" spans="2:21" ht="16.5" customHeight="1">
      <c r="B1282" s="330" t="s">
        <v>142</v>
      </c>
      <c r="C1282" s="331"/>
      <c r="D1282" s="331"/>
      <c r="E1282" s="332"/>
      <c r="F1282" s="331"/>
      <c r="G1282" s="331"/>
      <c r="H1282" s="333"/>
      <c r="I1282" s="333"/>
      <c r="J1282" s="333"/>
      <c r="K1282" s="333"/>
      <c r="L1282" s="333"/>
      <c r="M1282" s="333"/>
      <c r="N1282" s="333"/>
      <c r="O1282" s="334"/>
      <c r="R1282" s="329"/>
      <c r="S1282" s="329"/>
      <c r="T1282" s="329"/>
      <c r="U1282" s="329"/>
    </row>
    <row r="1283" spans="2:21" ht="18.75" customHeight="1">
      <c r="B1283" s="1109"/>
      <c r="C1283" s="1110"/>
      <c r="D1283" s="1110"/>
      <c r="E1283" s="1110"/>
      <c r="F1283" s="1110"/>
      <c r="G1283" s="1110"/>
      <c r="H1283" s="1110"/>
      <c r="I1283" s="1110"/>
      <c r="J1283" s="1110"/>
      <c r="K1283" s="1110"/>
      <c r="L1283" s="1213" t="s">
        <v>48</v>
      </c>
      <c r="M1283" s="1215"/>
      <c r="N1283" s="1215"/>
      <c r="O1283" s="1216"/>
      <c r="Q1283" s="569" t="str">
        <f>IF(M1283="", "←選択してください。", "")</f>
        <v>←選択してください。</v>
      </c>
      <c r="R1283" s="329"/>
      <c r="S1283" s="329"/>
      <c r="T1283" s="329"/>
      <c r="U1283" s="329"/>
    </row>
    <row r="1284" spans="2:21" ht="17.25" customHeight="1">
      <c r="B1284" s="1111"/>
      <c r="C1284" s="1112"/>
      <c r="D1284" s="1112"/>
      <c r="E1284" s="1112"/>
      <c r="F1284" s="1112"/>
      <c r="G1284" s="1112"/>
      <c r="H1284" s="1112"/>
      <c r="I1284" s="1112"/>
      <c r="J1284" s="1112"/>
      <c r="K1284" s="1112"/>
      <c r="L1284" s="1214"/>
      <c r="M1284" s="1217"/>
      <c r="N1284" s="1217"/>
      <c r="O1284" s="1218"/>
      <c r="Q1284" s="336"/>
      <c r="R1284" s="329"/>
      <c r="S1284" s="329"/>
      <c r="T1284" s="329"/>
      <c r="U1284" s="329"/>
    </row>
    <row r="1285" spans="2:21" ht="4.5" customHeight="1">
      <c r="B1285" s="338"/>
      <c r="C1285" s="338"/>
      <c r="D1285" s="338"/>
      <c r="E1285" s="338"/>
      <c r="F1285" s="338"/>
      <c r="G1285" s="338"/>
      <c r="H1285" s="338"/>
      <c r="I1285" s="338"/>
      <c r="J1285" s="338"/>
      <c r="K1285" s="338"/>
      <c r="L1285" s="338"/>
      <c r="M1285" s="338"/>
      <c r="N1285" s="338"/>
      <c r="O1285" s="611"/>
      <c r="R1285" s="329"/>
      <c r="S1285" s="329"/>
      <c r="T1285" s="329"/>
      <c r="U1285" s="329"/>
    </row>
    <row r="1286" spans="2:21" ht="24" customHeight="1">
      <c r="B1286" s="340" t="s">
        <v>143</v>
      </c>
      <c r="C1286" s="341"/>
      <c r="D1286" s="341"/>
      <c r="E1286" s="341"/>
      <c r="F1286" s="1117" t="s">
        <v>50</v>
      </c>
      <c r="G1286" s="1118"/>
      <c r="H1286" s="342"/>
      <c r="I1286" s="919"/>
      <c r="J1286" s="920"/>
      <c r="K1286" s="920"/>
      <c r="L1286" s="1221"/>
      <c r="M1286" s="1221"/>
      <c r="N1286" s="1221"/>
      <c r="O1286" s="775"/>
      <c r="Q1286" s="336" t="str">
        <f>IF(OR(F1280="人材養成事業",F1280= "普及啓発事業"), "←斜線部は記入する必要はありません。", "")</f>
        <v/>
      </c>
      <c r="R1286" s="329"/>
      <c r="S1286" s="329"/>
      <c r="T1286" s="329"/>
      <c r="U1286" s="329"/>
    </row>
    <row r="1287" spans="2:21" ht="8.25" customHeight="1">
      <c r="B1287" s="131"/>
      <c r="C1287" s="131"/>
      <c r="D1287" s="131"/>
      <c r="E1287" s="131"/>
      <c r="F1287" s="338"/>
      <c r="G1287" s="338"/>
      <c r="H1287" s="587"/>
      <c r="I1287" s="338"/>
      <c r="J1287" s="338"/>
      <c r="K1287" s="338"/>
      <c r="L1287" s="588"/>
      <c r="M1287" s="338"/>
      <c r="N1287" s="338"/>
      <c r="O1287" s="589"/>
      <c r="Q1287" s="336"/>
      <c r="R1287" s="329"/>
      <c r="S1287" s="329"/>
      <c r="T1287" s="329"/>
      <c r="U1287" s="329"/>
    </row>
    <row r="1288" spans="2:21" ht="24" hidden="1" customHeight="1">
      <c r="B1288" s="131"/>
      <c r="C1288" s="131"/>
      <c r="D1288" s="131"/>
      <c r="E1288" s="131"/>
      <c r="F1288" s="338"/>
      <c r="G1288" s="338"/>
      <c r="H1288" s="587"/>
      <c r="I1288" s="338"/>
      <c r="J1288" s="338"/>
      <c r="K1288" s="338"/>
      <c r="L1288" s="588"/>
      <c r="M1288" s="338"/>
      <c r="N1288" s="338"/>
      <c r="O1288" s="589"/>
      <c r="Q1288" s="336"/>
      <c r="R1288" s="329"/>
      <c r="S1288" s="329"/>
      <c r="T1288" s="329"/>
      <c r="U1288" s="329"/>
    </row>
    <row r="1289" spans="2:21" ht="9.75" hidden="1" customHeight="1">
      <c r="B1289" s="131"/>
      <c r="C1289" s="131"/>
      <c r="D1289" s="338"/>
      <c r="E1289" s="338"/>
      <c r="F1289" s="338"/>
      <c r="G1289" s="338"/>
      <c r="H1289" s="338"/>
      <c r="I1289" s="338"/>
      <c r="J1289" s="338"/>
      <c r="K1289" s="338"/>
      <c r="L1289" s="338"/>
      <c r="M1289" s="338"/>
      <c r="N1289" s="338"/>
      <c r="O1289" s="338"/>
      <c r="Q1289" s="336"/>
      <c r="R1289" s="329"/>
      <c r="S1289" s="329"/>
      <c r="T1289" s="329"/>
      <c r="U1289" s="329"/>
    </row>
    <row r="1290" spans="2:21" s="102" customFormat="1" ht="18" customHeight="1">
      <c r="B1290" s="1020" t="s">
        <v>344</v>
      </c>
      <c r="C1290" s="1066"/>
      <c r="D1290" s="925" t="s">
        <v>413</v>
      </c>
      <c r="E1290" s="926"/>
      <c r="F1290" s="926"/>
      <c r="G1290" s="926"/>
      <c r="H1290" s="926"/>
      <c r="I1290" s="926"/>
      <c r="J1290" s="926"/>
      <c r="K1290" s="926"/>
      <c r="L1290" s="926"/>
      <c r="M1290" s="926"/>
      <c r="N1290" s="926"/>
      <c r="O1290" s="927"/>
      <c r="Q1290" s="345"/>
    </row>
    <row r="1291" spans="2:21" s="102" customFormat="1" ht="19.350000000000001" customHeight="1">
      <c r="B1291" s="1067"/>
      <c r="C1291" s="1068"/>
      <c r="D1291" s="1071"/>
      <c r="E1291" s="1072"/>
      <c r="F1291" s="1072"/>
      <c r="G1291" s="1072"/>
      <c r="H1291" s="1072"/>
      <c r="I1291" s="1072"/>
      <c r="J1291" s="1072"/>
      <c r="K1291" s="1072"/>
      <c r="L1291" s="1072"/>
      <c r="M1291" s="1072"/>
      <c r="N1291" s="1072"/>
      <c r="O1291" s="1073"/>
    </row>
    <row r="1292" spans="2:21" s="102" customFormat="1" ht="19.350000000000001" customHeight="1">
      <c r="B1292" s="1067"/>
      <c r="C1292" s="1068"/>
      <c r="D1292" s="1071"/>
      <c r="E1292" s="1072"/>
      <c r="F1292" s="1072"/>
      <c r="G1292" s="1072"/>
      <c r="H1292" s="1072"/>
      <c r="I1292" s="1072"/>
      <c r="J1292" s="1072"/>
      <c r="K1292" s="1072"/>
      <c r="L1292" s="1072"/>
      <c r="M1292" s="1072"/>
      <c r="N1292" s="1072"/>
      <c r="O1292" s="1073"/>
    </row>
    <row r="1293" spans="2:21" s="102" customFormat="1" ht="19.350000000000001" customHeight="1">
      <c r="B1293" s="1067"/>
      <c r="C1293" s="1068"/>
      <c r="D1293" s="1071"/>
      <c r="E1293" s="1072"/>
      <c r="F1293" s="1072"/>
      <c r="G1293" s="1072"/>
      <c r="H1293" s="1072"/>
      <c r="I1293" s="1072"/>
      <c r="J1293" s="1072"/>
      <c r="K1293" s="1072"/>
      <c r="L1293" s="1072"/>
      <c r="M1293" s="1072"/>
      <c r="N1293" s="1072"/>
      <c r="O1293" s="1073"/>
    </row>
    <row r="1294" spans="2:21" s="102" customFormat="1" ht="19.350000000000001" customHeight="1">
      <c r="B1294" s="1067"/>
      <c r="C1294" s="1068"/>
      <c r="D1294" s="1071"/>
      <c r="E1294" s="1072"/>
      <c r="F1294" s="1072"/>
      <c r="G1294" s="1072"/>
      <c r="H1294" s="1072"/>
      <c r="I1294" s="1072"/>
      <c r="J1294" s="1072"/>
      <c r="K1294" s="1072"/>
      <c r="L1294" s="1072"/>
      <c r="M1294" s="1072"/>
      <c r="N1294" s="1072"/>
      <c r="O1294" s="1073"/>
    </row>
    <row r="1295" spans="2:21" s="102" customFormat="1" ht="19.350000000000001" customHeight="1">
      <c r="B1295" s="1067"/>
      <c r="C1295" s="1068"/>
      <c r="D1295" s="1071"/>
      <c r="E1295" s="1072"/>
      <c r="F1295" s="1072"/>
      <c r="G1295" s="1072"/>
      <c r="H1295" s="1072"/>
      <c r="I1295" s="1072"/>
      <c r="J1295" s="1072"/>
      <c r="K1295" s="1072"/>
      <c r="L1295" s="1072"/>
      <c r="M1295" s="1072"/>
      <c r="N1295" s="1072"/>
      <c r="O1295" s="1073"/>
    </row>
    <row r="1296" spans="2:21" s="102" customFormat="1" ht="19.350000000000001" customHeight="1">
      <c r="B1296" s="1067"/>
      <c r="C1296" s="1068"/>
      <c r="D1296" s="1071"/>
      <c r="E1296" s="1072"/>
      <c r="F1296" s="1072"/>
      <c r="G1296" s="1072"/>
      <c r="H1296" s="1072"/>
      <c r="I1296" s="1072"/>
      <c r="J1296" s="1072"/>
      <c r="K1296" s="1072"/>
      <c r="L1296" s="1072"/>
      <c r="M1296" s="1072"/>
      <c r="N1296" s="1072"/>
      <c r="O1296" s="1073"/>
    </row>
    <row r="1297" spans="2:15" s="102" customFormat="1" ht="19.350000000000001" customHeight="1">
      <c r="B1297" s="1067"/>
      <c r="C1297" s="1068"/>
      <c r="D1297" s="1071"/>
      <c r="E1297" s="1072"/>
      <c r="F1297" s="1072"/>
      <c r="G1297" s="1072"/>
      <c r="H1297" s="1072"/>
      <c r="I1297" s="1072"/>
      <c r="J1297" s="1072"/>
      <c r="K1297" s="1072"/>
      <c r="L1297" s="1072"/>
      <c r="M1297" s="1072"/>
      <c r="N1297" s="1072"/>
      <c r="O1297" s="1073"/>
    </row>
    <row r="1298" spans="2:15" s="102" customFormat="1" ht="19.350000000000001" customHeight="1">
      <c r="B1298" s="1067"/>
      <c r="C1298" s="1068"/>
      <c r="D1298" s="1071"/>
      <c r="E1298" s="1072"/>
      <c r="F1298" s="1072"/>
      <c r="G1298" s="1072"/>
      <c r="H1298" s="1072"/>
      <c r="I1298" s="1072"/>
      <c r="J1298" s="1072"/>
      <c r="K1298" s="1072"/>
      <c r="L1298" s="1072"/>
      <c r="M1298" s="1072"/>
      <c r="N1298" s="1072"/>
      <c r="O1298" s="1073"/>
    </row>
    <row r="1299" spans="2:15" s="102" customFormat="1" ht="19.350000000000001" customHeight="1">
      <c r="B1299" s="1067"/>
      <c r="C1299" s="1068"/>
      <c r="D1299" s="1071"/>
      <c r="E1299" s="1072"/>
      <c r="F1299" s="1072"/>
      <c r="G1299" s="1072"/>
      <c r="H1299" s="1072"/>
      <c r="I1299" s="1072"/>
      <c r="J1299" s="1072"/>
      <c r="K1299" s="1072"/>
      <c r="L1299" s="1072"/>
      <c r="M1299" s="1072"/>
      <c r="N1299" s="1072"/>
      <c r="O1299" s="1073"/>
    </row>
    <row r="1300" spans="2:15" s="102" customFormat="1" ht="19.350000000000001" customHeight="1">
      <c r="B1300" s="1069"/>
      <c r="C1300" s="1070"/>
      <c r="D1300" s="1074"/>
      <c r="E1300" s="1075"/>
      <c r="F1300" s="1075"/>
      <c r="G1300" s="1075"/>
      <c r="H1300" s="1075"/>
      <c r="I1300" s="1075"/>
      <c r="J1300" s="1075"/>
      <c r="K1300" s="1075"/>
      <c r="L1300" s="1075"/>
      <c r="M1300" s="1075"/>
      <c r="N1300" s="1075"/>
      <c r="O1300" s="1076"/>
    </row>
    <row r="1301" spans="2:15" s="102" customFormat="1" ht="18" customHeight="1">
      <c r="B1301" s="1020" t="s">
        <v>148</v>
      </c>
      <c r="C1301" s="1021"/>
      <c r="D1301" s="1059" t="s">
        <v>427</v>
      </c>
      <c r="E1301" s="1026"/>
      <c r="F1301" s="1026"/>
      <c r="G1301" s="1026"/>
      <c r="H1301" s="1026"/>
      <c r="I1301" s="1026"/>
      <c r="J1301" s="1026"/>
      <c r="K1301" s="1026"/>
      <c r="L1301" s="1026"/>
      <c r="M1301" s="1026"/>
      <c r="N1301" s="1026"/>
      <c r="O1301" s="1027"/>
    </row>
    <row r="1302" spans="2:15" s="102" customFormat="1" ht="18" customHeight="1">
      <c r="B1302" s="1022"/>
      <c r="C1302" s="1023"/>
      <c r="D1302" s="1028"/>
      <c r="E1302" s="1077"/>
      <c r="F1302" s="1077"/>
      <c r="G1302" s="1077"/>
      <c r="H1302" s="1077"/>
      <c r="I1302" s="1077"/>
      <c r="J1302" s="1077"/>
      <c r="K1302" s="1077"/>
      <c r="L1302" s="1077"/>
      <c r="M1302" s="1077"/>
      <c r="N1302" s="1077"/>
      <c r="O1302" s="1078"/>
    </row>
    <row r="1303" spans="2:15" s="102" customFormat="1" ht="18" customHeight="1">
      <c r="B1303" s="1022"/>
      <c r="C1303" s="1023"/>
      <c r="D1303" s="1071"/>
      <c r="E1303" s="1072"/>
      <c r="F1303" s="1072"/>
      <c r="G1303" s="1072"/>
      <c r="H1303" s="1072"/>
      <c r="I1303" s="1072"/>
      <c r="J1303" s="1072"/>
      <c r="K1303" s="1072"/>
      <c r="L1303" s="1072"/>
      <c r="M1303" s="1072"/>
      <c r="N1303" s="1072"/>
      <c r="O1303" s="1073"/>
    </row>
    <row r="1304" spans="2:15" s="102" customFormat="1" ht="18" customHeight="1">
      <c r="B1304" s="1022"/>
      <c r="C1304" s="1023"/>
      <c r="D1304" s="1071"/>
      <c r="E1304" s="1072"/>
      <c r="F1304" s="1072"/>
      <c r="G1304" s="1072"/>
      <c r="H1304" s="1072"/>
      <c r="I1304" s="1072"/>
      <c r="J1304" s="1072"/>
      <c r="K1304" s="1072"/>
      <c r="L1304" s="1072"/>
      <c r="M1304" s="1072"/>
      <c r="N1304" s="1072"/>
      <c r="O1304" s="1073"/>
    </row>
    <row r="1305" spans="2:15" s="102" customFormat="1" ht="18" customHeight="1">
      <c r="B1305" s="1022"/>
      <c r="C1305" s="1023"/>
      <c r="D1305" s="1071"/>
      <c r="E1305" s="1072"/>
      <c r="F1305" s="1072"/>
      <c r="G1305" s="1072"/>
      <c r="H1305" s="1072"/>
      <c r="I1305" s="1072"/>
      <c r="J1305" s="1072"/>
      <c r="K1305" s="1072"/>
      <c r="L1305" s="1072"/>
      <c r="M1305" s="1072"/>
      <c r="N1305" s="1072"/>
      <c r="O1305" s="1073"/>
    </row>
    <row r="1306" spans="2:15" s="102" customFormat="1" ht="18" customHeight="1">
      <c r="B1306" s="1022"/>
      <c r="C1306" s="1023"/>
      <c r="D1306" s="1071"/>
      <c r="E1306" s="1072"/>
      <c r="F1306" s="1072"/>
      <c r="G1306" s="1072"/>
      <c r="H1306" s="1072"/>
      <c r="I1306" s="1072"/>
      <c r="J1306" s="1072"/>
      <c r="K1306" s="1072"/>
      <c r="L1306" s="1072"/>
      <c r="M1306" s="1072"/>
      <c r="N1306" s="1072"/>
      <c r="O1306" s="1073"/>
    </row>
    <row r="1307" spans="2:15" s="102" customFormat="1" ht="18" customHeight="1">
      <c r="B1307" s="1022"/>
      <c r="C1307" s="1023"/>
      <c r="D1307" s="1079"/>
      <c r="E1307" s="1080"/>
      <c r="F1307" s="1080"/>
      <c r="G1307" s="1080"/>
      <c r="H1307" s="1080"/>
      <c r="I1307" s="1080"/>
      <c r="J1307" s="1080"/>
      <c r="K1307" s="1080"/>
      <c r="L1307" s="1080"/>
      <c r="M1307" s="1080"/>
      <c r="N1307" s="1080"/>
      <c r="O1307" s="1081"/>
    </row>
    <row r="1308" spans="2:15" s="102" customFormat="1" ht="18" customHeight="1">
      <c r="B1308" s="1022"/>
      <c r="C1308" s="1023"/>
      <c r="D1308" s="1082" t="s">
        <v>428</v>
      </c>
      <c r="E1308" s="1083"/>
      <c r="F1308" s="1083"/>
      <c r="G1308" s="1083"/>
      <c r="H1308" s="1083"/>
      <c r="I1308" s="1083"/>
      <c r="J1308" s="1083"/>
      <c r="K1308" s="1083"/>
      <c r="L1308" s="1083"/>
      <c r="M1308" s="1083"/>
      <c r="N1308" s="1083"/>
      <c r="O1308" s="1084"/>
    </row>
    <row r="1309" spans="2:15" s="102" customFormat="1" ht="18" customHeight="1">
      <c r="B1309" s="1022"/>
      <c r="C1309" s="1023"/>
      <c r="D1309" s="1028"/>
      <c r="E1309" s="1085"/>
      <c r="F1309" s="1085"/>
      <c r="G1309" s="1085"/>
      <c r="H1309" s="1085"/>
      <c r="I1309" s="1085"/>
      <c r="J1309" s="1085"/>
      <c r="K1309" s="1085"/>
      <c r="L1309" s="1085"/>
      <c r="M1309" s="1085"/>
      <c r="N1309" s="1085"/>
      <c r="O1309" s="1086"/>
    </row>
    <row r="1310" spans="2:15" s="102" customFormat="1" ht="18" customHeight="1">
      <c r="B1310" s="1022"/>
      <c r="C1310" s="1023"/>
      <c r="D1310" s="1087"/>
      <c r="E1310" s="1088"/>
      <c r="F1310" s="1088"/>
      <c r="G1310" s="1088"/>
      <c r="H1310" s="1088"/>
      <c r="I1310" s="1088"/>
      <c r="J1310" s="1088"/>
      <c r="K1310" s="1088"/>
      <c r="L1310" s="1088"/>
      <c r="M1310" s="1088"/>
      <c r="N1310" s="1088"/>
      <c r="O1310" s="1089"/>
    </row>
    <row r="1311" spans="2:15" s="102" customFormat="1" ht="18" customHeight="1">
      <c r="B1311" s="1022"/>
      <c r="C1311" s="1023"/>
      <c r="D1311" s="1087"/>
      <c r="E1311" s="1088"/>
      <c r="F1311" s="1088"/>
      <c r="G1311" s="1088"/>
      <c r="H1311" s="1088"/>
      <c r="I1311" s="1088"/>
      <c r="J1311" s="1088"/>
      <c r="K1311" s="1088"/>
      <c r="L1311" s="1088"/>
      <c r="M1311" s="1088"/>
      <c r="N1311" s="1088"/>
      <c r="O1311" s="1089"/>
    </row>
    <row r="1312" spans="2:15" s="102" customFormat="1" ht="18" customHeight="1">
      <c r="B1312" s="1022"/>
      <c r="C1312" s="1023"/>
      <c r="D1312" s="1087"/>
      <c r="E1312" s="1088"/>
      <c r="F1312" s="1088"/>
      <c r="G1312" s="1088"/>
      <c r="H1312" s="1088"/>
      <c r="I1312" s="1088"/>
      <c r="J1312" s="1088"/>
      <c r="K1312" s="1088"/>
      <c r="L1312" s="1088"/>
      <c r="M1312" s="1088"/>
      <c r="N1312" s="1088"/>
      <c r="O1312" s="1089"/>
    </row>
    <row r="1313" spans="2:15" s="102" customFormat="1" ht="18" customHeight="1">
      <c r="B1313" s="1022"/>
      <c r="C1313" s="1023"/>
      <c r="D1313" s="1087"/>
      <c r="E1313" s="1088"/>
      <c r="F1313" s="1088"/>
      <c r="G1313" s="1088"/>
      <c r="H1313" s="1088"/>
      <c r="I1313" s="1088"/>
      <c r="J1313" s="1088"/>
      <c r="K1313" s="1088"/>
      <c r="L1313" s="1088"/>
      <c r="M1313" s="1088"/>
      <c r="N1313" s="1088"/>
      <c r="O1313" s="1089"/>
    </row>
    <row r="1314" spans="2:15" s="102" customFormat="1" ht="18" customHeight="1">
      <c r="B1314" s="1022"/>
      <c r="C1314" s="1023"/>
      <c r="D1314" s="1087"/>
      <c r="E1314" s="1088"/>
      <c r="F1314" s="1088"/>
      <c r="G1314" s="1088"/>
      <c r="H1314" s="1088"/>
      <c r="I1314" s="1088"/>
      <c r="J1314" s="1088"/>
      <c r="K1314" s="1088"/>
      <c r="L1314" s="1088"/>
      <c r="M1314" s="1088"/>
      <c r="N1314" s="1088"/>
      <c r="O1314" s="1089"/>
    </row>
    <row r="1315" spans="2:15" s="102" customFormat="1" ht="18" customHeight="1">
      <c r="B1315" s="1024"/>
      <c r="C1315" s="1025"/>
      <c r="D1315" s="1090"/>
      <c r="E1315" s="1091"/>
      <c r="F1315" s="1091"/>
      <c r="G1315" s="1091"/>
      <c r="H1315" s="1091"/>
      <c r="I1315" s="1091"/>
      <c r="J1315" s="1091"/>
      <c r="K1315" s="1091"/>
      <c r="L1315" s="1091"/>
      <c r="M1315" s="1091"/>
      <c r="N1315" s="1091"/>
      <c r="O1315" s="1092"/>
    </row>
    <row r="1316" spans="2:15" s="102" customFormat="1" ht="18" customHeight="1">
      <c r="B1316" s="1020" t="s">
        <v>140</v>
      </c>
      <c r="C1316" s="1021"/>
      <c r="D1316" s="1026" t="s">
        <v>347</v>
      </c>
      <c r="E1316" s="1026"/>
      <c r="F1316" s="1026"/>
      <c r="G1316" s="1026"/>
      <c r="H1316" s="1026"/>
      <c r="I1316" s="1026"/>
      <c r="J1316" s="1026"/>
      <c r="K1316" s="1026"/>
      <c r="L1316" s="1026"/>
      <c r="M1316" s="1026"/>
      <c r="N1316" s="1026"/>
      <c r="O1316" s="1027"/>
    </row>
    <row r="1317" spans="2:15" s="102" customFormat="1" ht="18" customHeight="1">
      <c r="B1317" s="1022"/>
      <c r="C1317" s="1023"/>
      <c r="D1317" s="1028"/>
      <c r="E1317" s="1029"/>
      <c r="F1317" s="1029"/>
      <c r="G1317" s="1029"/>
      <c r="H1317" s="1029"/>
      <c r="I1317" s="1029"/>
      <c r="J1317" s="1029"/>
      <c r="K1317" s="1029"/>
      <c r="L1317" s="1029"/>
      <c r="M1317" s="1029"/>
      <c r="N1317" s="1029"/>
      <c r="O1317" s="1030"/>
    </row>
    <row r="1318" spans="2:15" s="102" customFormat="1" ht="18" customHeight="1">
      <c r="B1318" s="1022"/>
      <c r="C1318" s="1023"/>
      <c r="D1318" s="1031"/>
      <c r="E1318" s="1032"/>
      <c r="F1318" s="1032"/>
      <c r="G1318" s="1032"/>
      <c r="H1318" s="1032"/>
      <c r="I1318" s="1032"/>
      <c r="J1318" s="1032"/>
      <c r="K1318" s="1032"/>
      <c r="L1318" s="1032"/>
      <c r="M1318" s="1032"/>
      <c r="N1318" s="1032"/>
      <c r="O1318" s="1033"/>
    </row>
    <row r="1319" spans="2:15" s="102" customFormat="1" ht="18" customHeight="1">
      <c r="B1319" s="1022"/>
      <c r="C1319" s="1023"/>
      <c r="D1319" s="1034"/>
      <c r="E1319" s="1035"/>
      <c r="F1319" s="1035"/>
      <c r="G1319" s="1035"/>
      <c r="H1319" s="1035"/>
      <c r="I1319" s="1035"/>
      <c r="J1319" s="1035"/>
      <c r="K1319" s="1035"/>
      <c r="L1319" s="1035"/>
      <c r="M1319" s="1035"/>
      <c r="N1319" s="1035"/>
      <c r="O1319" s="1036"/>
    </row>
    <row r="1320" spans="2:15" s="102" customFormat="1" ht="17.100000000000001" customHeight="1">
      <c r="B1320" s="1022"/>
      <c r="C1320" s="1023"/>
      <c r="D1320" s="1026" t="s">
        <v>345</v>
      </c>
      <c r="E1320" s="1026"/>
      <c r="F1320" s="1026"/>
      <c r="G1320" s="1026"/>
      <c r="H1320" s="1026"/>
      <c r="I1320" s="1026"/>
      <c r="J1320" s="1026"/>
      <c r="K1320" s="1026"/>
      <c r="L1320" s="1026"/>
      <c r="M1320" s="1026"/>
      <c r="N1320" s="1026"/>
      <c r="O1320" s="1027"/>
    </row>
    <row r="1321" spans="2:15" s="102" customFormat="1" ht="17.100000000000001" customHeight="1">
      <c r="B1321" s="1022"/>
      <c r="C1321" s="1023"/>
      <c r="D1321" s="1037"/>
      <c r="E1321" s="1038"/>
      <c r="F1321" s="1038"/>
      <c r="G1321" s="1038"/>
      <c r="H1321" s="1038"/>
      <c r="I1321" s="1038"/>
      <c r="J1321" s="1038"/>
      <c r="K1321" s="1038"/>
      <c r="L1321" s="1038"/>
      <c r="M1321" s="1038"/>
      <c r="N1321" s="1038"/>
      <c r="O1321" s="1039"/>
    </row>
    <row r="1322" spans="2:15" s="102" customFormat="1" ht="17.100000000000001" customHeight="1">
      <c r="B1322" s="1022"/>
      <c r="C1322" s="1023"/>
      <c r="D1322" s="1040"/>
      <c r="E1322" s="1041"/>
      <c r="F1322" s="1041"/>
      <c r="G1322" s="1041"/>
      <c r="H1322" s="1041"/>
      <c r="I1322" s="1041"/>
      <c r="J1322" s="1041"/>
      <c r="K1322" s="1041"/>
      <c r="L1322" s="1041"/>
      <c r="M1322" s="1041"/>
      <c r="N1322" s="1041"/>
      <c r="O1322" s="1042"/>
    </row>
    <row r="1323" spans="2:15" s="102" customFormat="1" ht="17.100000000000001" customHeight="1">
      <c r="B1323" s="1022"/>
      <c r="C1323" s="1023"/>
      <c r="D1323" s="1043"/>
      <c r="E1323" s="1044"/>
      <c r="F1323" s="1044"/>
      <c r="G1323" s="1044"/>
      <c r="H1323" s="1044"/>
      <c r="I1323" s="1044"/>
      <c r="J1323" s="1044"/>
      <c r="K1323" s="1044"/>
      <c r="L1323" s="1044"/>
      <c r="M1323" s="1044"/>
      <c r="N1323" s="1044"/>
      <c r="O1323" s="1045"/>
    </row>
    <row r="1324" spans="2:15" s="102" customFormat="1" ht="17.100000000000001" customHeight="1">
      <c r="B1324" s="1022"/>
      <c r="C1324" s="1023"/>
      <c r="D1324" s="1026" t="s">
        <v>492</v>
      </c>
      <c r="E1324" s="1026"/>
      <c r="F1324" s="1026"/>
      <c r="G1324" s="1026"/>
      <c r="H1324" s="1026"/>
      <c r="I1324" s="1026"/>
      <c r="J1324" s="1026"/>
      <c r="K1324" s="1026"/>
      <c r="L1324" s="1026"/>
      <c r="M1324" s="1026"/>
      <c r="N1324" s="1026"/>
      <c r="O1324" s="1027"/>
    </row>
    <row r="1325" spans="2:15" s="102" customFormat="1" ht="17.100000000000001" customHeight="1">
      <c r="B1325" s="1022"/>
      <c r="C1325" s="1023"/>
      <c r="D1325" s="1046"/>
      <c r="E1325" s="1047"/>
      <c r="F1325" s="1047"/>
      <c r="G1325" s="1047"/>
      <c r="H1325" s="1047"/>
      <c r="I1325" s="1047"/>
      <c r="J1325" s="1047"/>
      <c r="K1325" s="1047"/>
      <c r="L1325" s="1047"/>
      <c r="M1325" s="1047"/>
      <c r="N1325" s="1047"/>
      <c r="O1325" s="1048"/>
    </row>
    <row r="1326" spans="2:15" s="102" customFormat="1" ht="17.100000000000001" customHeight="1">
      <c r="B1326" s="1022"/>
      <c r="C1326" s="1023"/>
      <c r="D1326" s="1049"/>
      <c r="E1326" s="797"/>
      <c r="F1326" s="797"/>
      <c r="G1326" s="797"/>
      <c r="H1326" s="797"/>
      <c r="I1326" s="797"/>
      <c r="J1326" s="797"/>
      <c r="K1326" s="797"/>
      <c r="L1326" s="797"/>
      <c r="M1326" s="797"/>
      <c r="N1326" s="797"/>
      <c r="O1326" s="1050"/>
    </row>
    <row r="1327" spans="2:15" s="102" customFormat="1" ht="17.100000000000001" customHeight="1">
      <c r="B1327" s="1022"/>
      <c r="C1327" s="1023"/>
      <c r="D1327" s="1051"/>
      <c r="E1327" s="1052"/>
      <c r="F1327" s="1052"/>
      <c r="G1327" s="1052"/>
      <c r="H1327" s="1052"/>
      <c r="I1327" s="1052"/>
      <c r="J1327" s="1052"/>
      <c r="K1327" s="1052"/>
      <c r="L1327" s="1052"/>
      <c r="M1327" s="1052"/>
      <c r="N1327" s="1052"/>
      <c r="O1327" s="1053"/>
    </row>
    <row r="1328" spans="2:15" s="102" customFormat="1" ht="17.100000000000001" customHeight="1">
      <c r="B1328" s="1022"/>
      <c r="C1328" s="1023"/>
      <c r="D1328" s="1026" t="s">
        <v>141</v>
      </c>
      <c r="E1328" s="1026"/>
      <c r="F1328" s="1026"/>
      <c r="G1328" s="1026"/>
      <c r="H1328" s="1026"/>
      <c r="I1328" s="1026"/>
      <c r="J1328" s="1026"/>
      <c r="K1328" s="1026"/>
      <c r="L1328" s="1026"/>
      <c r="M1328" s="1026"/>
      <c r="N1328" s="1026"/>
      <c r="O1328" s="1027"/>
    </row>
    <row r="1329" spans="1:21" s="102" customFormat="1" ht="17.100000000000001" customHeight="1">
      <c r="B1329" s="1022"/>
      <c r="C1329" s="1023"/>
      <c r="D1329" s="1028"/>
      <c r="E1329" s="1054"/>
      <c r="F1329" s="1054"/>
      <c r="G1329" s="1054"/>
      <c r="H1329" s="1054"/>
      <c r="I1329" s="1054"/>
      <c r="J1329" s="1054"/>
      <c r="K1329" s="1054"/>
      <c r="L1329" s="1054"/>
      <c r="M1329" s="1054"/>
      <c r="N1329" s="1054"/>
      <c r="O1329" s="1055"/>
    </row>
    <row r="1330" spans="1:21" ht="18" customHeight="1">
      <c r="B1330" s="1022"/>
      <c r="C1330" s="1023"/>
      <c r="D1330" s="1056"/>
      <c r="E1330" s="1057"/>
      <c r="F1330" s="1057"/>
      <c r="G1330" s="1057"/>
      <c r="H1330" s="1057"/>
      <c r="I1330" s="1057"/>
      <c r="J1330" s="1057"/>
      <c r="K1330" s="1057"/>
      <c r="L1330" s="1057"/>
      <c r="M1330" s="1057"/>
      <c r="N1330" s="1057"/>
      <c r="O1330" s="1058"/>
      <c r="R1330" s="329"/>
      <c r="S1330" s="329"/>
      <c r="T1330" s="329"/>
      <c r="U1330" s="329"/>
    </row>
    <row r="1331" spans="1:21" ht="18" customHeight="1">
      <c r="B1331" s="1022"/>
      <c r="C1331" s="1023"/>
      <c r="D1331" s="1059" t="s">
        <v>346</v>
      </c>
      <c r="E1331" s="1026"/>
      <c r="F1331" s="1026"/>
      <c r="G1331" s="1026"/>
      <c r="H1331" s="1026"/>
      <c r="I1331" s="1026"/>
      <c r="J1331" s="1026"/>
      <c r="K1331" s="1026"/>
      <c r="L1331" s="1026"/>
      <c r="M1331" s="1026"/>
      <c r="N1331" s="1026"/>
      <c r="O1331" s="1027"/>
      <c r="R1331" s="329"/>
      <c r="S1331" s="329"/>
      <c r="T1331" s="329"/>
      <c r="U1331" s="329"/>
    </row>
    <row r="1332" spans="1:21" ht="18" customHeight="1">
      <c r="B1332" s="1022"/>
      <c r="C1332" s="1023"/>
      <c r="D1332" s="1060"/>
      <c r="E1332" s="1061"/>
      <c r="F1332" s="1061"/>
      <c r="G1332" s="1061"/>
      <c r="H1332" s="1061"/>
      <c r="I1332" s="1061"/>
      <c r="J1332" s="1061"/>
      <c r="K1332" s="1061"/>
      <c r="L1332" s="1061"/>
      <c r="M1332" s="1061"/>
      <c r="N1332" s="1061"/>
      <c r="O1332" s="1062"/>
      <c r="R1332" s="329"/>
      <c r="S1332" s="329"/>
      <c r="T1332" s="329"/>
      <c r="U1332" s="329"/>
    </row>
    <row r="1333" spans="1:21" s="346" customFormat="1" ht="18" customHeight="1">
      <c r="B1333" s="1024"/>
      <c r="C1333" s="1025"/>
      <c r="D1333" s="1063"/>
      <c r="E1333" s="1064"/>
      <c r="F1333" s="1064"/>
      <c r="G1333" s="1064"/>
      <c r="H1333" s="1064"/>
      <c r="I1333" s="1064"/>
      <c r="J1333" s="1064"/>
      <c r="K1333" s="1064"/>
      <c r="L1333" s="1064"/>
      <c r="M1333" s="1064"/>
      <c r="N1333" s="1064"/>
      <c r="O1333" s="1065"/>
    </row>
    <row r="1334" spans="1:21" s="131" customFormat="1" ht="4.5" customHeight="1">
      <c r="B1334" s="347"/>
      <c r="C1334" s="347"/>
      <c r="D1334" s="348"/>
      <c r="E1334" s="348"/>
      <c r="F1334" s="348"/>
      <c r="G1334" s="348"/>
      <c r="H1334" s="348"/>
      <c r="I1334" s="348"/>
      <c r="J1334" s="348"/>
      <c r="K1334" s="348"/>
      <c r="L1334" s="348"/>
      <c r="M1334" s="348"/>
      <c r="N1334" s="348"/>
      <c r="O1334" s="348"/>
    </row>
    <row r="1335" spans="1:21" s="131" customFormat="1" ht="18.75" customHeight="1">
      <c r="B1335" s="527" t="s">
        <v>426</v>
      </c>
      <c r="C1335" s="347"/>
      <c r="D1335" s="348"/>
      <c r="E1335" s="348"/>
      <c r="F1335" s="348"/>
      <c r="G1335" s="348"/>
      <c r="H1335" s="348"/>
      <c r="I1335" s="348"/>
      <c r="J1335" s="348"/>
      <c r="K1335" s="348"/>
      <c r="L1335" s="348"/>
      <c r="M1335" s="348"/>
      <c r="N1335" s="348"/>
      <c r="O1335" s="348"/>
    </row>
    <row r="1336" spans="1:21" s="131" customFormat="1" ht="14.25" customHeight="1" thickBot="1">
      <c r="B1336" s="527" t="s">
        <v>424</v>
      </c>
      <c r="C1336" s="347"/>
      <c r="D1336" s="348"/>
      <c r="E1336" s="348"/>
      <c r="F1336" s="348"/>
      <c r="G1336" s="348"/>
      <c r="H1336" s="348"/>
      <c r="I1336" s="348"/>
      <c r="J1336" s="348"/>
      <c r="K1336" s="348"/>
      <c r="L1336" s="348"/>
      <c r="M1336" s="348"/>
      <c r="N1336" s="348"/>
      <c r="O1336" s="348"/>
    </row>
    <row r="1337" spans="1:21" s="131" customFormat="1" ht="18" customHeight="1" thickBot="1">
      <c r="B1337" s="998" t="s">
        <v>43</v>
      </c>
      <c r="C1337" s="979"/>
      <c r="D1337" s="980"/>
      <c r="E1337" s="349" t="s">
        <v>648</v>
      </c>
      <c r="F1337" s="350"/>
      <c r="G1337" s="350"/>
      <c r="H1337" s="350"/>
      <c r="I1337" s="350"/>
      <c r="J1337" s="350"/>
      <c r="K1337" s="350"/>
      <c r="L1337" s="232"/>
      <c r="M1337" s="232"/>
      <c r="N1337" s="232"/>
      <c r="O1337" s="232"/>
    </row>
    <row r="1338" spans="1:21" s="131" customFormat="1" ht="12">
      <c r="A1338" s="351"/>
      <c r="B1338" s="352" t="s">
        <v>59</v>
      </c>
      <c r="C1338" s="352"/>
      <c r="D1338" s="353"/>
      <c r="E1338" s="354"/>
      <c r="F1338" s="354"/>
      <c r="G1338" s="355" t="s">
        <v>60</v>
      </c>
      <c r="H1338" s="353"/>
      <c r="I1338" s="352" t="s">
        <v>61</v>
      </c>
      <c r="J1338" s="352"/>
      <c r="K1338" s="351"/>
      <c r="L1338" s="356"/>
      <c r="M1338" s="357"/>
      <c r="N1338" s="351"/>
      <c r="O1338" s="355" t="s">
        <v>60</v>
      </c>
    </row>
    <row r="1339" spans="1:21" s="131" customFormat="1" ht="12">
      <c r="A1339" s="358"/>
      <c r="B1339" s="359" t="s">
        <v>62</v>
      </c>
      <c r="C1339" s="360"/>
      <c r="D1339" s="360"/>
      <c r="E1339" s="361"/>
      <c r="F1339" s="361" t="s">
        <v>63</v>
      </c>
      <c r="G1339" s="362" t="s">
        <v>64</v>
      </c>
      <c r="H1339" s="363"/>
      <c r="I1339" s="359" t="s">
        <v>62</v>
      </c>
      <c r="J1339" s="360"/>
      <c r="K1339" s="360"/>
      <c r="L1339" s="360"/>
      <c r="M1339" s="361"/>
      <c r="N1339" s="361" t="s">
        <v>63</v>
      </c>
      <c r="O1339" s="362" t="s">
        <v>64</v>
      </c>
    </row>
    <row r="1340" spans="1:21" s="131" customFormat="1" ht="18" customHeight="1">
      <c r="A1340" s="351"/>
      <c r="B1340" s="83" t="s">
        <v>556</v>
      </c>
      <c r="C1340" s="84"/>
      <c r="D1340" s="84"/>
      <c r="E1340" s="85"/>
      <c r="F1340" s="86"/>
      <c r="G1340" s="87"/>
      <c r="H1340" s="88"/>
      <c r="I1340" s="83" t="s">
        <v>65</v>
      </c>
      <c r="J1340" s="84"/>
      <c r="K1340" s="84"/>
      <c r="L1340" s="84"/>
      <c r="M1340" s="85"/>
      <c r="N1340" s="89"/>
      <c r="O1340" s="90"/>
    </row>
    <row r="1341" spans="1:21" s="131" customFormat="1" ht="14.25" customHeight="1">
      <c r="A1341" s="351"/>
      <c r="B1341" s="100"/>
      <c r="C1341" s="101"/>
      <c r="D1341" s="102"/>
      <c r="E1341" s="103"/>
      <c r="F1341" s="95"/>
      <c r="G1341" s="96"/>
      <c r="H1341" s="88"/>
      <c r="I1341" s="97"/>
      <c r="J1341" s="601"/>
      <c r="K1341" s="102"/>
      <c r="L1341" s="102"/>
      <c r="M1341" s="103"/>
      <c r="N1341" s="95"/>
      <c r="O1341" s="99"/>
    </row>
    <row r="1342" spans="1:21" s="131" customFormat="1" ht="14.25" customHeight="1">
      <c r="A1342" s="351"/>
      <c r="B1342" s="100"/>
      <c r="C1342" s="101"/>
      <c r="D1342" s="102"/>
      <c r="E1342" s="103"/>
      <c r="F1342" s="95"/>
      <c r="G1342" s="104">
        <f>ROUNDDOWN(SUM(F1341:F1346)/1000,0)</f>
        <v>0</v>
      </c>
      <c r="H1342" s="105"/>
      <c r="I1342" s="97"/>
      <c r="J1342" s="601"/>
      <c r="K1342" s="102"/>
      <c r="L1342" s="102"/>
      <c r="M1342" s="103"/>
      <c r="N1342" s="95"/>
      <c r="O1342" s="106">
        <f>ROUNDDOWN(SUM(N1341:N1349)/1000,0)</f>
        <v>0</v>
      </c>
    </row>
    <row r="1343" spans="1:21" s="131" customFormat="1" ht="14.1" customHeight="1">
      <c r="A1343" s="351"/>
      <c r="B1343" s="100"/>
      <c r="C1343" s="101"/>
      <c r="D1343" s="102"/>
      <c r="E1343" s="103"/>
      <c r="F1343" s="95"/>
      <c r="G1343" s="104"/>
      <c r="H1343" s="105"/>
      <c r="I1343" s="97"/>
      <c r="J1343" s="601"/>
      <c r="K1343" s="102"/>
      <c r="L1343" s="102"/>
      <c r="M1343" s="103"/>
      <c r="N1343" s="95"/>
      <c r="O1343" s="99"/>
    </row>
    <row r="1344" spans="1:21" s="131" customFormat="1" ht="14.25" customHeight="1">
      <c r="A1344" s="351"/>
      <c r="B1344" s="100"/>
      <c r="C1344" s="101"/>
      <c r="D1344" s="102"/>
      <c r="E1344" s="103"/>
      <c r="F1344" s="95"/>
      <c r="G1344" s="104"/>
      <c r="H1344" s="105"/>
      <c r="I1344" s="97"/>
      <c r="J1344" s="601"/>
      <c r="K1344" s="102"/>
      <c r="L1344" s="102"/>
      <c r="M1344" s="103"/>
      <c r="N1344" s="95"/>
      <c r="O1344" s="99"/>
    </row>
    <row r="1345" spans="1:15" s="131" customFormat="1" ht="14.25" customHeight="1">
      <c r="A1345" s="351"/>
      <c r="B1345" s="100"/>
      <c r="C1345" s="101"/>
      <c r="D1345" s="102"/>
      <c r="E1345" s="103"/>
      <c r="F1345" s="95"/>
      <c r="G1345" s="107"/>
      <c r="H1345" s="108"/>
      <c r="I1345" s="97"/>
      <c r="J1345" s="601"/>
      <c r="K1345" s="102"/>
      <c r="L1345" s="102"/>
      <c r="M1345" s="103"/>
      <c r="N1345" s="95"/>
      <c r="O1345" s="99"/>
    </row>
    <row r="1346" spans="1:15" s="131" customFormat="1" ht="14.25" customHeight="1">
      <c r="A1346" s="351"/>
      <c r="B1346" s="100"/>
      <c r="C1346" s="101"/>
      <c r="D1346" s="102"/>
      <c r="E1346" s="103"/>
      <c r="F1346" s="95"/>
      <c r="G1346" s="107"/>
      <c r="H1346" s="108"/>
      <c r="I1346" s="97"/>
      <c r="J1346" s="601"/>
      <c r="K1346" s="102"/>
      <c r="L1346" s="102"/>
      <c r="M1346" s="103"/>
      <c r="N1346" s="95"/>
      <c r="O1346" s="99"/>
    </row>
    <row r="1347" spans="1:15" s="131" customFormat="1" ht="14.25" customHeight="1">
      <c r="A1347" s="351"/>
      <c r="B1347" s="83" t="s">
        <v>66</v>
      </c>
      <c r="C1347" s="84"/>
      <c r="D1347" s="84"/>
      <c r="E1347" s="85"/>
      <c r="F1347" s="86"/>
      <c r="G1347" s="87"/>
      <c r="H1347" s="111"/>
      <c r="I1347" s="97"/>
      <c r="J1347" s="601"/>
      <c r="K1347" s="102"/>
      <c r="L1347" s="102"/>
      <c r="M1347" s="103"/>
      <c r="N1347" s="95"/>
      <c r="O1347" s="99"/>
    </row>
    <row r="1348" spans="1:15" s="131" customFormat="1" ht="14.25" customHeight="1">
      <c r="A1348" s="351"/>
      <c r="B1348" s="100"/>
      <c r="C1348" s="101"/>
      <c r="D1348" s="102"/>
      <c r="E1348" s="103"/>
      <c r="F1348" s="95"/>
      <c r="G1348" s="96"/>
      <c r="H1348" s="111"/>
      <c r="I1348" s="97"/>
      <c r="J1348" s="601"/>
      <c r="K1348" s="102"/>
      <c r="L1348" s="102"/>
      <c r="M1348" s="103"/>
      <c r="N1348" s="95"/>
      <c r="O1348" s="99"/>
    </row>
    <row r="1349" spans="1:15" s="131" customFormat="1" ht="14.25" customHeight="1">
      <c r="A1349" s="351"/>
      <c r="B1349" s="100"/>
      <c r="C1349" s="101"/>
      <c r="D1349" s="102"/>
      <c r="E1349" s="103"/>
      <c r="F1349" s="95"/>
      <c r="G1349" s="104">
        <f>ROUNDDOWN(SUM(F1348:F1352)/1000,0)</f>
        <v>0</v>
      </c>
      <c r="H1349" s="105"/>
      <c r="I1349" s="97"/>
      <c r="J1349" s="601"/>
      <c r="K1349" s="102"/>
      <c r="L1349" s="102"/>
      <c r="M1349" s="103"/>
      <c r="N1349" s="95"/>
      <c r="O1349" s="112"/>
    </row>
    <row r="1350" spans="1:15" s="131" customFormat="1" ht="14.25" customHeight="1">
      <c r="A1350" s="351"/>
      <c r="B1350" s="100"/>
      <c r="C1350" s="101"/>
      <c r="D1350" s="102"/>
      <c r="E1350" s="103"/>
      <c r="F1350" s="95"/>
      <c r="G1350" s="104"/>
      <c r="H1350" s="105"/>
      <c r="I1350" s="83" t="s">
        <v>130</v>
      </c>
      <c r="J1350" s="84"/>
      <c r="K1350" s="84"/>
      <c r="L1350" s="84"/>
      <c r="M1350" s="85"/>
      <c r="N1350" s="86"/>
      <c r="O1350" s="119"/>
    </row>
    <row r="1351" spans="1:15" s="131" customFormat="1" ht="14.25" customHeight="1">
      <c r="A1351" s="351"/>
      <c r="B1351" s="100"/>
      <c r="C1351" s="101"/>
      <c r="D1351" s="102"/>
      <c r="E1351" s="103"/>
      <c r="F1351" s="95"/>
      <c r="G1351" s="104"/>
      <c r="H1351" s="111"/>
      <c r="I1351" s="97"/>
      <c r="J1351" s="601"/>
      <c r="K1351" s="102"/>
      <c r="L1351" s="102"/>
      <c r="M1351" s="103"/>
      <c r="N1351" s="95"/>
      <c r="O1351" s="99"/>
    </row>
    <row r="1352" spans="1:15" s="131" customFormat="1" ht="14.25" customHeight="1">
      <c r="A1352" s="351"/>
      <c r="B1352" s="100"/>
      <c r="C1352" s="101"/>
      <c r="D1352" s="102"/>
      <c r="E1352" s="103"/>
      <c r="F1352" s="95"/>
      <c r="G1352" s="104"/>
      <c r="H1352" s="105"/>
      <c r="I1352" s="97"/>
      <c r="J1352" s="601"/>
      <c r="K1352" s="102"/>
      <c r="L1352" s="102"/>
      <c r="M1352" s="103"/>
      <c r="N1352" s="95"/>
      <c r="O1352" s="106">
        <f>ROUNDDOWN(SUM(N1351:N1358)/1000,0)</f>
        <v>0</v>
      </c>
    </row>
    <row r="1353" spans="1:15" s="131" customFormat="1" ht="14.25" customHeight="1">
      <c r="A1353" s="351"/>
      <c r="B1353" s="83" t="s">
        <v>557</v>
      </c>
      <c r="C1353" s="84"/>
      <c r="D1353" s="84"/>
      <c r="E1353" s="85"/>
      <c r="F1353" s="86"/>
      <c r="G1353" s="87"/>
      <c r="H1353" s="105"/>
      <c r="I1353" s="97"/>
      <c r="J1353" s="601"/>
      <c r="K1353" s="102"/>
      <c r="L1353" s="102"/>
      <c r="M1353" s="103"/>
      <c r="N1353" s="95"/>
      <c r="O1353" s="99"/>
    </row>
    <row r="1354" spans="1:15" s="131" customFormat="1" ht="14.25" customHeight="1">
      <c r="A1354" s="351"/>
      <c r="B1354" s="100"/>
      <c r="C1354" s="101"/>
      <c r="D1354" s="102"/>
      <c r="E1354" s="103"/>
      <c r="F1354" s="95"/>
      <c r="G1354" s="96"/>
      <c r="H1354" s="111"/>
      <c r="I1354" s="97"/>
      <c r="J1354" s="601"/>
      <c r="K1354" s="102"/>
      <c r="L1354" s="102"/>
      <c r="M1354" s="103"/>
      <c r="N1354" s="95"/>
      <c r="O1354" s="99"/>
    </row>
    <row r="1355" spans="1:15" s="131" customFormat="1" ht="14.25" customHeight="1">
      <c r="A1355" s="351"/>
      <c r="B1355" s="100"/>
      <c r="C1355" s="101"/>
      <c r="D1355" s="102"/>
      <c r="E1355" s="103"/>
      <c r="F1355" s="95"/>
      <c r="G1355" s="104">
        <f>ROUNDDOWN(SUM(F1354:F1356)/1000,0)</f>
        <v>0</v>
      </c>
      <c r="H1355" s="111"/>
      <c r="I1355" s="97"/>
      <c r="J1355" s="601"/>
      <c r="K1355" s="102"/>
      <c r="L1355" s="102"/>
      <c r="M1355" s="103"/>
      <c r="N1355" s="95"/>
      <c r="O1355" s="99"/>
    </row>
    <row r="1356" spans="1:15" s="131" customFormat="1" ht="14.25" customHeight="1">
      <c r="A1356" s="351"/>
      <c r="B1356" s="100"/>
      <c r="C1356" s="101"/>
      <c r="D1356" s="102"/>
      <c r="E1356" s="103"/>
      <c r="F1356" s="95"/>
      <c r="G1356" s="104"/>
      <c r="H1356" s="105"/>
      <c r="I1356" s="97"/>
      <c r="J1356" s="601"/>
      <c r="K1356" s="102"/>
      <c r="L1356" s="102"/>
      <c r="M1356" s="103"/>
      <c r="N1356" s="95"/>
      <c r="O1356" s="99"/>
    </row>
    <row r="1357" spans="1:15" s="131" customFormat="1" ht="14.25" customHeight="1">
      <c r="A1357" s="351"/>
      <c r="B1357" s="83" t="s">
        <v>558</v>
      </c>
      <c r="C1357" s="84"/>
      <c r="D1357" s="84"/>
      <c r="E1357" s="85"/>
      <c r="F1357" s="86"/>
      <c r="G1357" s="87"/>
      <c r="H1357" s="105"/>
      <c r="I1357" s="97"/>
      <c r="J1357" s="601"/>
      <c r="K1357" s="102"/>
      <c r="L1357" s="102"/>
      <c r="M1357" s="103"/>
      <c r="N1357" s="95"/>
      <c r="O1357" s="99"/>
    </row>
    <row r="1358" spans="1:15" s="131" customFormat="1" ht="14.25" customHeight="1">
      <c r="A1358" s="351"/>
      <c r="B1358" s="100"/>
      <c r="C1358" s="101"/>
      <c r="D1358" s="102"/>
      <c r="E1358" s="103"/>
      <c r="F1358" s="95"/>
      <c r="G1358" s="96"/>
      <c r="H1358" s="111"/>
      <c r="I1358" s="97"/>
      <c r="J1358" s="601"/>
      <c r="K1358" s="102"/>
      <c r="L1358" s="102"/>
      <c r="M1358" s="103"/>
      <c r="N1358" s="95"/>
      <c r="O1358" s="112"/>
    </row>
    <row r="1359" spans="1:15" s="131" customFormat="1" ht="14.25" customHeight="1">
      <c r="A1359" s="351"/>
      <c r="B1359" s="100"/>
      <c r="C1359" s="101"/>
      <c r="D1359" s="102"/>
      <c r="E1359" s="103"/>
      <c r="F1359" s="95"/>
      <c r="G1359" s="104">
        <f>ROUNDDOWN(SUM(F1358:F1362)/1000,0)</f>
        <v>0</v>
      </c>
      <c r="H1359" s="111"/>
      <c r="I1359" s="204" t="s">
        <v>131</v>
      </c>
      <c r="J1359" s="180"/>
      <c r="K1359" s="116"/>
      <c r="L1359" s="116"/>
      <c r="M1359" s="117"/>
      <c r="N1359" s="118"/>
      <c r="O1359" s="119"/>
    </row>
    <row r="1360" spans="1:15" s="131" customFormat="1" ht="14.25" customHeight="1">
      <c r="A1360" s="351"/>
      <c r="B1360" s="100"/>
      <c r="C1360" s="101"/>
      <c r="D1360" s="102"/>
      <c r="E1360" s="103"/>
      <c r="F1360" s="95"/>
      <c r="G1360" s="104"/>
      <c r="H1360" s="111"/>
      <c r="I1360" s="97"/>
      <c r="J1360" s="601"/>
      <c r="K1360" s="102"/>
      <c r="L1360" s="102"/>
      <c r="M1360" s="103"/>
      <c r="N1360" s="95"/>
      <c r="O1360" s="99"/>
    </row>
    <row r="1361" spans="1:15" s="131" customFormat="1" ht="14.25" customHeight="1">
      <c r="A1361" s="351"/>
      <c r="B1361" s="100"/>
      <c r="C1361" s="101"/>
      <c r="D1361" s="102"/>
      <c r="E1361" s="103"/>
      <c r="F1361" s="95"/>
      <c r="G1361" s="104"/>
      <c r="H1361" s="105"/>
      <c r="I1361" s="97"/>
      <c r="J1361" s="601"/>
      <c r="K1361" s="102"/>
      <c r="L1361" s="102"/>
      <c r="M1361" s="103"/>
      <c r="N1361" s="95"/>
      <c r="O1361" s="106">
        <f>ROUNDDOWN(SUM(N1360:N1365)/1000,0)</f>
        <v>0</v>
      </c>
    </row>
    <row r="1362" spans="1:15" s="131" customFormat="1" ht="14.25" customHeight="1">
      <c r="A1362" s="351"/>
      <c r="B1362" s="100"/>
      <c r="C1362" s="101"/>
      <c r="D1362" s="102"/>
      <c r="E1362" s="103"/>
      <c r="F1362" s="95"/>
      <c r="G1362" s="104"/>
      <c r="H1362" s="105"/>
      <c r="I1362" s="97"/>
      <c r="J1362" s="601"/>
      <c r="K1362" s="102"/>
      <c r="L1362" s="102"/>
      <c r="M1362" s="103"/>
      <c r="N1362" s="95"/>
      <c r="O1362" s="99"/>
    </row>
    <row r="1363" spans="1:15" s="131" customFormat="1" ht="14.25" customHeight="1">
      <c r="A1363" s="351"/>
      <c r="B1363" s="83" t="s">
        <v>559</v>
      </c>
      <c r="C1363" s="84"/>
      <c r="D1363" s="84"/>
      <c r="E1363" s="85"/>
      <c r="F1363" s="86"/>
      <c r="G1363" s="87"/>
      <c r="H1363" s="105"/>
      <c r="I1363" s="97"/>
      <c r="J1363" s="601"/>
      <c r="K1363" s="102"/>
      <c r="L1363" s="102"/>
      <c r="M1363" s="103"/>
      <c r="N1363" s="95"/>
      <c r="O1363" s="99"/>
    </row>
    <row r="1364" spans="1:15" s="131" customFormat="1" ht="14.25" customHeight="1">
      <c r="A1364" s="351"/>
      <c r="B1364" s="100"/>
      <c r="C1364" s="101"/>
      <c r="D1364" s="102"/>
      <c r="E1364" s="103"/>
      <c r="F1364" s="95"/>
      <c r="G1364" s="96"/>
      <c r="H1364" s="105"/>
      <c r="I1364" s="97"/>
      <c r="J1364" s="601"/>
      <c r="K1364" s="102"/>
      <c r="L1364" s="102"/>
      <c r="M1364" s="103"/>
      <c r="N1364" s="95"/>
      <c r="O1364" s="99"/>
    </row>
    <row r="1365" spans="1:15" s="131" customFormat="1" ht="14.25" customHeight="1">
      <c r="A1365" s="351"/>
      <c r="B1365" s="100"/>
      <c r="C1365" s="101"/>
      <c r="D1365" s="102"/>
      <c r="E1365" s="103"/>
      <c r="F1365" s="95"/>
      <c r="G1365" s="96">
        <f>ROUNDDOWN(SUM(F1364:F1372)/1000,0)</f>
        <v>0</v>
      </c>
      <c r="H1365" s="105"/>
      <c r="I1365" s="97"/>
      <c r="J1365" s="601"/>
      <c r="K1365" s="102"/>
      <c r="L1365" s="102"/>
      <c r="M1365" s="103"/>
      <c r="N1365" s="95"/>
      <c r="O1365" s="99"/>
    </row>
    <row r="1366" spans="1:15" s="131" customFormat="1" ht="14.25" customHeight="1">
      <c r="A1366" s="351"/>
      <c r="B1366" s="100"/>
      <c r="C1366" s="101"/>
      <c r="D1366" s="102"/>
      <c r="E1366" s="103"/>
      <c r="F1366" s="95"/>
      <c r="G1366" s="96"/>
      <c r="H1366" s="111"/>
      <c r="I1366" s="205" t="s">
        <v>136</v>
      </c>
      <c r="J1366" s="181"/>
      <c r="K1366" s="182"/>
      <c r="L1366" s="182"/>
      <c r="M1366" s="183"/>
      <c r="N1366" s="185"/>
      <c r="O1366" s="184"/>
    </row>
    <row r="1367" spans="1:15" s="131" customFormat="1" ht="14.25" customHeight="1">
      <c r="A1367" s="351"/>
      <c r="B1367" s="100"/>
      <c r="C1367" s="101"/>
      <c r="D1367" s="102"/>
      <c r="E1367" s="103"/>
      <c r="F1367" s="95"/>
      <c r="G1367" s="96"/>
      <c r="H1367" s="111"/>
      <c r="I1367" s="97"/>
      <c r="J1367" s="601"/>
      <c r="K1367" s="102"/>
      <c r="L1367" s="102"/>
      <c r="M1367" s="103"/>
      <c r="N1367" s="95"/>
      <c r="O1367" s="186"/>
    </row>
    <row r="1368" spans="1:15" s="131" customFormat="1" ht="14.25" customHeight="1">
      <c r="A1368" s="351"/>
      <c r="B1368" s="100"/>
      <c r="C1368" s="101"/>
      <c r="D1368" s="102"/>
      <c r="E1368" s="103"/>
      <c r="F1368" s="95"/>
      <c r="G1368" s="96"/>
      <c r="H1368" s="111"/>
      <c r="I1368" s="97"/>
      <c r="J1368" s="601"/>
      <c r="K1368" s="102"/>
      <c r="L1368" s="102"/>
      <c r="M1368" s="103"/>
      <c r="N1368" s="95"/>
      <c r="O1368" s="106">
        <f>ROUNDDOWN(SUM(N1367:N1372)/1000,0)</f>
        <v>0</v>
      </c>
    </row>
    <row r="1369" spans="1:15" s="131" customFormat="1" ht="14.25" customHeight="1">
      <c r="A1369" s="351"/>
      <c r="B1369" s="100"/>
      <c r="C1369" s="101"/>
      <c r="D1369" s="102"/>
      <c r="E1369" s="103"/>
      <c r="F1369" s="95"/>
      <c r="G1369" s="96"/>
      <c r="H1369" s="111"/>
      <c r="I1369" s="97"/>
      <c r="J1369" s="601"/>
      <c r="K1369" s="102"/>
      <c r="L1369" s="102"/>
      <c r="M1369" s="103"/>
      <c r="N1369" s="95"/>
      <c r="O1369" s="99"/>
    </row>
    <row r="1370" spans="1:15" s="131" customFormat="1" ht="14.25" customHeight="1">
      <c r="A1370" s="351"/>
      <c r="B1370" s="100"/>
      <c r="C1370" s="101"/>
      <c r="D1370" s="102"/>
      <c r="E1370" s="103"/>
      <c r="F1370" s="95"/>
      <c r="G1370" s="96"/>
      <c r="H1370" s="111"/>
      <c r="I1370" s="97"/>
      <c r="J1370" s="601"/>
      <c r="K1370" s="102"/>
      <c r="L1370" s="102"/>
      <c r="M1370" s="103"/>
      <c r="N1370" s="95"/>
      <c r="O1370" s="99"/>
    </row>
    <row r="1371" spans="1:15" s="131" customFormat="1" ht="14.25" customHeight="1">
      <c r="A1371" s="351"/>
      <c r="B1371" s="100"/>
      <c r="C1371" s="101"/>
      <c r="D1371" s="102"/>
      <c r="E1371" s="103"/>
      <c r="F1371" s="95"/>
      <c r="G1371" s="96"/>
      <c r="H1371" s="105"/>
      <c r="I1371" s="97"/>
      <c r="J1371" s="601"/>
      <c r="K1371" s="102"/>
      <c r="L1371" s="102"/>
      <c r="M1371" s="103"/>
      <c r="N1371" s="95"/>
      <c r="O1371" s="99"/>
    </row>
    <row r="1372" spans="1:15" s="131" customFormat="1" ht="14.25" customHeight="1">
      <c r="A1372" s="351"/>
      <c r="B1372" s="100"/>
      <c r="C1372" s="101"/>
      <c r="D1372" s="102"/>
      <c r="E1372" s="103"/>
      <c r="F1372" s="95"/>
      <c r="G1372" s="104"/>
      <c r="H1372" s="111"/>
      <c r="I1372" s="97"/>
      <c r="J1372" s="601"/>
      <c r="K1372" s="102"/>
      <c r="L1372" s="102"/>
      <c r="M1372" s="103"/>
      <c r="N1372" s="95"/>
      <c r="O1372" s="112"/>
    </row>
    <row r="1373" spans="1:15" s="131" customFormat="1" ht="14.25" customHeight="1">
      <c r="A1373" s="351"/>
      <c r="B1373" s="83" t="s">
        <v>67</v>
      </c>
      <c r="C1373" s="84"/>
      <c r="D1373" s="84"/>
      <c r="E1373" s="85"/>
      <c r="F1373" s="86"/>
      <c r="G1373" s="87"/>
      <c r="H1373" s="111"/>
      <c r="I1373" s="204" t="s">
        <v>137</v>
      </c>
      <c r="J1373" s="115"/>
      <c r="K1373" s="116"/>
      <c r="L1373" s="116"/>
      <c r="M1373" s="117"/>
      <c r="N1373" s="120"/>
      <c r="O1373" s="121"/>
    </row>
    <row r="1374" spans="1:15" s="131" customFormat="1" ht="14.25" customHeight="1">
      <c r="A1374" s="351"/>
      <c r="B1374" s="100"/>
      <c r="C1374" s="101"/>
      <c r="D1374" s="102"/>
      <c r="E1374" s="103"/>
      <c r="F1374" s="95"/>
      <c r="G1374" s="96"/>
      <c r="H1374" s="111"/>
      <c r="I1374" s="97"/>
      <c r="J1374" s="601"/>
      <c r="K1374" s="102"/>
      <c r="L1374" s="102"/>
      <c r="M1374" s="103"/>
      <c r="N1374" s="95"/>
      <c r="O1374" s="99"/>
    </row>
    <row r="1375" spans="1:15" s="131" customFormat="1" ht="14.25" customHeight="1">
      <c r="A1375" s="351"/>
      <c r="B1375" s="100"/>
      <c r="C1375" s="101"/>
      <c r="D1375" s="102"/>
      <c r="E1375" s="103"/>
      <c r="F1375" s="95"/>
      <c r="G1375" s="104">
        <f>ROUNDDOWN(SUM(F1374:F1376)/1000,0)</f>
        <v>0</v>
      </c>
      <c r="H1375" s="105"/>
      <c r="I1375" s="97"/>
      <c r="J1375" s="601"/>
      <c r="K1375" s="102"/>
      <c r="L1375" s="102"/>
      <c r="M1375" s="103"/>
      <c r="N1375" s="95"/>
      <c r="O1375" s="106">
        <f>ROUNDDOWN(SUM(N1374:N1383)/1000,0)</f>
        <v>0</v>
      </c>
    </row>
    <row r="1376" spans="1:15" s="131" customFormat="1" ht="14.1" customHeight="1">
      <c r="A1376" s="351"/>
      <c r="B1376" s="100"/>
      <c r="C1376" s="101"/>
      <c r="D1376" s="102"/>
      <c r="E1376" s="103"/>
      <c r="F1376" s="95"/>
      <c r="G1376" s="104"/>
      <c r="H1376" s="111"/>
      <c r="I1376" s="97"/>
      <c r="J1376" s="601"/>
      <c r="K1376" s="102"/>
      <c r="L1376" s="102"/>
      <c r="M1376" s="103"/>
      <c r="N1376" s="95"/>
      <c r="O1376" s="99"/>
    </row>
    <row r="1377" spans="1:15" s="131" customFormat="1" ht="14.25" customHeight="1" thickBot="1">
      <c r="A1377" s="351"/>
      <c r="B1377" s="122" t="s">
        <v>68</v>
      </c>
      <c r="C1377" s="123"/>
      <c r="D1377" s="123"/>
      <c r="E1377" s="124"/>
      <c r="F1377" s="125"/>
      <c r="G1377" s="126">
        <f>G1378-G1342-G1349-G1355-G1359-G1365-G1375</f>
        <v>0</v>
      </c>
      <c r="H1377" s="105"/>
      <c r="I1377" s="97"/>
      <c r="J1377" s="601"/>
      <c r="K1377" s="102"/>
      <c r="L1377" s="102"/>
      <c r="M1377" s="103"/>
      <c r="N1377" s="95"/>
      <c r="O1377" s="99"/>
    </row>
    <row r="1378" spans="1:15" s="131" customFormat="1" ht="20.100000000000001" customHeight="1" thickTop="1">
      <c r="A1378" s="351"/>
      <c r="B1378" s="1015" t="s">
        <v>69</v>
      </c>
      <c r="C1378" s="1016"/>
      <c r="D1378" s="1016"/>
      <c r="E1378" s="1016"/>
      <c r="F1378" s="1017"/>
      <c r="G1378" s="127">
        <f>O1386</f>
        <v>0</v>
      </c>
      <c r="H1378" s="105"/>
      <c r="I1378" s="97"/>
      <c r="J1378" s="601"/>
      <c r="K1378" s="102"/>
      <c r="L1378" s="102"/>
      <c r="M1378" s="103"/>
      <c r="N1378" s="95"/>
      <c r="O1378" s="99"/>
    </row>
    <row r="1379" spans="1:15" s="131" customFormat="1" ht="14.25" customHeight="1">
      <c r="A1379" s="351"/>
      <c r="B1379" s="128" t="s">
        <v>70</v>
      </c>
      <c r="C1379" s="129"/>
      <c r="D1379" s="129"/>
      <c r="E1379" s="129"/>
      <c r="F1379" s="129"/>
      <c r="G1379" s="130"/>
      <c r="H1379" s="130"/>
      <c r="I1379" s="97"/>
      <c r="J1379" s="601"/>
      <c r="K1379" s="102"/>
      <c r="L1379" s="102"/>
      <c r="M1379" s="103"/>
      <c r="N1379" s="95"/>
      <c r="O1379" s="99"/>
    </row>
    <row r="1380" spans="1:15" s="131" customFormat="1" ht="14.25" customHeight="1">
      <c r="A1380" s="351"/>
      <c r="B1380" s="131" t="s">
        <v>71</v>
      </c>
      <c r="C1380" s="129"/>
      <c r="D1380" s="129"/>
      <c r="E1380" s="129"/>
      <c r="F1380" s="129"/>
      <c r="G1380" s="132" t="s">
        <v>72</v>
      </c>
      <c r="H1380" s="133"/>
      <c r="I1380" s="97"/>
      <c r="J1380" s="601"/>
      <c r="K1380" s="102"/>
      <c r="L1380" s="102"/>
      <c r="M1380" s="103"/>
      <c r="N1380" s="95"/>
      <c r="O1380" s="99"/>
    </row>
    <row r="1381" spans="1:15" s="131" customFormat="1" ht="14.25" customHeight="1">
      <c r="A1381" s="351"/>
      <c r="B1381" s="919" t="s">
        <v>73</v>
      </c>
      <c r="C1381" s="1018"/>
      <c r="D1381" s="1018"/>
      <c r="E1381" s="1018"/>
      <c r="F1381" s="1019"/>
      <c r="G1381" s="134" t="s">
        <v>74</v>
      </c>
      <c r="H1381" s="133"/>
      <c r="I1381" s="97"/>
      <c r="J1381" s="601"/>
      <c r="K1381" s="102"/>
      <c r="L1381" s="102"/>
      <c r="M1381" s="103"/>
      <c r="N1381" s="95"/>
      <c r="O1381" s="99"/>
    </row>
    <row r="1382" spans="1:15" s="131" customFormat="1" ht="20.100000000000001" customHeight="1">
      <c r="A1382" s="351"/>
      <c r="B1382" s="1003" t="s">
        <v>567</v>
      </c>
      <c r="C1382" s="1018"/>
      <c r="D1382" s="1018"/>
      <c r="E1382" s="1018"/>
      <c r="F1382" s="1019"/>
      <c r="G1382" s="135"/>
      <c r="H1382" s="136"/>
      <c r="I1382" s="97"/>
      <c r="J1382" s="601"/>
      <c r="K1382" s="102"/>
      <c r="L1382" s="102"/>
      <c r="M1382" s="103"/>
      <c r="N1382" s="95"/>
      <c r="O1382" s="99"/>
    </row>
    <row r="1383" spans="1:15" s="131" customFormat="1" ht="21.95" customHeight="1" thickBot="1">
      <c r="A1383" s="351"/>
      <c r="B1383" s="1003" t="s">
        <v>568</v>
      </c>
      <c r="C1383" s="1004"/>
      <c r="D1383" s="1004"/>
      <c r="E1383" s="1004"/>
      <c r="F1383" s="1005"/>
      <c r="G1383" s="135"/>
      <c r="H1383" s="111"/>
      <c r="I1383" s="97"/>
      <c r="J1383" s="601"/>
      <c r="K1383" s="102"/>
      <c r="L1383" s="102"/>
      <c r="M1383" s="103"/>
      <c r="N1383" s="95"/>
      <c r="O1383" s="137"/>
    </row>
    <row r="1384" spans="1:15" s="131" customFormat="1" ht="35.450000000000003" customHeight="1" thickTop="1">
      <c r="A1384" s="351"/>
      <c r="B1384" s="1003" t="s">
        <v>132</v>
      </c>
      <c r="C1384" s="1004"/>
      <c r="D1384" s="1004"/>
      <c r="E1384" s="1004"/>
      <c r="F1384" s="1005"/>
      <c r="G1384" s="135"/>
      <c r="H1384" s="111"/>
      <c r="I1384" s="1006" t="s">
        <v>565</v>
      </c>
      <c r="J1384" s="1007"/>
      <c r="K1384" s="1007"/>
      <c r="L1384" s="1007"/>
      <c r="M1384" s="1007"/>
      <c r="N1384" s="1008"/>
      <c r="O1384" s="138">
        <f>SUM(O1342,O1352,O1361,O1368,O1375,)</f>
        <v>0</v>
      </c>
    </row>
    <row r="1385" spans="1:15" s="131" customFormat="1" ht="35.450000000000003" customHeight="1">
      <c r="A1385" s="351"/>
      <c r="B1385" s="1003" t="s">
        <v>138</v>
      </c>
      <c r="C1385" s="1004"/>
      <c r="D1385" s="1004"/>
      <c r="E1385" s="1004"/>
      <c r="F1385" s="1005"/>
      <c r="G1385" s="187"/>
      <c r="H1385" s="130"/>
      <c r="I1385" s="1009" t="s">
        <v>340</v>
      </c>
      <c r="J1385" s="1010"/>
      <c r="K1385" s="1010"/>
      <c r="L1385" s="1010"/>
      <c r="M1385" s="1010"/>
      <c r="N1385" s="1011"/>
      <c r="O1385" s="146">
        <f>IF(共通入力シート!$B$18="課税事業者",ROUNDDOWN((O1384-G1387)*10/110,0),0)</f>
        <v>0</v>
      </c>
    </row>
    <row r="1386" spans="1:15" s="131" customFormat="1" ht="26.1" customHeight="1" thickBot="1">
      <c r="A1386" s="351"/>
      <c r="B1386" s="1012" t="s">
        <v>569</v>
      </c>
      <c r="C1386" s="1013"/>
      <c r="D1386" s="1013"/>
      <c r="E1386" s="1013"/>
      <c r="F1386" s="1014"/>
      <c r="G1386" s="139"/>
      <c r="H1386" s="130"/>
      <c r="I1386" s="995" t="s">
        <v>341</v>
      </c>
      <c r="J1386" s="996"/>
      <c r="K1386" s="996"/>
      <c r="L1386" s="996"/>
      <c r="M1386" s="996"/>
      <c r="N1386" s="997"/>
      <c r="O1386" s="141">
        <f>O1384-O1385</f>
        <v>0</v>
      </c>
    </row>
    <row r="1387" spans="1:15" s="131" customFormat="1" ht="25.35" customHeight="1" thickTop="1">
      <c r="A1387" s="351"/>
      <c r="B1387" s="992" t="s">
        <v>75</v>
      </c>
      <c r="C1387" s="993"/>
      <c r="D1387" s="993"/>
      <c r="E1387" s="993"/>
      <c r="F1387" s="994"/>
      <c r="G1387" s="140">
        <f>SUM(G1382:G1386)</f>
        <v>0</v>
      </c>
      <c r="H1387" s="364"/>
      <c r="I1387" s="995" t="s">
        <v>342</v>
      </c>
      <c r="J1387" s="996"/>
      <c r="K1387" s="996"/>
      <c r="L1387" s="996"/>
      <c r="M1387" s="996"/>
      <c r="N1387" s="997"/>
      <c r="O1387" s="144"/>
    </row>
    <row r="1388" spans="1:15" s="131" customFormat="1" ht="26.25" customHeight="1">
      <c r="A1388" s="351"/>
      <c r="B1388" s="131" t="s">
        <v>76</v>
      </c>
      <c r="C1388" s="365"/>
      <c r="D1388" s="365"/>
      <c r="E1388" s="365"/>
      <c r="F1388" s="365"/>
      <c r="G1388" s="143"/>
      <c r="H1388" s="364"/>
      <c r="O1388" s="145"/>
    </row>
    <row r="1389" spans="1:15" s="131" customFormat="1" ht="10.5" customHeight="1" thickBot="1">
      <c r="A1389" s="351"/>
      <c r="C1389" s="365"/>
      <c r="D1389" s="365"/>
      <c r="E1389" s="365"/>
      <c r="F1389" s="365"/>
      <c r="G1389" s="143"/>
      <c r="H1389" s="364"/>
      <c r="I1389" s="366"/>
    </row>
    <row r="1390" spans="1:15" s="131" customFormat="1" ht="25.35" customHeight="1" thickBot="1">
      <c r="A1390" s="351"/>
      <c r="B1390" s="998" t="s">
        <v>77</v>
      </c>
      <c r="C1390" s="980"/>
      <c r="D1390" s="999" t="str">
        <f>IF(共通入力シート!$B$2="","",共通入力シート!$B$2)</f>
        <v/>
      </c>
      <c r="E1390" s="999"/>
      <c r="F1390" s="999"/>
      <c r="G1390" s="1000"/>
      <c r="H1390" s="1001" t="str">
        <f>IF(共通入力シート!$B$18="※選択してください。","★「共通入力シート」の消費税等仕入控除税額の取扱を選択してください。","")</f>
        <v/>
      </c>
      <c r="I1390" s="1002"/>
      <c r="J1390" s="1002"/>
      <c r="K1390" s="1002"/>
      <c r="L1390" s="1002"/>
      <c r="M1390" s="1002"/>
      <c r="N1390" s="1002"/>
      <c r="O1390" s="1002"/>
    </row>
    <row r="1391" spans="1:15" s="131" customFormat="1" ht="46.5" customHeight="1" thickBot="1">
      <c r="A1391" s="351"/>
      <c r="B1391" s="987" t="s">
        <v>343</v>
      </c>
      <c r="C1391" s="988"/>
      <c r="D1391" s="989" t="str">
        <f>IF(O1386=0,"",MAX(0,MIN(INT(O1386/2),G1377)))</f>
        <v/>
      </c>
      <c r="E1391" s="989"/>
      <c r="F1391" s="989"/>
      <c r="G1391" s="367" t="s">
        <v>29</v>
      </c>
      <c r="H1391" s="990" t="s">
        <v>78</v>
      </c>
      <c r="I1391" s="991"/>
      <c r="J1391" s="991"/>
      <c r="K1391" s="991"/>
      <c r="L1391" s="991"/>
      <c r="M1391" s="991"/>
      <c r="N1391" s="991"/>
      <c r="O1391" s="991"/>
    </row>
    <row r="1392" spans="1:15" ht="4.5" customHeight="1"/>
    <row r="1393" spans="2:21" ht="15.6" customHeight="1">
      <c r="B1393" s="131" t="s">
        <v>425</v>
      </c>
      <c r="C1393" s="218"/>
      <c r="D1393" s="218"/>
      <c r="E1393" s="218"/>
      <c r="F1393" s="218"/>
      <c r="G1393" s="218"/>
      <c r="H1393" s="218"/>
      <c r="I1393" s="218"/>
      <c r="J1393" s="218"/>
      <c r="K1393" s="218"/>
      <c r="L1393" s="218"/>
      <c r="M1393" s="218"/>
      <c r="N1393" s="218"/>
      <c r="O1393" s="218"/>
      <c r="R1393" s="329"/>
      <c r="S1393" s="329"/>
      <c r="T1393" s="329"/>
      <c r="U1393" s="329"/>
    </row>
    <row r="1394" spans="2:21" ht="15.6" customHeight="1">
      <c r="B1394" s="218" t="s">
        <v>509</v>
      </c>
      <c r="C1394" s="218"/>
      <c r="D1394" s="218"/>
      <c r="E1394" s="218"/>
      <c r="F1394" s="218"/>
      <c r="G1394" s="218"/>
      <c r="H1394" s="218"/>
      <c r="I1394" s="218"/>
      <c r="J1394" s="218"/>
      <c r="K1394" s="218"/>
      <c r="L1394" s="218"/>
      <c r="M1394" s="218"/>
      <c r="N1394" s="218"/>
      <c r="O1394" s="218"/>
      <c r="R1394" s="329"/>
      <c r="S1394" s="329"/>
      <c r="T1394" s="329"/>
      <c r="U1394" s="329"/>
    </row>
    <row r="1395" spans="2:21" ht="15.6" customHeight="1" thickBot="1">
      <c r="B1395" s="1120" t="s">
        <v>513</v>
      </c>
      <c r="C1395" s="1120"/>
      <c r="D1395" s="1120"/>
      <c r="E1395" s="1120"/>
      <c r="F1395" s="1120"/>
      <c r="G1395" s="1120"/>
      <c r="H1395" s="1120"/>
      <c r="I1395" s="1120"/>
      <c r="J1395" s="1120"/>
      <c r="K1395" s="1120"/>
      <c r="L1395" s="1120"/>
      <c r="M1395" s="1120"/>
      <c r="N1395" s="1120"/>
      <c r="O1395" s="1120"/>
      <c r="R1395" s="329"/>
      <c r="S1395" s="329"/>
      <c r="T1395" s="329"/>
      <c r="U1395" s="329"/>
    </row>
    <row r="1396" spans="2:21" ht="15.75" customHeight="1">
      <c r="B1396" s="1121" t="s">
        <v>43</v>
      </c>
      <c r="C1396" s="1122"/>
      <c r="D1396" s="1125" t="s">
        <v>649</v>
      </c>
      <c r="E1396" s="1126"/>
      <c r="F1396" s="1129" t="s">
        <v>657</v>
      </c>
      <c r="G1396" s="1130"/>
      <c r="H1396" s="1131"/>
      <c r="I1396" s="1131"/>
      <c r="J1396" s="1131"/>
      <c r="K1396" s="1131"/>
      <c r="L1396" s="1131"/>
      <c r="M1396" s="1131"/>
      <c r="N1396" s="1131"/>
      <c r="O1396" s="1132"/>
      <c r="Q1396" s="618" t="s">
        <v>667</v>
      </c>
      <c r="R1396" s="329"/>
      <c r="S1396" s="329"/>
      <c r="T1396" s="329"/>
      <c r="U1396" s="329"/>
    </row>
    <row r="1397" spans="2:21" ht="17.25" customHeight="1" thickBot="1">
      <c r="B1397" s="1123"/>
      <c r="C1397" s="1124"/>
      <c r="D1397" s="1127"/>
      <c r="E1397" s="1128"/>
      <c r="F1397" s="1133"/>
      <c r="G1397" s="1134"/>
      <c r="H1397" s="1135"/>
      <c r="I1397" s="1135"/>
      <c r="J1397" s="1135"/>
      <c r="K1397" s="1135"/>
      <c r="L1397" s="1135"/>
      <c r="M1397" s="1135"/>
      <c r="N1397" s="1135"/>
      <c r="O1397" s="1136"/>
      <c r="Q1397" s="617" t="s">
        <v>668</v>
      </c>
      <c r="R1397" s="329"/>
      <c r="S1397" s="329"/>
      <c r="T1397" s="329"/>
      <c r="U1397" s="329"/>
    </row>
    <row r="1398" spans="2:21" ht="16.5" customHeight="1">
      <c r="B1398" s="330" t="s">
        <v>142</v>
      </c>
      <c r="C1398" s="331"/>
      <c r="D1398" s="331"/>
      <c r="E1398" s="332"/>
      <c r="F1398" s="331"/>
      <c r="G1398" s="331"/>
      <c r="H1398" s="333"/>
      <c r="I1398" s="333"/>
      <c r="J1398" s="333"/>
      <c r="K1398" s="333"/>
      <c r="L1398" s="333"/>
      <c r="M1398" s="333"/>
      <c r="N1398" s="333"/>
      <c r="O1398" s="334"/>
      <c r="R1398" s="329"/>
      <c r="S1398" s="329"/>
      <c r="T1398" s="329"/>
      <c r="U1398" s="329"/>
    </row>
    <row r="1399" spans="2:21" ht="18.75" customHeight="1">
      <c r="B1399" s="1109"/>
      <c r="C1399" s="1110"/>
      <c r="D1399" s="1110"/>
      <c r="E1399" s="1110"/>
      <c r="F1399" s="1110"/>
      <c r="G1399" s="1110"/>
      <c r="H1399" s="1110"/>
      <c r="I1399" s="1110"/>
      <c r="J1399" s="1110"/>
      <c r="K1399" s="1110"/>
      <c r="L1399" s="1213" t="s">
        <v>48</v>
      </c>
      <c r="M1399" s="1215"/>
      <c r="N1399" s="1215"/>
      <c r="O1399" s="1216"/>
      <c r="Q1399" s="569" t="str">
        <f>IF(M1399="", "←選択してください。", "")</f>
        <v>←選択してください。</v>
      </c>
      <c r="R1399" s="329"/>
      <c r="S1399" s="329"/>
      <c r="T1399" s="329"/>
      <c r="U1399" s="329"/>
    </row>
    <row r="1400" spans="2:21" ht="17.25" customHeight="1">
      <c r="B1400" s="1111"/>
      <c r="C1400" s="1112"/>
      <c r="D1400" s="1112"/>
      <c r="E1400" s="1112"/>
      <c r="F1400" s="1112"/>
      <c r="G1400" s="1112"/>
      <c r="H1400" s="1112"/>
      <c r="I1400" s="1112"/>
      <c r="J1400" s="1112"/>
      <c r="K1400" s="1112"/>
      <c r="L1400" s="1214"/>
      <c r="M1400" s="1217"/>
      <c r="N1400" s="1217"/>
      <c r="O1400" s="1218"/>
      <c r="Q1400" s="336"/>
      <c r="R1400" s="329"/>
      <c r="S1400" s="329"/>
      <c r="T1400" s="329"/>
      <c r="U1400" s="329"/>
    </row>
    <row r="1401" spans="2:21" ht="4.5" customHeight="1">
      <c r="B1401" s="338"/>
      <c r="C1401" s="338"/>
      <c r="D1401" s="338"/>
      <c r="E1401" s="338"/>
      <c r="F1401" s="338"/>
      <c r="G1401" s="338"/>
      <c r="H1401" s="338"/>
      <c r="I1401" s="338"/>
      <c r="J1401" s="338"/>
      <c r="K1401" s="338"/>
      <c r="L1401" s="338"/>
      <c r="M1401" s="338"/>
      <c r="N1401" s="338"/>
      <c r="O1401" s="611"/>
      <c r="R1401" s="329"/>
      <c r="S1401" s="329"/>
      <c r="T1401" s="329"/>
      <c r="U1401" s="329"/>
    </row>
    <row r="1402" spans="2:21" ht="24" customHeight="1">
      <c r="B1402" s="340" t="s">
        <v>143</v>
      </c>
      <c r="C1402" s="341"/>
      <c r="D1402" s="341"/>
      <c r="E1402" s="341"/>
      <c r="F1402" s="1117" t="s">
        <v>50</v>
      </c>
      <c r="G1402" s="1118"/>
      <c r="H1402" s="342"/>
      <c r="I1402" s="919"/>
      <c r="J1402" s="920"/>
      <c r="K1402" s="920"/>
      <c r="L1402" s="1221"/>
      <c r="M1402" s="1221"/>
      <c r="N1402" s="1221"/>
      <c r="O1402" s="775"/>
      <c r="Q1402" s="336" t="str">
        <f>IF(OR(F1396="人材養成事業",F1396= "普及啓発事業"), "←斜線部は記入する必要はありません。", "")</f>
        <v/>
      </c>
      <c r="R1402" s="329"/>
      <c r="S1402" s="329"/>
      <c r="T1402" s="329"/>
      <c r="U1402" s="329"/>
    </row>
    <row r="1403" spans="2:21" ht="8.25" customHeight="1">
      <c r="B1403" s="131"/>
      <c r="C1403" s="131"/>
      <c r="D1403" s="131"/>
      <c r="E1403" s="131"/>
      <c r="F1403" s="338"/>
      <c r="G1403" s="338"/>
      <c r="H1403" s="587"/>
      <c r="I1403" s="338"/>
      <c r="J1403" s="338"/>
      <c r="K1403" s="338"/>
      <c r="L1403" s="588"/>
      <c r="M1403" s="338"/>
      <c r="N1403" s="338"/>
      <c r="O1403" s="589"/>
      <c r="Q1403" s="336"/>
      <c r="R1403" s="329"/>
      <c r="S1403" s="329"/>
      <c r="T1403" s="329"/>
      <c r="U1403" s="329"/>
    </row>
    <row r="1404" spans="2:21" ht="24" hidden="1" customHeight="1">
      <c r="B1404" s="131"/>
      <c r="C1404" s="131"/>
      <c r="D1404" s="131"/>
      <c r="E1404" s="131"/>
      <c r="F1404" s="338"/>
      <c r="G1404" s="338"/>
      <c r="H1404" s="587"/>
      <c r="I1404" s="338"/>
      <c r="J1404" s="338"/>
      <c r="K1404" s="338"/>
      <c r="L1404" s="588"/>
      <c r="M1404" s="338"/>
      <c r="N1404" s="338"/>
      <c r="O1404" s="589"/>
      <c r="Q1404" s="336"/>
      <c r="R1404" s="329"/>
      <c r="S1404" s="329"/>
      <c r="T1404" s="329"/>
      <c r="U1404" s="329"/>
    </row>
    <row r="1405" spans="2:21" ht="9.75" hidden="1" customHeight="1">
      <c r="B1405" s="131"/>
      <c r="C1405" s="131"/>
      <c r="D1405" s="338"/>
      <c r="E1405" s="338"/>
      <c r="F1405" s="338"/>
      <c r="G1405" s="338"/>
      <c r="H1405" s="338"/>
      <c r="I1405" s="338"/>
      <c r="J1405" s="338"/>
      <c r="K1405" s="338"/>
      <c r="L1405" s="338"/>
      <c r="M1405" s="338"/>
      <c r="N1405" s="338"/>
      <c r="O1405" s="338"/>
      <c r="Q1405" s="336"/>
      <c r="R1405" s="329"/>
      <c r="S1405" s="329"/>
      <c r="T1405" s="329"/>
      <c r="U1405" s="329"/>
    </row>
    <row r="1406" spans="2:21" s="102" customFormat="1" ht="18" customHeight="1">
      <c r="B1406" s="1020" t="s">
        <v>344</v>
      </c>
      <c r="C1406" s="1066"/>
      <c r="D1406" s="925" t="s">
        <v>413</v>
      </c>
      <c r="E1406" s="926"/>
      <c r="F1406" s="926"/>
      <c r="G1406" s="926"/>
      <c r="H1406" s="926"/>
      <c r="I1406" s="926"/>
      <c r="J1406" s="926"/>
      <c r="K1406" s="926"/>
      <c r="L1406" s="926"/>
      <c r="M1406" s="926"/>
      <c r="N1406" s="926"/>
      <c r="O1406" s="927"/>
      <c r="Q1406" s="345"/>
    </row>
    <row r="1407" spans="2:21" s="102" customFormat="1" ht="19.350000000000001" customHeight="1">
      <c r="B1407" s="1067"/>
      <c r="C1407" s="1068"/>
      <c r="D1407" s="1071"/>
      <c r="E1407" s="1072"/>
      <c r="F1407" s="1072"/>
      <c r="G1407" s="1072"/>
      <c r="H1407" s="1072"/>
      <c r="I1407" s="1072"/>
      <c r="J1407" s="1072"/>
      <c r="K1407" s="1072"/>
      <c r="L1407" s="1072"/>
      <c r="M1407" s="1072"/>
      <c r="N1407" s="1072"/>
      <c r="O1407" s="1073"/>
    </row>
    <row r="1408" spans="2:21" s="102" customFormat="1" ht="19.350000000000001" customHeight="1">
      <c r="B1408" s="1067"/>
      <c r="C1408" s="1068"/>
      <c r="D1408" s="1071"/>
      <c r="E1408" s="1072"/>
      <c r="F1408" s="1072"/>
      <c r="G1408" s="1072"/>
      <c r="H1408" s="1072"/>
      <c r="I1408" s="1072"/>
      <c r="J1408" s="1072"/>
      <c r="K1408" s="1072"/>
      <c r="L1408" s="1072"/>
      <c r="M1408" s="1072"/>
      <c r="N1408" s="1072"/>
      <c r="O1408" s="1073"/>
    </row>
    <row r="1409" spans="2:15" s="102" customFormat="1" ht="19.350000000000001" customHeight="1">
      <c r="B1409" s="1067"/>
      <c r="C1409" s="1068"/>
      <c r="D1409" s="1071"/>
      <c r="E1409" s="1072"/>
      <c r="F1409" s="1072"/>
      <c r="G1409" s="1072"/>
      <c r="H1409" s="1072"/>
      <c r="I1409" s="1072"/>
      <c r="J1409" s="1072"/>
      <c r="K1409" s="1072"/>
      <c r="L1409" s="1072"/>
      <c r="M1409" s="1072"/>
      <c r="N1409" s="1072"/>
      <c r="O1409" s="1073"/>
    </row>
    <row r="1410" spans="2:15" s="102" customFormat="1" ht="19.350000000000001" customHeight="1">
      <c r="B1410" s="1067"/>
      <c r="C1410" s="1068"/>
      <c r="D1410" s="1071"/>
      <c r="E1410" s="1072"/>
      <c r="F1410" s="1072"/>
      <c r="G1410" s="1072"/>
      <c r="H1410" s="1072"/>
      <c r="I1410" s="1072"/>
      <c r="J1410" s="1072"/>
      <c r="K1410" s="1072"/>
      <c r="L1410" s="1072"/>
      <c r="M1410" s="1072"/>
      <c r="N1410" s="1072"/>
      <c r="O1410" s="1073"/>
    </row>
    <row r="1411" spans="2:15" s="102" customFormat="1" ht="19.350000000000001" customHeight="1">
      <c r="B1411" s="1067"/>
      <c r="C1411" s="1068"/>
      <c r="D1411" s="1071"/>
      <c r="E1411" s="1072"/>
      <c r="F1411" s="1072"/>
      <c r="G1411" s="1072"/>
      <c r="H1411" s="1072"/>
      <c r="I1411" s="1072"/>
      <c r="J1411" s="1072"/>
      <c r="K1411" s="1072"/>
      <c r="L1411" s="1072"/>
      <c r="M1411" s="1072"/>
      <c r="N1411" s="1072"/>
      <c r="O1411" s="1073"/>
    </row>
    <row r="1412" spans="2:15" s="102" customFormat="1" ht="19.350000000000001" customHeight="1">
      <c r="B1412" s="1067"/>
      <c r="C1412" s="1068"/>
      <c r="D1412" s="1071"/>
      <c r="E1412" s="1072"/>
      <c r="F1412" s="1072"/>
      <c r="G1412" s="1072"/>
      <c r="H1412" s="1072"/>
      <c r="I1412" s="1072"/>
      <c r="J1412" s="1072"/>
      <c r="K1412" s="1072"/>
      <c r="L1412" s="1072"/>
      <c r="M1412" s="1072"/>
      <c r="N1412" s="1072"/>
      <c r="O1412" s="1073"/>
    </row>
    <row r="1413" spans="2:15" s="102" customFormat="1" ht="19.350000000000001" customHeight="1">
      <c r="B1413" s="1067"/>
      <c r="C1413" s="1068"/>
      <c r="D1413" s="1071"/>
      <c r="E1413" s="1072"/>
      <c r="F1413" s="1072"/>
      <c r="G1413" s="1072"/>
      <c r="H1413" s="1072"/>
      <c r="I1413" s="1072"/>
      <c r="J1413" s="1072"/>
      <c r="K1413" s="1072"/>
      <c r="L1413" s="1072"/>
      <c r="M1413" s="1072"/>
      <c r="N1413" s="1072"/>
      <c r="O1413" s="1073"/>
    </row>
    <row r="1414" spans="2:15" s="102" customFormat="1" ht="19.350000000000001" customHeight="1">
      <c r="B1414" s="1067"/>
      <c r="C1414" s="1068"/>
      <c r="D1414" s="1071"/>
      <c r="E1414" s="1072"/>
      <c r="F1414" s="1072"/>
      <c r="G1414" s="1072"/>
      <c r="H1414" s="1072"/>
      <c r="I1414" s="1072"/>
      <c r="J1414" s="1072"/>
      <c r="K1414" s="1072"/>
      <c r="L1414" s="1072"/>
      <c r="M1414" s="1072"/>
      <c r="N1414" s="1072"/>
      <c r="O1414" s="1073"/>
    </row>
    <row r="1415" spans="2:15" s="102" customFormat="1" ht="19.350000000000001" customHeight="1">
      <c r="B1415" s="1067"/>
      <c r="C1415" s="1068"/>
      <c r="D1415" s="1071"/>
      <c r="E1415" s="1072"/>
      <c r="F1415" s="1072"/>
      <c r="G1415" s="1072"/>
      <c r="H1415" s="1072"/>
      <c r="I1415" s="1072"/>
      <c r="J1415" s="1072"/>
      <c r="K1415" s="1072"/>
      <c r="L1415" s="1072"/>
      <c r="M1415" s="1072"/>
      <c r="N1415" s="1072"/>
      <c r="O1415" s="1073"/>
    </row>
    <row r="1416" spans="2:15" s="102" customFormat="1" ht="19.350000000000001" customHeight="1">
      <c r="B1416" s="1069"/>
      <c r="C1416" s="1070"/>
      <c r="D1416" s="1074"/>
      <c r="E1416" s="1075"/>
      <c r="F1416" s="1075"/>
      <c r="G1416" s="1075"/>
      <c r="H1416" s="1075"/>
      <c r="I1416" s="1075"/>
      <c r="J1416" s="1075"/>
      <c r="K1416" s="1075"/>
      <c r="L1416" s="1075"/>
      <c r="M1416" s="1075"/>
      <c r="N1416" s="1075"/>
      <c r="O1416" s="1076"/>
    </row>
    <row r="1417" spans="2:15" s="102" customFormat="1" ht="18" customHeight="1">
      <c r="B1417" s="1020" t="s">
        <v>148</v>
      </c>
      <c r="C1417" s="1021"/>
      <c r="D1417" s="1059" t="s">
        <v>427</v>
      </c>
      <c r="E1417" s="1026"/>
      <c r="F1417" s="1026"/>
      <c r="G1417" s="1026"/>
      <c r="H1417" s="1026"/>
      <c r="I1417" s="1026"/>
      <c r="J1417" s="1026"/>
      <c r="K1417" s="1026"/>
      <c r="L1417" s="1026"/>
      <c r="M1417" s="1026"/>
      <c r="N1417" s="1026"/>
      <c r="O1417" s="1027"/>
    </row>
    <row r="1418" spans="2:15" s="102" customFormat="1" ht="18" customHeight="1">
      <c r="B1418" s="1022"/>
      <c r="C1418" s="1023"/>
      <c r="D1418" s="1028"/>
      <c r="E1418" s="1077"/>
      <c r="F1418" s="1077"/>
      <c r="G1418" s="1077"/>
      <c r="H1418" s="1077"/>
      <c r="I1418" s="1077"/>
      <c r="J1418" s="1077"/>
      <c r="K1418" s="1077"/>
      <c r="L1418" s="1077"/>
      <c r="M1418" s="1077"/>
      <c r="N1418" s="1077"/>
      <c r="O1418" s="1078"/>
    </row>
    <row r="1419" spans="2:15" s="102" customFormat="1" ht="18" customHeight="1">
      <c r="B1419" s="1022"/>
      <c r="C1419" s="1023"/>
      <c r="D1419" s="1071"/>
      <c r="E1419" s="1072"/>
      <c r="F1419" s="1072"/>
      <c r="G1419" s="1072"/>
      <c r="H1419" s="1072"/>
      <c r="I1419" s="1072"/>
      <c r="J1419" s="1072"/>
      <c r="K1419" s="1072"/>
      <c r="L1419" s="1072"/>
      <c r="M1419" s="1072"/>
      <c r="N1419" s="1072"/>
      <c r="O1419" s="1073"/>
    </row>
    <row r="1420" spans="2:15" s="102" customFormat="1" ht="18" customHeight="1">
      <c r="B1420" s="1022"/>
      <c r="C1420" s="1023"/>
      <c r="D1420" s="1071"/>
      <c r="E1420" s="1072"/>
      <c r="F1420" s="1072"/>
      <c r="G1420" s="1072"/>
      <c r="H1420" s="1072"/>
      <c r="I1420" s="1072"/>
      <c r="J1420" s="1072"/>
      <c r="K1420" s="1072"/>
      <c r="L1420" s="1072"/>
      <c r="M1420" s="1072"/>
      <c r="N1420" s="1072"/>
      <c r="O1420" s="1073"/>
    </row>
    <row r="1421" spans="2:15" s="102" customFormat="1" ht="18" customHeight="1">
      <c r="B1421" s="1022"/>
      <c r="C1421" s="1023"/>
      <c r="D1421" s="1071"/>
      <c r="E1421" s="1072"/>
      <c r="F1421" s="1072"/>
      <c r="G1421" s="1072"/>
      <c r="H1421" s="1072"/>
      <c r="I1421" s="1072"/>
      <c r="J1421" s="1072"/>
      <c r="K1421" s="1072"/>
      <c r="L1421" s="1072"/>
      <c r="M1421" s="1072"/>
      <c r="N1421" s="1072"/>
      <c r="O1421" s="1073"/>
    </row>
    <row r="1422" spans="2:15" s="102" customFormat="1" ht="18" customHeight="1">
      <c r="B1422" s="1022"/>
      <c r="C1422" s="1023"/>
      <c r="D1422" s="1071"/>
      <c r="E1422" s="1072"/>
      <c r="F1422" s="1072"/>
      <c r="G1422" s="1072"/>
      <c r="H1422" s="1072"/>
      <c r="I1422" s="1072"/>
      <c r="J1422" s="1072"/>
      <c r="K1422" s="1072"/>
      <c r="L1422" s="1072"/>
      <c r="M1422" s="1072"/>
      <c r="N1422" s="1072"/>
      <c r="O1422" s="1073"/>
    </row>
    <row r="1423" spans="2:15" s="102" customFormat="1" ht="18" customHeight="1">
      <c r="B1423" s="1022"/>
      <c r="C1423" s="1023"/>
      <c r="D1423" s="1079"/>
      <c r="E1423" s="1080"/>
      <c r="F1423" s="1080"/>
      <c r="G1423" s="1080"/>
      <c r="H1423" s="1080"/>
      <c r="I1423" s="1080"/>
      <c r="J1423" s="1080"/>
      <c r="K1423" s="1080"/>
      <c r="L1423" s="1080"/>
      <c r="M1423" s="1080"/>
      <c r="N1423" s="1080"/>
      <c r="O1423" s="1081"/>
    </row>
    <row r="1424" spans="2:15" s="102" customFormat="1" ht="18" customHeight="1">
      <c r="B1424" s="1022"/>
      <c r="C1424" s="1023"/>
      <c r="D1424" s="1082" t="s">
        <v>428</v>
      </c>
      <c r="E1424" s="1083"/>
      <c r="F1424" s="1083"/>
      <c r="G1424" s="1083"/>
      <c r="H1424" s="1083"/>
      <c r="I1424" s="1083"/>
      <c r="J1424" s="1083"/>
      <c r="K1424" s="1083"/>
      <c r="L1424" s="1083"/>
      <c r="M1424" s="1083"/>
      <c r="N1424" s="1083"/>
      <c r="O1424" s="1084"/>
    </row>
    <row r="1425" spans="2:15" s="102" customFormat="1" ht="18" customHeight="1">
      <c r="B1425" s="1022"/>
      <c r="C1425" s="1023"/>
      <c r="D1425" s="1028"/>
      <c r="E1425" s="1085"/>
      <c r="F1425" s="1085"/>
      <c r="G1425" s="1085"/>
      <c r="H1425" s="1085"/>
      <c r="I1425" s="1085"/>
      <c r="J1425" s="1085"/>
      <c r="K1425" s="1085"/>
      <c r="L1425" s="1085"/>
      <c r="M1425" s="1085"/>
      <c r="N1425" s="1085"/>
      <c r="O1425" s="1086"/>
    </row>
    <row r="1426" spans="2:15" s="102" customFormat="1" ht="18" customHeight="1">
      <c r="B1426" s="1022"/>
      <c r="C1426" s="1023"/>
      <c r="D1426" s="1087"/>
      <c r="E1426" s="1088"/>
      <c r="F1426" s="1088"/>
      <c r="G1426" s="1088"/>
      <c r="H1426" s="1088"/>
      <c r="I1426" s="1088"/>
      <c r="J1426" s="1088"/>
      <c r="K1426" s="1088"/>
      <c r="L1426" s="1088"/>
      <c r="M1426" s="1088"/>
      <c r="N1426" s="1088"/>
      <c r="O1426" s="1089"/>
    </row>
    <row r="1427" spans="2:15" s="102" customFormat="1" ht="18" customHeight="1">
      <c r="B1427" s="1022"/>
      <c r="C1427" s="1023"/>
      <c r="D1427" s="1087"/>
      <c r="E1427" s="1088"/>
      <c r="F1427" s="1088"/>
      <c r="G1427" s="1088"/>
      <c r="H1427" s="1088"/>
      <c r="I1427" s="1088"/>
      <c r="J1427" s="1088"/>
      <c r="K1427" s="1088"/>
      <c r="L1427" s="1088"/>
      <c r="M1427" s="1088"/>
      <c r="N1427" s="1088"/>
      <c r="O1427" s="1089"/>
    </row>
    <row r="1428" spans="2:15" s="102" customFormat="1" ht="18" customHeight="1">
      <c r="B1428" s="1022"/>
      <c r="C1428" s="1023"/>
      <c r="D1428" s="1087"/>
      <c r="E1428" s="1088"/>
      <c r="F1428" s="1088"/>
      <c r="G1428" s="1088"/>
      <c r="H1428" s="1088"/>
      <c r="I1428" s="1088"/>
      <c r="J1428" s="1088"/>
      <c r="K1428" s="1088"/>
      <c r="L1428" s="1088"/>
      <c r="M1428" s="1088"/>
      <c r="N1428" s="1088"/>
      <c r="O1428" s="1089"/>
    </row>
    <row r="1429" spans="2:15" s="102" customFormat="1" ht="18" customHeight="1">
      <c r="B1429" s="1022"/>
      <c r="C1429" s="1023"/>
      <c r="D1429" s="1087"/>
      <c r="E1429" s="1088"/>
      <c r="F1429" s="1088"/>
      <c r="G1429" s="1088"/>
      <c r="H1429" s="1088"/>
      <c r="I1429" s="1088"/>
      <c r="J1429" s="1088"/>
      <c r="K1429" s="1088"/>
      <c r="L1429" s="1088"/>
      <c r="M1429" s="1088"/>
      <c r="N1429" s="1088"/>
      <c r="O1429" s="1089"/>
    </row>
    <row r="1430" spans="2:15" s="102" customFormat="1" ht="18" customHeight="1">
      <c r="B1430" s="1022"/>
      <c r="C1430" s="1023"/>
      <c r="D1430" s="1087"/>
      <c r="E1430" s="1088"/>
      <c r="F1430" s="1088"/>
      <c r="G1430" s="1088"/>
      <c r="H1430" s="1088"/>
      <c r="I1430" s="1088"/>
      <c r="J1430" s="1088"/>
      <c r="K1430" s="1088"/>
      <c r="L1430" s="1088"/>
      <c r="M1430" s="1088"/>
      <c r="N1430" s="1088"/>
      <c r="O1430" s="1089"/>
    </row>
    <row r="1431" spans="2:15" s="102" customFormat="1" ht="18" customHeight="1">
      <c r="B1431" s="1024"/>
      <c r="C1431" s="1025"/>
      <c r="D1431" s="1090"/>
      <c r="E1431" s="1091"/>
      <c r="F1431" s="1091"/>
      <c r="G1431" s="1091"/>
      <c r="H1431" s="1091"/>
      <c r="I1431" s="1091"/>
      <c r="J1431" s="1091"/>
      <c r="K1431" s="1091"/>
      <c r="L1431" s="1091"/>
      <c r="M1431" s="1091"/>
      <c r="N1431" s="1091"/>
      <c r="O1431" s="1092"/>
    </row>
    <row r="1432" spans="2:15" s="102" customFormat="1" ht="18" customHeight="1">
      <c r="B1432" s="1020" t="s">
        <v>140</v>
      </c>
      <c r="C1432" s="1021"/>
      <c r="D1432" s="1026" t="s">
        <v>347</v>
      </c>
      <c r="E1432" s="1026"/>
      <c r="F1432" s="1026"/>
      <c r="G1432" s="1026"/>
      <c r="H1432" s="1026"/>
      <c r="I1432" s="1026"/>
      <c r="J1432" s="1026"/>
      <c r="K1432" s="1026"/>
      <c r="L1432" s="1026"/>
      <c r="M1432" s="1026"/>
      <c r="N1432" s="1026"/>
      <c r="O1432" s="1027"/>
    </row>
    <row r="1433" spans="2:15" s="102" customFormat="1" ht="18" customHeight="1">
      <c r="B1433" s="1022"/>
      <c r="C1433" s="1023"/>
      <c r="D1433" s="1028"/>
      <c r="E1433" s="1029"/>
      <c r="F1433" s="1029"/>
      <c r="G1433" s="1029"/>
      <c r="H1433" s="1029"/>
      <c r="I1433" s="1029"/>
      <c r="J1433" s="1029"/>
      <c r="K1433" s="1029"/>
      <c r="L1433" s="1029"/>
      <c r="M1433" s="1029"/>
      <c r="N1433" s="1029"/>
      <c r="O1433" s="1030"/>
    </row>
    <row r="1434" spans="2:15" s="102" customFormat="1" ht="18" customHeight="1">
      <c r="B1434" s="1022"/>
      <c r="C1434" s="1023"/>
      <c r="D1434" s="1031"/>
      <c r="E1434" s="1032"/>
      <c r="F1434" s="1032"/>
      <c r="G1434" s="1032"/>
      <c r="H1434" s="1032"/>
      <c r="I1434" s="1032"/>
      <c r="J1434" s="1032"/>
      <c r="K1434" s="1032"/>
      <c r="L1434" s="1032"/>
      <c r="M1434" s="1032"/>
      <c r="N1434" s="1032"/>
      <c r="O1434" s="1033"/>
    </row>
    <row r="1435" spans="2:15" s="102" customFormat="1" ht="18" customHeight="1">
      <c r="B1435" s="1022"/>
      <c r="C1435" s="1023"/>
      <c r="D1435" s="1034"/>
      <c r="E1435" s="1035"/>
      <c r="F1435" s="1035"/>
      <c r="G1435" s="1035"/>
      <c r="H1435" s="1035"/>
      <c r="I1435" s="1035"/>
      <c r="J1435" s="1035"/>
      <c r="K1435" s="1035"/>
      <c r="L1435" s="1035"/>
      <c r="M1435" s="1035"/>
      <c r="N1435" s="1035"/>
      <c r="O1435" s="1036"/>
    </row>
    <row r="1436" spans="2:15" s="102" customFormat="1" ht="17.100000000000001" customHeight="1">
      <c r="B1436" s="1022"/>
      <c r="C1436" s="1023"/>
      <c r="D1436" s="1026" t="s">
        <v>345</v>
      </c>
      <c r="E1436" s="1026"/>
      <c r="F1436" s="1026"/>
      <c r="G1436" s="1026"/>
      <c r="H1436" s="1026"/>
      <c r="I1436" s="1026"/>
      <c r="J1436" s="1026"/>
      <c r="K1436" s="1026"/>
      <c r="L1436" s="1026"/>
      <c r="M1436" s="1026"/>
      <c r="N1436" s="1026"/>
      <c r="O1436" s="1027"/>
    </row>
    <row r="1437" spans="2:15" s="102" customFormat="1" ht="17.100000000000001" customHeight="1">
      <c r="B1437" s="1022"/>
      <c r="C1437" s="1023"/>
      <c r="D1437" s="1037"/>
      <c r="E1437" s="1038"/>
      <c r="F1437" s="1038"/>
      <c r="G1437" s="1038"/>
      <c r="H1437" s="1038"/>
      <c r="I1437" s="1038"/>
      <c r="J1437" s="1038"/>
      <c r="K1437" s="1038"/>
      <c r="L1437" s="1038"/>
      <c r="M1437" s="1038"/>
      <c r="N1437" s="1038"/>
      <c r="O1437" s="1039"/>
    </row>
    <row r="1438" spans="2:15" s="102" customFormat="1" ht="17.100000000000001" customHeight="1">
      <c r="B1438" s="1022"/>
      <c r="C1438" s="1023"/>
      <c r="D1438" s="1040"/>
      <c r="E1438" s="1041"/>
      <c r="F1438" s="1041"/>
      <c r="G1438" s="1041"/>
      <c r="H1438" s="1041"/>
      <c r="I1438" s="1041"/>
      <c r="J1438" s="1041"/>
      <c r="K1438" s="1041"/>
      <c r="L1438" s="1041"/>
      <c r="M1438" s="1041"/>
      <c r="N1438" s="1041"/>
      <c r="O1438" s="1042"/>
    </row>
    <row r="1439" spans="2:15" s="102" customFormat="1" ht="17.100000000000001" customHeight="1">
      <c r="B1439" s="1022"/>
      <c r="C1439" s="1023"/>
      <c r="D1439" s="1043"/>
      <c r="E1439" s="1044"/>
      <c r="F1439" s="1044"/>
      <c r="G1439" s="1044"/>
      <c r="H1439" s="1044"/>
      <c r="I1439" s="1044"/>
      <c r="J1439" s="1044"/>
      <c r="K1439" s="1044"/>
      <c r="L1439" s="1044"/>
      <c r="M1439" s="1044"/>
      <c r="N1439" s="1044"/>
      <c r="O1439" s="1045"/>
    </row>
    <row r="1440" spans="2:15" s="102" customFormat="1" ht="17.100000000000001" customHeight="1">
      <c r="B1440" s="1022"/>
      <c r="C1440" s="1023"/>
      <c r="D1440" s="1026" t="s">
        <v>492</v>
      </c>
      <c r="E1440" s="1026"/>
      <c r="F1440" s="1026"/>
      <c r="G1440" s="1026"/>
      <c r="H1440" s="1026"/>
      <c r="I1440" s="1026"/>
      <c r="J1440" s="1026"/>
      <c r="K1440" s="1026"/>
      <c r="L1440" s="1026"/>
      <c r="M1440" s="1026"/>
      <c r="N1440" s="1026"/>
      <c r="O1440" s="1027"/>
    </row>
    <row r="1441" spans="1:21" s="102" customFormat="1" ht="17.100000000000001" customHeight="1">
      <c r="B1441" s="1022"/>
      <c r="C1441" s="1023"/>
      <c r="D1441" s="1046"/>
      <c r="E1441" s="1047"/>
      <c r="F1441" s="1047"/>
      <c r="G1441" s="1047"/>
      <c r="H1441" s="1047"/>
      <c r="I1441" s="1047"/>
      <c r="J1441" s="1047"/>
      <c r="K1441" s="1047"/>
      <c r="L1441" s="1047"/>
      <c r="M1441" s="1047"/>
      <c r="N1441" s="1047"/>
      <c r="O1441" s="1048"/>
    </row>
    <row r="1442" spans="1:21" s="102" customFormat="1" ht="17.100000000000001" customHeight="1">
      <c r="B1442" s="1022"/>
      <c r="C1442" s="1023"/>
      <c r="D1442" s="1049"/>
      <c r="E1442" s="797"/>
      <c r="F1442" s="797"/>
      <c r="G1442" s="797"/>
      <c r="H1442" s="797"/>
      <c r="I1442" s="797"/>
      <c r="J1442" s="797"/>
      <c r="K1442" s="797"/>
      <c r="L1442" s="797"/>
      <c r="M1442" s="797"/>
      <c r="N1442" s="797"/>
      <c r="O1442" s="1050"/>
    </row>
    <row r="1443" spans="1:21" s="102" customFormat="1" ht="17.100000000000001" customHeight="1">
      <c r="B1443" s="1022"/>
      <c r="C1443" s="1023"/>
      <c r="D1443" s="1051"/>
      <c r="E1443" s="1052"/>
      <c r="F1443" s="1052"/>
      <c r="G1443" s="1052"/>
      <c r="H1443" s="1052"/>
      <c r="I1443" s="1052"/>
      <c r="J1443" s="1052"/>
      <c r="K1443" s="1052"/>
      <c r="L1443" s="1052"/>
      <c r="M1443" s="1052"/>
      <c r="N1443" s="1052"/>
      <c r="O1443" s="1053"/>
    </row>
    <row r="1444" spans="1:21" s="102" customFormat="1" ht="17.100000000000001" customHeight="1">
      <c r="B1444" s="1022"/>
      <c r="C1444" s="1023"/>
      <c r="D1444" s="1026" t="s">
        <v>141</v>
      </c>
      <c r="E1444" s="1026"/>
      <c r="F1444" s="1026"/>
      <c r="G1444" s="1026"/>
      <c r="H1444" s="1026"/>
      <c r="I1444" s="1026"/>
      <c r="J1444" s="1026"/>
      <c r="K1444" s="1026"/>
      <c r="L1444" s="1026"/>
      <c r="M1444" s="1026"/>
      <c r="N1444" s="1026"/>
      <c r="O1444" s="1027"/>
    </row>
    <row r="1445" spans="1:21" s="102" customFormat="1" ht="17.100000000000001" customHeight="1">
      <c r="B1445" s="1022"/>
      <c r="C1445" s="1023"/>
      <c r="D1445" s="1028"/>
      <c r="E1445" s="1054"/>
      <c r="F1445" s="1054"/>
      <c r="G1445" s="1054"/>
      <c r="H1445" s="1054"/>
      <c r="I1445" s="1054"/>
      <c r="J1445" s="1054"/>
      <c r="K1445" s="1054"/>
      <c r="L1445" s="1054"/>
      <c r="M1445" s="1054"/>
      <c r="N1445" s="1054"/>
      <c r="O1445" s="1055"/>
    </row>
    <row r="1446" spans="1:21" ht="18" customHeight="1">
      <c r="B1446" s="1022"/>
      <c r="C1446" s="1023"/>
      <c r="D1446" s="1056"/>
      <c r="E1446" s="1057"/>
      <c r="F1446" s="1057"/>
      <c r="G1446" s="1057"/>
      <c r="H1446" s="1057"/>
      <c r="I1446" s="1057"/>
      <c r="J1446" s="1057"/>
      <c r="K1446" s="1057"/>
      <c r="L1446" s="1057"/>
      <c r="M1446" s="1057"/>
      <c r="N1446" s="1057"/>
      <c r="O1446" s="1058"/>
      <c r="R1446" s="329"/>
      <c r="S1446" s="329"/>
      <c r="T1446" s="329"/>
      <c r="U1446" s="329"/>
    </row>
    <row r="1447" spans="1:21" ht="18" customHeight="1">
      <c r="B1447" s="1022"/>
      <c r="C1447" s="1023"/>
      <c r="D1447" s="1059" t="s">
        <v>346</v>
      </c>
      <c r="E1447" s="1026"/>
      <c r="F1447" s="1026"/>
      <c r="G1447" s="1026"/>
      <c r="H1447" s="1026"/>
      <c r="I1447" s="1026"/>
      <c r="J1447" s="1026"/>
      <c r="K1447" s="1026"/>
      <c r="L1447" s="1026"/>
      <c r="M1447" s="1026"/>
      <c r="N1447" s="1026"/>
      <c r="O1447" s="1027"/>
      <c r="R1447" s="329"/>
      <c r="S1447" s="329"/>
      <c r="T1447" s="329"/>
      <c r="U1447" s="329"/>
    </row>
    <row r="1448" spans="1:21" ht="18" customHeight="1">
      <c r="B1448" s="1022"/>
      <c r="C1448" s="1023"/>
      <c r="D1448" s="1060"/>
      <c r="E1448" s="1061"/>
      <c r="F1448" s="1061"/>
      <c r="G1448" s="1061"/>
      <c r="H1448" s="1061"/>
      <c r="I1448" s="1061"/>
      <c r="J1448" s="1061"/>
      <c r="K1448" s="1061"/>
      <c r="L1448" s="1061"/>
      <c r="M1448" s="1061"/>
      <c r="N1448" s="1061"/>
      <c r="O1448" s="1062"/>
      <c r="R1448" s="329"/>
      <c r="S1448" s="329"/>
      <c r="T1448" s="329"/>
      <c r="U1448" s="329"/>
    </row>
    <row r="1449" spans="1:21" s="346" customFormat="1" ht="18" customHeight="1">
      <c r="B1449" s="1024"/>
      <c r="C1449" s="1025"/>
      <c r="D1449" s="1063"/>
      <c r="E1449" s="1064"/>
      <c r="F1449" s="1064"/>
      <c r="G1449" s="1064"/>
      <c r="H1449" s="1064"/>
      <c r="I1449" s="1064"/>
      <c r="J1449" s="1064"/>
      <c r="K1449" s="1064"/>
      <c r="L1449" s="1064"/>
      <c r="M1449" s="1064"/>
      <c r="N1449" s="1064"/>
      <c r="O1449" s="1065"/>
    </row>
    <row r="1450" spans="1:21" s="131" customFormat="1" ht="4.5" customHeight="1">
      <c r="B1450" s="347"/>
      <c r="C1450" s="347"/>
      <c r="D1450" s="348"/>
      <c r="E1450" s="348"/>
      <c r="F1450" s="348"/>
      <c r="G1450" s="348"/>
      <c r="H1450" s="348"/>
      <c r="I1450" s="348"/>
      <c r="J1450" s="348"/>
      <c r="K1450" s="348"/>
      <c r="L1450" s="348"/>
      <c r="M1450" s="348"/>
      <c r="N1450" s="348"/>
      <c r="O1450" s="348"/>
    </row>
    <row r="1451" spans="1:21" s="131" customFormat="1" ht="18.75" customHeight="1">
      <c r="B1451" s="527" t="s">
        <v>426</v>
      </c>
      <c r="C1451" s="347"/>
      <c r="D1451" s="348"/>
      <c r="E1451" s="348"/>
      <c r="F1451" s="348"/>
      <c r="G1451" s="348"/>
      <c r="H1451" s="348"/>
      <c r="I1451" s="348"/>
      <c r="J1451" s="348"/>
      <c r="K1451" s="348"/>
      <c r="L1451" s="348"/>
      <c r="M1451" s="348"/>
      <c r="N1451" s="348"/>
      <c r="O1451" s="348"/>
    </row>
    <row r="1452" spans="1:21" s="131" customFormat="1" ht="14.25" customHeight="1" thickBot="1">
      <c r="B1452" s="527" t="s">
        <v>424</v>
      </c>
      <c r="C1452" s="347"/>
      <c r="D1452" s="348"/>
      <c r="E1452" s="348"/>
      <c r="F1452" s="348"/>
      <c r="G1452" s="348"/>
      <c r="H1452" s="348"/>
      <c r="I1452" s="348"/>
      <c r="J1452" s="348"/>
      <c r="K1452" s="348"/>
      <c r="L1452" s="348"/>
      <c r="M1452" s="348"/>
      <c r="N1452" s="348"/>
      <c r="O1452" s="348"/>
    </row>
    <row r="1453" spans="1:21" s="131" customFormat="1" ht="18" customHeight="1" thickBot="1">
      <c r="B1453" s="998" t="s">
        <v>43</v>
      </c>
      <c r="C1453" s="979"/>
      <c r="D1453" s="980"/>
      <c r="E1453" s="349" t="s">
        <v>649</v>
      </c>
      <c r="F1453" s="350"/>
      <c r="G1453" s="350"/>
      <c r="H1453" s="350"/>
      <c r="I1453" s="350"/>
      <c r="J1453" s="350"/>
      <c r="K1453" s="350"/>
      <c r="L1453" s="232"/>
      <c r="M1453" s="232"/>
      <c r="N1453" s="232"/>
      <c r="O1453" s="232"/>
    </row>
    <row r="1454" spans="1:21" s="131" customFormat="1" ht="12">
      <c r="A1454" s="351"/>
      <c r="B1454" s="352" t="s">
        <v>59</v>
      </c>
      <c r="C1454" s="352"/>
      <c r="D1454" s="353"/>
      <c r="E1454" s="354"/>
      <c r="F1454" s="354"/>
      <c r="G1454" s="355" t="s">
        <v>60</v>
      </c>
      <c r="H1454" s="353"/>
      <c r="I1454" s="352" t="s">
        <v>61</v>
      </c>
      <c r="J1454" s="352"/>
      <c r="K1454" s="351"/>
      <c r="L1454" s="356"/>
      <c r="M1454" s="357"/>
      <c r="N1454" s="351"/>
      <c r="O1454" s="355" t="s">
        <v>60</v>
      </c>
    </row>
    <row r="1455" spans="1:21" s="131" customFormat="1" ht="12">
      <c r="A1455" s="358"/>
      <c r="B1455" s="359" t="s">
        <v>62</v>
      </c>
      <c r="C1455" s="360"/>
      <c r="D1455" s="360"/>
      <c r="E1455" s="361"/>
      <c r="F1455" s="361" t="s">
        <v>63</v>
      </c>
      <c r="G1455" s="362" t="s">
        <v>64</v>
      </c>
      <c r="H1455" s="363"/>
      <c r="I1455" s="359" t="s">
        <v>62</v>
      </c>
      <c r="J1455" s="360"/>
      <c r="K1455" s="360"/>
      <c r="L1455" s="360"/>
      <c r="M1455" s="361"/>
      <c r="N1455" s="361" t="s">
        <v>63</v>
      </c>
      <c r="O1455" s="362" t="s">
        <v>64</v>
      </c>
    </row>
    <row r="1456" spans="1:21" s="131" customFormat="1" ht="18" customHeight="1">
      <c r="A1456" s="351"/>
      <c r="B1456" s="83" t="s">
        <v>556</v>
      </c>
      <c r="C1456" s="84"/>
      <c r="D1456" s="84"/>
      <c r="E1456" s="85"/>
      <c r="F1456" s="86"/>
      <c r="G1456" s="87"/>
      <c r="H1456" s="88"/>
      <c r="I1456" s="83" t="s">
        <v>65</v>
      </c>
      <c r="J1456" s="84"/>
      <c r="K1456" s="84"/>
      <c r="L1456" s="84"/>
      <c r="M1456" s="85"/>
      <c r="N1456" s="89"/>
      <c r="O1456" s="90"/>
    </row>
    <row r="1457" spans="1:15" s="131" customFormat="1" ht="14.25" customHeight="1">
      <c r="A1457" s="351"/>
      <c r="B1457" s="100"/>
      <c r="C1457" s="101"/>
      <c r="D1457" s="102"/>
      <c r="E1457" s="103"/>
      <c r="F1457" s="95"/>
      <c r="G1457" s="96"/>
      <c r="H1457" s="88"/>
      <c r="I1457" s="97"/>
      <c r="J1457" s="601"/>
      <c r="K1457" s="102"/>
      <c r="L1457" s="102"/>
      <c r="M1457" s="103"/>
      <c r="N1457" s="95"/>
      <c r="O1457" s="99"/>
    </row>
    <row r="1458" spans="1:15" s="131" customFormat="1" ht="14.25" customHeight="1">
      <c r="A1458" s="351"/>
      <c r="B1458" s="100"/>
      <c r="C1458" s="101"/>
      <c r="D1458" s="102"/>
      <c r="E1458" s="103"/>
      <c r="F1458" s="95"/>
      <c r="G1458" s="104">
        <f>ROUNDDOWN(SUM(F1457:F1462)/1000,0)</f>
        <v>0</v>
      </c>
      <c r="H1458" s="105"/>
      <c r="I1458" s="97"/>
      <c r="J1458" s="601"/>
      <c r="K1458" s="102"/>
      <c r="L1458" s="102"/>
      <c r="M1458" s="103"/>
      <c r="N1458" s="95"/>
      <c r="O1458" s="106">
        <f>ROUNDDOWN(SUM(N1457:N1465)/1000,0)</f>
        <v>0</v>
      </c>
    </row>
    <row r="1459" spans="1:15" s="131" customFormat="1" ht="14.1" customHeight="1">
      <c r="A1459" s="351"/>
      <c r="B1459" s="100"/>
      <c r="C1459" s="101"/>
      <c r="D1459" s="102"/>
      <c r="E1459" s="103"/>
      <c r="F1459" s="95"/>
      <c r="G1459" s="104"/>
      <c r="H1459" s="105"/>
      <c r="I1459" s="97"/>
      <c r="J1459" s="601"/>
      <c r="K1459" s="102"/>
      <c r="L1459" s="102"/>
      <c r="M1459" s="103"/>
      <c r="N1459" s="95"/>
      <c r="O1459" s="99"/>
    </row>
    <row r="1460" spans="1:15" s="131" customFormat="1" ht="14.25" customHeight="1">
      <c r="A1460" s="351"/>
      <c r="B1460" s="100"/>
      <c r="C1460" s="101"/>
      <c r="D1460" s="102"/>
      <c r="E1460" s="103"/>
      <c r="F1460" s="95"/>
      <c r="G1460" s="104"/>
      <c r="H1460" s="105"/>
      <c r="I1460" s="97"/>
      <c r="J1460" s="601"/>
      <c r="K1460" s="102"/>
      <c r="L1460" s="102"/>
      <c r="M1460" s="103"/>
      <c r="N1460" s="95"/>
      <c r="O1460" s="99"/>
    </row>
    <row r="1461" spans="1:15" s="131" customFormat="1" ht="14.25" customHeight="1">
      <c r="A1461" s="351"/>
      <c r="B1461" s="100"/>
      <c r="C1461" s="101"/>
      <c r="D1461" s="102"/>
      <c r="E1461" s="103"/>
      <c r="F1461" s="95"/>
      <c r="G1461" s="107"/>
      <c r="H1461" s="108"/>
      <c r="I1461" s="97"/>
      <c r="J1461" s="601"/>
      <c r="K1461" s="102"/>
      <c r="L1461" s="102"/>
      <c r="M1461" s="103"/>
      <c r="N1461" s="95"/>
      <c r="O1461" s="99"/>
    </row>
    <row r="1462" spans="1:15" s="131" customFormat="1" ht="14.25" customHeight="1">
      <c r="A1462" s="351"/>
      <c r="B1462" s="100"/>
      <c r="C1462" s="101"/>
      <c r="D1462" s="102"/>
      <c r="E1462" s="103"/>
      <c r="F1462" s="95"/>
      <c r="G1462" s="107"/>
      <c r="H1462" s="108"/>
      <c r="I1462" s="97"/>
      <c r="J1462" s="601"/>
      <c r="K1462" s="102"/>
      <c r="L1462" s="102"/>
      <c r="M1462" s="103"/>
      <c r="N1462" s="95"/>
      <c r="O1462" s="99"/>
    </row>
    <row r="1463" spans="1:15" s="131" customFormat="1" ht="14.25" customHeight="1">
      <c r="A1463" s="351"/>
      <c r="B1463" s="83" t="s">
        <v>66</v>
      </c>
      <c r="C1463" s="84"/>
      <c r="D1463" s="84"/>
      <c r="E1463" s="85"/>
      <c r="F1463" s="86"/>
      <c r="G1463" s="87"/>
      <c r="H1463" s="111"/>
      <c r="I1463" s="97"/>
      <c r="J1463" s="601"/>
      <c r="K1463" s="102"/>
      <c r="L1463" s="102"/>
      <c r="M1463" s="103"/>
      <c r="N1463" s="95"/>
      <c r="O1463" s="99"/>
    </row>
    <row r="1464" spans="1:15" s="131" customFormat="1" ht="14.25" customHeight="1">
      <c r="A1464" s="351"/>
      <c r="B1464" s="100"/>
      <c r="C1464" s="101"/>
      <c r="D1464" s="102"/>
      <c r="E1464" s="103"/>
      <c r="F1464" s="95"/>
      <c r="G1464" s="96"/>
      <c r="H1464" s="111"/>
      <c r="I1464" s="97"/>
      <c r="J1464" s="601"/>
      <c r="K1464" s="102"/>
      <c r="L1464" s="102"/>
      <c r="M1464" s="103"/>
      <c r="N1464" s="95"/>
      <c r="O1464" s="99"/>
    </row>
    <row r="1465" spans="1:15" s="131" customFormat="1" ht="14.25" customHeight="1">
      <c r="A1465" s="351"/>
      <c r="B1465" s="100"/>
      <c r="C1465" s="101"/>
      <c r="D1465" s="102"/>
      <c r="E1465" s="103"/>
      <c r="F1465" s="95"/>
      <c r="G1465" s="104">
        <f>ROUNDDOWN(SUM(F1464:F1468)/1000,0)</f>
        <v>0</v>
      </c>
      <c r="H1465" s="105"/>
      <c r="I1465" s="97"/>
      <c r="J1465" s="601"/>
      <c r="K1465" s="102"/>
      <c r="L1465" s="102"/>
      <c r="M1465" s="103"/>
      <c r="N1465" s="95"/>
      <c r="O1465" s="112"/>
    </row>
    <row r="1466" spans="1:15" s="131" customFormat="1" ht="14.25" customHeight="1">
      <c r="A1466" s="351"/>
      <c r="B1466" s="100"/>
      <c r="C1466" s="101"/>
      <c r="D1466" s="102"/>
      <c r="E1466" s="103"/>
      <c r="F1466" s="95"/>
      <c r="G1466" s="104"/>
      <c r="H1466" s="105"/>
      <c r="I1466" s="83" t="s">
        <v>130</v>
      </c>
      <c r="J1466" s="84"/>
      <c r="K1466" s="84"/>
      <c r="L1466" s="84"/>
      <c r="M1466" s="85"/>
      <c r="N1466" s="86"/>
      <c r="O1466" s="119"/>
    </row>
    <row r="1467" spans="1:15" s="131" customFormat="1" ht="14.25" customHeight="1">
      <c r="A1467" s="351"/>
      <c r="B1467" s="100"/>
      <c r="C1467" s="101"/>
      <c r="D1467" s="102"/>
      <c r="E1467" s="103"/>
      <c r="F1467" s="95"/>
      <c r="G1467" s="104"/>
      <c r="H1467" s="111"/>
      <c r="I1467" s="97"/>
      <c r="J1467" s="601"/>
      <c r="K1467" s="102"/>
      <c r="L1467" s="102"/>
      <c r="M1467" s="103"/>
      <c r="N1467" s="95"/>
      <c r="O1467" s="99"/>
    </row>
    <row r="1468" spans="1:15" s="131" customFormat="1" ht="14.25" customHeight="1">
      <c r="A1468" s="351"/>
      <c r="B1468" s="100"/>
      <c r="C1468" s="101"/>
      <c r="D1468" s="102"/>
      <c r="E1468" s="103"/>
      <c r="F1468" s="95"/>
      <c r="G1468" s="104"/>
      <c r="H1468" s="105"/>
      <c r="I1468" s="97"/>
      <c r="J1468" s="601"/>
      <c r="K1468" s="102"/>
      <c r="L1468" s="102"/>
      <c r="M1468" s="103"/>
      <c r="N1468" s="95"/>
      <c r="O1468" s="106">
        <f>ROUNDDOWN(SUM(N1467:N1474)/1000,0)</f>
        <v>0</v>
      </c>
    </row>
    <row r="1469" spans="1:15" s="131" customFormat="1" ht="14.25" customHeight="1">
      <c r="A1469" s="351"/>
      <c r="B1469" s="83" t="s">
        <v>557</v>
      </c>
      <c r="C1469" s="84"/>
      <c r="D1469" s="84"/>
      <c r="E1469" s="85"/>
      <c r="F1469" s="86"/>
      <c r="G1469" s="87"/>
      <c r="H1469" s="105"/>
      <c r="I1469" s="97"/>
      <c r="J1469" s="601"/>
      <c r="K1469" s="102"/>
      <c r="L1469" s="102"/>
      <c r="M1469" s="103"/>
      <c r="N1469" s="95"/>
      <c r="O1469" s="99"/>
    </row>
    <row r="1470" spans="1:15" s="131" customFormat="1" ht="14.25" customHeight="1">
      <c r="A1470" s="351"/>
      <c r="B1470" s="100"/>
      <c r="C1470" s="101"/>
      <c r="D1470" s="102"/>
      <c r="E1470" s="103"/>
      <c r="F1470" s="95"/>
      <c r="G1470" s="96"/>
      <c r="H1470" s="111"/>
      <c r="I1470" s="97"/>
      <c r="J1470" s="601"/>
      <c r="K1470" s="102"/>
      <c r="L1470" s="102"/>
      <c r="M1470" s="103"/>
      <c r="N1470" s="95"/>
      <c r="O1470" s="99"/>
    </row>
    <row r="1471" spans="1:15" s="131" customFormat="1" ht="14.25" customHeight="1">
      <c r="A1471" s="351"/>
      <c r="B1471" s="100"/>
      <c r="C1471" s="101"/>
      <c r="D1471" s="102"/>
      <c r="E1471" s="103"/>
      <c r="F1471" s="95"/>
      <c r="G1471" s="104">
        <f>ROUNDDOWN(SUM(F1470:F1472)/1000,0)</f>
        <v>0</v>
      </c>
      <c r="H1471" s="111"/>
      <c r="I1471" s="97"/>
      <c r="J1471" s="601"/>
      <c r="K1471" s="102"/>
      <c r="L1471" s="102"/>
      <c r="M1471" s="103"/>
      <c r="N1471" s="95"/>
      <c r="O1471" s="99"/>
    </row>
    <row r="1472" spans="1:15" s="131" customFormat="1" ht="14.25" customHeight="1">
      <c r="A1472" s="351"/>
      <c r="B1472" s="100"/>
      <c r="C1472" s="101"/>
      <c r="D1472" s="102"/>
      <c r="E1472" s="103"/>
      <c r="F1472" s="95"/>
      <c r="G1472" s="104"/>
      <c r="H1472" s="105"/>
      <c r="I1472" s="97"/>
      <c r="J1472" s="601"/>
      <c r="K1472" s="102"/>
      <c r="L1472" s="102"/>
      <c r="M1472" s="103"/>
      <c r="N1472" s="95"/>
      <c r="O1472" s="99"/>
    </row>
    <row r="1473" spans="1:15" s="131" customFormat="1" ht="14.25" customHeight="1">
      <c r="A1473" s="351"/>
      <c r="B1473" s="83" t="s">
        <v>558</v>
      </c>
      <c r="C1473" s="84"/>
      <c r="D1473" s="84"/>
      <c r="E1473" s="85"/>
      <c r="F1473" s="86"/>
      <c r="G1473" s="87"/>
      <c r="H1473" s="105"/>
      <c r="I1473" s="97"/>
      <c r="J1473" s="601"/>
      <c r="K1473" s="102"/>
      <c r="L1473" s="102"/>
      <c r="M1473" s="103"/>
      <c r="N1473" s="95"/>
      <c r="O1473" s="99"/>
    </row>
    <row r="1474" spans="1:15" s="131" customFormat="1" ht="14.25" customHeight="1">
      <c r="A1474" s="351"/>
      <c r="B1474" s="100"/>
      <c r="C1474" s="101"/>
      <c r="D1474" s="102"/>
      <c r="E1474" s="103"/>
      <c r="F1474" s="95"/>
      <c r="G1474" s="96"/>
      <c r="H1474" s="111"/>
      <c r="I1474" s="97"/>
      <c r="J1474" s="601"/>
      <c r="K1474" s="102"/>
      <c r="L1474" s="102"/>
      <c r="M1474" s="103"/>
      <c r="N1474" s="95"/>
      <c r="O1474" s="112"/>
    </row>
    <row r="1475" spans="1:15" s="131" customFormat="1" ht="14.25" customHeight="1">
      <c r="A1475" s="351"/>
      <c r="B1475" s="100"/>
      <c r="C1475" s="101"/>
      <c r="D1475" s="102"/>
      <c r="E1475" s="103"/>
      <c r="F1475" s="95"/>
      <c r="G1475" s="104">
        <f>ROUNDDOWN(SUM(F1474:F1478)/1000,0)</f>
        <v>0</v>
      </c>
      <c r="H1475" s="111"/>
      <c r="I1475" s="204" t="s">
        <v>131</v>
      </c>
      <c r="J1475" s="180"/>
      <c r="K1475" s="116"/>
      <c r="L1475" s="116"/>
      <c r="M1475" s="117"/>
      <c r="N1475" s="118"/>
      <c r="O1475" s="119"/>
    </row>
    <row r="1476" spans="1:15" s="131" customFormat="1" ht="14.25" customHeight="1">
      <c r="A1476" s="351"/>
      <c r="B1476" s="100"/>
      <c r="C1476" s="101"/>
      <c r="D1476" s="102"/>
      <c r="E1476" s="103"/>
      <c r="F1476" s="95"/>
      <c r="G1476" s="104"/>
      <c r="H1476" s="111"/>
      <c r="I1476" s="97"/>
      <c r="J1476" s="601"/>
      <c r="K1476" s="102"/>
      <c r="L1476" s="102"/>
      <c r="M1476" s="103"/>
      <c r="N1476" s="95"/>
      <c r="O1476" s="99"/>
    </row>
    <row r="1477" spans="1:15" s="131" customFormat="1" ht="14.25" customHeight="1">
      <c r="A1477" s="351"/>
      <c r="B1477" s="100"/>
      <c r="C1477" s="101"/>
      <c r="D1477" s="102"/>
      <c r="E1477" s="103"/>
      <c r="F1477" s="95"/>
      <c r="G1477" s="104"/>
      <c r="H1477" s="105"/>
      <c r="I1477" s="97"/>
      <c r="J1477" s="601"/>
      <c r="K1477" s="102"/>
      <c r="L1477" s="102"/>
      <c r="M1477" s="103"/>
      <c r="N1477" s="95"/>
      <c r="O1477" s="106">
        <f>ROUNDDOWN(SUM(N1476:N1481)/1000,0)</f>
        <v>0</v>
      </c>
    </row>
    <row r="1478" spans="1:15" s="131" customFormat="1" ht="14.25" customHeight="1">
      <c r="A1478" s="351"/>
      <c r="B1478" s="100"/>
      <c r="C1478" s="101"/>
      <c r="D1478" s="102"/>
      <c r="E1478" s="103"/>
      <c r="F1478" s="95"/>
      <c r="G1478" s="104"/>
      <c r="H1478" s="105"/>
      <c r="I1478" s="97"/>
      <c r="J1478" s="601"/>
      <c r="K1478" s="102"/>
      <c r="L1478" s="102"/>
      <c r="M1478" s="103"/>
      <c r="N1478" s="95"/>
      <c r="O1478" s="99"/>
    </row>
    <row r="1479" spans="1:15" s="131" customFormat="1" ht="14.25" customHeight="1">
      <c r="A1479" s="351"/>
      <c r="B1479" s="83" t="s">
        <v>559</v>
      </c>
      <c r="C1479" s="84"/>
      <c r="D1479" s="84"/>
      <c r="E1479" s="85"/>
      <c r="F1479" s="86"/>
      <c r="G1479" s="87"/>
      <c r="H1479" s="105"/>
      <c r="I1479" s="97"/>
      <c r="J1479" s="601"/>
      <c r="K1479" s="102"/>
      <c r="L1479" s="102"/>
      <c r="M1479" s="103"/>
      <c r="N1479" s="95"/>
      <c r="O1479" s="99"/>
    </row>
    <row r="1480" spans="1:15" s="131" customFormat="1" ht="14.25" customHeight="1">
      <c r="A1480" s="351"/>
      <c r="B1480" s="100"/>
      <c r="C1480" s="101"/>
      <c r="D1480" s="102"/>
      <c r="E1480" s="103"/>
      <c r="F1480" s="95"/>
      <c r="G1480" s="96"/>
      <c r="H1480" s="105"/>
      <c r="I1480" s="97"/>
      <c r="J1480" s="601"/>
      <c r="K1480" s="102"/>
      <c r="L1480" s="102"/>
      <c r="M1480" s="103"/>
      <c r="N1480" s="95"/>
      <c r="O1480" s="99"/>
    </row>
    <row r="1481" spans="1:15" s="131" customFormat="1" ht="14.25" customHeight="1">
      <c r="A1481" s="351"/>
      <c r="B1481" s="100"/>
      <c r="C1481" s="101"/>
      <c r="D1481" s="102"/>
      <c r="E1481" s="103"/>
      <c r="F1481" s="95"/>
      <c r="G1481" s="96">
        <f>ROUNDDOWN(SUM(F1480:F1488)/1000,0)</f>
        <v>0</v>
      </c>
      <c r="H1481" s="105"/>
      <c r="I1481" s="97"/>
      <c r="J1481" s="601"/>
      <c r="K1481" s="102"/>
      <c r="L1481" s="102"/>
      <c r="M1481" s="103"/>
      <c r="N1481" s="95"/>
      <c r="O1481" s="99"/>
    </row>
    <row r="1482" spans="1:15" s="131" customFormat="1" ht="14.25" customHeight="1">
      <c r="A1482" s="351"/>
      <c r="B1482" s="100"/>
      <c r="C1482" s="101"/>
      <c r="D1482" s="102"/>
      <c r="E1482" s="103"/>
      <c r="F1482" s="95"/>
      <c r="G1482" s="96"/>
      <c r="H1482" s="111"/>
      <c r="I1482" s="205" t="s">
        <v>136</v>
      </c>
      <c r="J1482" s="181"/>
      <c r="K1482" s="182"/>
      <c r="L1482" s="182"/>
      <c r="M1482" s="183"/>
      <c r="N1482" s="185"/>
      <c r="O1482" s="184"/>
    </row>
    <row r="1483" spans="1:15" s="131" customFormat="1" ht="14.25" customHeight="1">
      <c r="A1483" s="351"/>
      <c r="B1483" s="100"/>
      <c r="C1483" s="101"/>
      <c r="D1483" s="102"/>
      <c r="E1483" s="103"/>
      <c r="F1483" s="95"/>
      <c r="G1483" s="96"/>
      <c r="H1483" s="111"/>
      <c r="I1483" s="97"/>
      <c r="J1483" s="601"/>
      <c r="K1483" s="102"/>
      <c r="L1483" s="102"/>
      <c r="M1483" s="103"/>
      <c r="N1483" s="95"/>
      <c r="O1483" s="186"/>
    </row>
    <row r="1484" spans="1:15" s="131" customFormat="1" ht="14.25" customHeight="1">
      <c r="A1484" s="351"/>
      <c r="B1484" s="100"/>
      <c r="C1484" s="101"/>
      <c r="D1484" s="102"/>
      <c r="E1484" s="103"/>
      <c r="F1484" s="95"/>
      <c r="G1484" s="96"/>
      <c r="H1484" s="111"/>
      <c r="I1484" s="97"/>
      <c r="J1484" s="601"/>
      <c r="K1484" s="102"/>
      <c r="L1484" s="102"/>
      <c r="M1484" s="103"/>
      <c r="N1484" s="95"/>
      <c r="O1484" s="106">
        <f>ROUNDDOWN(SUM(N1483:N1488)/1000,0)</f>
        <v>0</v>
      </c>
    </row>
    <row r="1485" spans="1:15" s="131" customFormat="1" ht="14.25" customHeight="1">
      <c r="A1485" s="351"/>
      <c r="B1485" s="100"/>
      <c r="C1485" s="101"/>
      <c r="D1485" s="102"/>
      <c r="E1485" s="103"/>
      <c r="F1485" s="95"/>
      <c r="G1485" s="96"/>
      <c r="H1485" s="111"/>
      <c r="I1485" s="97"/>
      <c r="J1485" s="601"/>
      <c r="K1485" s="102"/>
      <c r="L1485" s="102"/>
      <c r="M1485" s="103"/>
      <c r="N1485" s="95"/>
      <c r="O1485" s="99"/>
    </row>
    <row r="1486" spans="1:15" s="131" customFormat="1" ht="14.25" customHeight="1">
      <c r="A1486" s="351"/>
      <c r="B1486" s="100"/>
      <c r="C1486" s="101"/>
      <c r="D1486" s="102"/>
      <c r="E1486" s="103"/>
      <c r="F1486" s="95"/>
      <c r="G1486" s="96"/>
      <c r="H1486" s="111"/>
      <c r="I1486" s="97"/>
      <c r="J1486" s="601"/>
      <c r="K1486" s="102"/>
      <c r="L1486" s="102"/>
      <c r="M1486" s="103"/>
      <c r="N1486" s="95"/>
      <c r="O1486" s="99"/>
    </row>
    <row r="1487" spans="1:15" s="131" customFormat="1" ht="14.25" customHeight="1">
      <c r="A1487" s="351"/>
      <c r="B1487" s="100"/>
      <c r="C1487" s="101"/>
      <c r="D1487" s="102"/>
      <c r="E1487" s="103"/>
      <c r="F1487" s="95"/>
      <c r="G1487" s="96"/>
      <c r="H1487" s="105"/>
      <c r="I1487" s="97"/>
      <c r="J1487" s="601"/>
      <c r="K1487" s="102"/>
      <c r="L1487" s="102"/>
      <c r="M1487" s="103"/>
      <c r="N1487" s="95"/>
      <c r="O1487" s="99"/>
    </row>
    <row r="1488" spans="1:15" s="131" customFormat="1" ht="14.25" customHeight="1">
      <c r="A1488" s="351"/>
      <c r="B1488" s="100"/>
      <c r="C1488" s="101"/>
      <c r="D1488" s="102"/>
      <c r="E1488" s="103"/>
      <c r="F1488" s="95"/>
      <c r="G1488" s="104"/>
      <c r="H1488" s="111"/>
      <c r="I1488" s="97"/>
      <c r="J1488" s="601"/>
      <c r="K1488" s="102"/>
      <c r="L1488" s="102"/>
      <c r="M1488" s="103"/>
      <c r="N1488" s="95"/>
      <c r="O1488" s="112"/>
    </row>
    <row r="1489" spans="1:15" s="131" customFormat="1" ht="14.25" customHeight="1">
      <c r="A1489" s="351"/>
      <c r="B1489" s="83" t="s">
        <v>67</v>
      </c>
      <c r="C1489" s="84"/>
      <c r="D1489" s="84"/>
      <c r="E1489" s="85"/>
      <c r="F1489" s="86"/>
      <c r="G1489" s="87"/>
      <c r="H1489" s="111"/>
      <c r="I1489" s="204" t="s">
        <v>137</v>
      </c>
      <c r="J1489" s="115"/>
      <c r="K1489" s="116"/>
      <c r="L1489" s="116"/>
      <c r="M1489" s="117"/>
      <c r="N1489" s="120"/>
      <c r="O1489" s="121"/>
    </row>
    <row r="1490" spans="1:15" s="131" customFormat="1" ht="14.25" customHeight="1">
      <c r="A1490" s="351"/>
      <c r="B1490" s="100"/>
      <c r="C1490" s="101"/>
      <c r="D1490" s="102"/>
      <c r="E1490" s="103"/>
      <c r="F1490" s="95"/>
      <c r="G1490" s="96"/>
      <c r="H1490" s="111"/>
      <c r="I1490" s="97"/>
      <c r="J1490" s="601"/>
      <c r="K1490" s="102"/>
      <c r="L1490" s="102"/>
      <c r="M1490" s="103"/>
      <c r="N1490" s="95"/>
      <c r="O1490" s="99"/>
    </row>
    <row r="1491" spans="1:15" s="131" customFormat="1" ht="14.25" customHeight="1">
      <c r="A1491" s="351"/>
      <c r="B1491" s="100"/>
      <c r="C1491" s="101"/>
      <c r="D1491" s="102"/>
      <c r="E1491" s="103"/>
      <c r="F1491" s="95"/>
      <c r="G1491" s="104">
        <f>ROUNDDOWN(SUM(F1490:F1492)/1000,0)</f>
        <v>0</v>
      </c>
      <c r="H1491" s="105"/>
      <c r="I1491" s="97"/>
      <c r="J1491" s="601"/>
      <c r="K1491" s="102"/>
      <c r="L1491" s="102"/>
      <c r="M1491" s="103"/>
      <c r="N1491" s="95"/>
      <c r="O1491" s="106">
        <f>ROUNDDOWN(SUM(N1490:N1499)/1000,0)</f>
        <v>0</v>
      </c>
    </row>
    <row r="1492" spans="1:15" s="131" customFormat="1" ht="14.1" customHeight="1">
      <c r="A1492" s="351"/>
      <c r="B1492" s="100"/>
      <c r="C1492" s="101"/>
      <c r="D1492" s="102"/>
      <c r="E1492" s="103"/>
      <c r="F1492" s="95"/>
      <c r="G1492" s="104"/>
      <c r="H1492" s="111"/>
      <c r="I1492" s="97"/>
      <c r="J1492" s="601"/>
      <c r="K1492" s="102"/>
      <c r="L1492" s="102"/>
      <c r="M1492" s="103"/>
      <c r="N1492" s="95"/>
      <c r="O1492" s="99"/>
    </row>
    <row r="1493" spans="1:15" s="131" customFormat="1" ht="14.25" customHeight="1" thickBot="1">
      <c r="A1493" s="351"/>
      <c r="B1493" s="122" t="s">
        <v>68</v>
      </c>
      <c r="C1493" s="123"/>
      <c r="D1493" s="123"/>
      <c r="E1493" s="124"/>
      <c r="F1493" s="125"/>
      <c r="G1493" s="126">
        <f>G1494-G1458-G1465-G1471-G1475-G1481-G1491</f>
        <v>0</v>
      </c>
      <c r="H1493" s="105"/>
      <c r="I1493" s="97"/>
      <c r="J1493" s="601"/>
      <c r="K1493" s="102"/>
      <c r="L1493" s="102"/>
      <c r="M1493" s="103"/>
      <c r="N1493" s="95"/>
      <c r="O1493" s="99"/>
    </row>
    <row r="1494" spans="1:15" s="131" customFormat="1" ht="20.100000000000001" customHeight="1" thickTop="1">
      <c r="A1494" s="351"/>
      <c r="B1494" s="1015" t="s">
        <v>69</v>
      </c>
      <c r="C1494" s="1016"/>
      <c r="D1494" s="1016"/>
      <c r="E1494" s="1016"/>
      <c r="F1494" s="1017"/>
      <c r="G1494" s="127">
        <f>O1502</f>
        <v>0</v>
      </c>
      <c r="H1494" s="105"/>
      <c r="I1494" s="97"/>
      <c r="J1494" s="601"/>
      <c r="K1494" s="102"/>
      <c r="L1494" s="102"/>
      <c r="M1494" s="103"/>
      <c r="N1494" s="95"/>
      <c r="O1494" s="99"/>
    </row>
    <row r="1495" spans="1:15" s="131" customFormat="1" ht="14.25" customHeight="1">
      <c r="A1495" s="351"/>
      <c r="B1495" s="128" t="s">
        <v>70</v>
      </c>
      <c r="C1495" s="129"/>
      <c r="D1495" s="129"/>
      <c r="E1495" s="129"/>
      <c r="F1495" s="129"/>
      <c r="G1495" s="130"/>
      <c r="H1495" s="130"/>
      <c r="I1495" s="97"/>
      <c r="J1495" s="601"/>
      <c r="K1495" s="102"/>
      <c r="L1495" s="102"/>
      <c r="M1495" s="103"/>
      <c r="N1495" s="95"/>
      <c r="O1495" s="99"/>
    </row>
    <row r="1496" spans="1:15" s="131" customFormat="1" ht="14.25" customHeight="1">
      <c r="A1496" s="351"/>
      <c r="B1496" s="131" t="s">
        <v>71</v>
      </c>
      <c r="C1496" s="129"/>
      <c r="D1496" s="129"/>
      <c r="E1496" s="129"/>
      <c r="F1496" s="129"/>
      <c r="G1496" s="132" t="s">
        <v>72</v>
      </c>
      <c r="H1496" s="133"/>
      <c r="I1496" s="97"/>
      <c r="J1496" s="601"/>
      <c r="K1496" s="102"/>
      <c r="L1496" s="102"/>
      <c r="M1496" s="103"/>
      <c r="N1496" s="95"/>
      <c r="O1496" s="99"/>
    </row>
    <row r="1497" spans="1:15" s="131" customFormat="1" ht="14.25" customHeight="1">
      <c r="A1497" s="351"/>
      <c r="B1497" s="919" t="s">
        <v>73</v>
      </c>
      <c r="C1497" s="1018"/>
      <c r="D1497" s="1018"/>
      <c r="E1497" s="1018"/>
      <c r="F1497" s="1019"/>
      <c r="G1497" s="134" t="s">
        <v>74</v>
      </c>
      <c r="H1497" s="133"/>
      <c r="I1497" s="97"/>
      <c r="J1497" s="601"/>
      <c r="K1497" s="102"/>
      <c r="L1497" s="102"/>
      <c r="M1497" s="103"/>
      <c r="N1497" s="95"/>
      <c r="O1497" s="99"/>
    </row>
    <row r="1498" spans="1:15" s="131" customFormat="1" ht="20.100000000000001" customHeight="1">
      <c r="A1498" s="351"/>
      <c r="B1498" s="1003" t="s">
        <v>567</v>
      </c>
      <c r="C1498" s="1018"/>
      <c r="D1498" s="1018"/>
      <c r="E1498" s="1018"/>
      <c r="F1498" s="1019"/>
      <c r="G1498" s="135"/>
      <c r="H1498" s="136"/>
      <c r="I1498" s="97"/>
      <c r="J1498" s="601"/>
      <c r="K1498" s="102"/>
      <c r="L1498" s="102"/>
      <c r="M1498" s="103"/>
      <c r="N1498" s="95"/>
      <c r="O1498" s="99"/>
    </row>
    <row r="1499" spans="1:15" s="131" customFormat="1" ht="21.95" customHeight="1" thickBot="1">
      <c r="A1499" s="351"/>
      <c r="B1499" s="1003" t="s">
        <v>568</v>
      </c>
      <c r="C1499" s="1004"/>
      <c r="D1499" s="1004"/>
      <c r="E1499" s="1004"/>
      <c r="F1499" s="1005"/>
      <c r="G1499" s="135"/>
      <c r="H1499" s="111"/>
      <c r="I1499" s="97"/>
      <c r="J1499" s="601"/>
      <c r="K1499" s="102"/>
      <c r="L1499" s="102"/>
      <c r="M1499" s="103"/>
      <c r="N1499" s="95"/>
      <c r="O1499" s="137"/>
    </row>
    <row r="1500" spans="1:15" s="131" customFormat="1" ht="35.450000000000003" customHeight="1" thickTop="1">
      <c r="A1500" s="351"/>
      <c r="B1500" s="1003" t="s">
        <v>132</v>
      </c>
      <c r="C1500" s="1004"/>
      <c r="D1500" s="1004"/>
      <c r="E1500" s="1004"/>
      <c r="F1500" s="1005"/>
      <c r="G1500" s="135"/>
      <c r="H1500" s="111"/>
      <c r="I1500" s="1006" t="s">
        <v>565</v>
      </c>
      <c r="J1500" s="1007"/>
      <c r="K1500" s="1007"/>
      <c r="L1500" s="1007"/>
      <c r="M1500" s="1007"/>
      <c r="N1500" s="1008"/>
      <c r="O1500" s="138">
        <f>SUM(O1458,O1468,O1477,O1484,O1491,)</f>
        <v>0</v>
      </c>
    </row>
    <row r="1501" spans="1:15" s="131" customFormat="1" ht="35.450000000000003" customHeight="1">
      <c r="A1501" s="351"/>
      <c r="B1501" s="1003" t="s">
        <v>138</v>
      </c>
      <c r="C1501" s="1004"/>
      <c r="D1501" s="1004"/>
      <c r="E1501" s="1004"/>
      <c r="F1501" s="1005"/>
      <c r="G1501" s="187"/>
      <c r="H1501" s="130"/>
      <c r="I1501" s="1009" t="s">
        <v>340</v>
      </c>
      <c r="J1501" s="1010"/>
      <c r="K1501" s="1010"/>
      <c r="L1501" s="1010"/>
      <c r="M1501" s="1010"/>
      <c r="N1501" s="1011"/>
      <c r="O1501" s="146">
        <f>IF(共通入力シート!$B$18="課税事業者",ROUNDDOWN((O1500-G1503)*10/110,0),0)</f>
        <v>0</v>
      </c>
    </row>
    <row r="1502" spans="1:15" s="131" customFormat="1" ht="26.1" customHeight="1" thickBot="1">
      <c r="A1502" s="351"/>
      <c r="B1502" s="1012" t="s">
        <v>569</v>
      </c>
      <c r="C1502" s="1013"/>
      <c r="D1502" s="1013"/>
      <c r="E1502" s="1013"/>
      <c r="F1502" s="1014"/>
      <c r="G1502" s="139"/>
      <c r="H1502" s="130"/>
      <c r="I1502" s="995" t="s">
        <v>341</v>
      </c>
      <c r="J1502" s="996"/>
      <c r="K1502" s="996"/>
      <c r="L1502" s="996"/>
      <c r="M1502" s="996"/>
      <c r="N1502" s="997"/>
      <c r="O1502" s="141">
        <f>O1500-O1501</f>
        <v>0</v>
      </c>
    </row>
    <row r="1503" spans="1:15" s="131" customFormat="1" ht="25.35" customHeight="1" thickTop="1">
      <c r="A1503" s="351"/>
      <c r="B1503" s="992" t="s">
        <v>75</v>
      </c>
      <c r="C1503" s="993"/>
      <c r="D1503" s="993"/>
      <c r="E1503" s="993"/>
      <c r="F1503" s="994"/>
      <c r="G1503" s="140">
        <f>SUM(G1498:G1502)</f>
        <v>0</v>
      </c>
      <c r="H1503" s="364"/>
      <c r="I1503" s="995" t="s">
        <v>342</v>
      </c>
      <c r="J1503" s="996"/>
      <c r="K1503" s="996"/>
      <c r="L1503" s="996"/>
      <c r="M1503" s="996"/>
      <c r="N1503" s="997"/>
      <c r="O1503" s="144"/>
    </row>
    <row r="1504" spans="1:15" s="131" customFormat="1" ht="26.25" customHeight="1">
      <c r="A1504" s="351"/>
      <c r="B1504" s="131" t="s">
        <v>76</v>
      </c>
      <c r="C1504" s="365"/>
      <c r="D1504" s="365"/>
      <c r="E1504" s="365"/>
      <c r="F1504" s="365"/>
      <c r="G1504" s="143"/>
      <c r="H1504" s="364"/>
      <c r="O1504" s="145"/>
    </row>
    <row r="1505" spans="1:21" s="131" customFormat="1" ht="10.5" customHeight="1" thickBot="1">
      <c r="A1505" s="351"/>
      <c r="C1505" s="365"/>
      <c r="D1505" s="365"/>
      <c r="E1505" s="365"/>
      <c r="F1505" s="365"/>
      <c r="G1505" s="143"/>
      <c r="H1505" s="364"/>
      <c r="I1505" s="366"/>
    </row>
    <row r="1506" spans="1:21" s="131" customFormat="1" ht="25.35" customHeight="1" thickBot="1">
      <c r="A1506" s="351"/>
      <c r="B1506" s="998" t="s">
        <v>77</v>
      </c>
      <c r="C1506" s="980"/>
      <c r="D1506" s="999" t="str">
        <f>IF(共通入力シート!$B$2="","",共通入力シート!$B$2)</f>
        <v/>
      </c>
      <c r="E1506" s="999"/>
      <c r="F1506" s="999"/>
      <c r="G1506" s="1000"/>
      <c r="H1506" s="1001" t="str">
        <f>IF(共通入力シート!$B$18="※選択してください。","★「共通入力シート」の消費税等仕入控除税額の取扱を選択してください。","")</f>
        <v/>
      </c>
      <c r="I1506" s="1002"/>
      <c r="J1506" s="1002"/>
      <c r="K1506" s="1002"/>
      <c r="L1506" s="1002"/>
      <c r="M1506" s="1002"/>
      <c r="N1506" s="1002"/>
      <c r="O1506" s="1002"/>
    </row>
    <row r="1507" spans="1:21" s="131" customFormat="1" ht="46.5" customHeight="1" thickBot="1">
      <c r="A1507" s="351"/>
      <c r="B1507" s="987" t="s">
        <v>343</v>
      </c>
      <c r="C1507" s="988"/>
      <c r="D1507" s="989" t="str">
        <f>IF(O1502=0,"",MAX(0,MIN(INT(O1502/2),G1493)))</f>
        <v/>
      </c>
      <c r="E1507" s="989"/>
      <c r="F1507" s="989"/>
      <c r="G1507" s="367" t="s">
        <v>29</v>
      </c>
      <c r="H1507" s="990" t="s">
        <v>78</v>
      </c>
      <c r="I1507" s="991"/>
      <c r="J1507" s="991"/>
      <c r="K1507" s="991"/>
      <c r="L1507" s="991"/>
      <c r="M1507" s="991"/>
      <c r="N1507" s="991"/>
      <c r="O1507" s="991"/>
    </row>
    <row r="1508" spans="1:21" ht="4.5" customHeight="1"/>
    <row r="1509" spans="1:21" ht="15.6" customHeight="1">
      <c r="B1509" s="131" t="s">
        <v>425</v>
      </c>
      <c r="C1509" s="218"/>
      <c r="D1509" s="218"/>
      <c r="E1509" s="218"/>
      <c r="F1509" s="218"/>
      <c r="G1509" s="218"/>
      <c r="H1509" s="218"/>
      <c r="I1509" s="218"/>
      <c r="J1509" s="218"/>
      <c r="K1509" s="218"/>
      <c r="L1509" s="218"/>
      <c r="M1509" s="218"/>
      <c r="N1509" s="218"/>
      <c r="O1509" s="218"/>
      <c r="R1509" s="329"/>
      <c r="S1509" s="329"/>
      <c r="T1509" s="329"/>
      <c r="U1509" s="329"/>
    </row>
    <row r="1510" spans="1:21" ht="15.6" customHeight="1">
      <c r="B1510" s="218" t="s">
        <v>509</v>
      </c>
      <c r="C1510" s="218"/>
      <c r="D1510" s="218"/>
      <c r="E1510" s="218"/>
      <c r="F1510" s="218"/>
      <c r="G1510" s="218"/>
      <c r="H1510" s="218"/>
      <c r="I1510" s="218"/>
      <c r="J1510" s="218"/>
      <c r="K1510" s="218"/>
      <c r="L1510" s="218"/>
      <c r="M1510" s="218"/>
      <c r="N1510" s="218"/>
      <c r="O1510" s="218"/>
      <c r="R1510" s="329"/>
      <c r="S1510" s="329"/>
      <c r="T1510" s="329"/>
      <c r="U1510" s="329"/>
    </row>
    <row r="1511" spans="1:21" ht="15.6" customHeight="1" thickBot="1">
      <c r="B1511" s="1120" t="s">
        <v>513</v>
      </c>
      <c r="C1511" s="1120"/>
      <c r="D1511" s="1120"/>
      <c r="E1511" s="1120"/>
      <c r="F1511" s="1120"/>
      <c r="G1511" s="1120"/>
      <c r="H1511" s="1120"/>
      <c r="I1511" s="1120"/>
      <c r="J1511" s="1120"/>
      <c r="K1511" s="1120"/>
      <c r="L1511" s="1120"/>
      <c r="M1511" s="1120"/>
      <c r="N1511" s="1120"/>
      <c r="O1511" s="1120"/>
      <c r="R1511" s="329"/>
      <c r="S1511" s="329"/>
      <c r="T1511" s="329"/>
      <c r="U1511" s="329"/>
    </row>
    <row r="1512" spans="1:21" ht="15.75" customHeight="1">
      <c r="B1512" s="1121" t="s">
        <v>43</v>
      </c>
      <c r="C1512" s="1122"/>
      <c r="D1512" s="1125" t="s">
        <v>650</v>
      </c>
      <c r="E1512" s="1126"/>
      <c r="F1512" s="1129" t="s">
        <v>657</v>
      </c>
      <c r="G1512" s="1130"/>
      <c r="H1512" s="1131"/>
      <c r="I1512" s="1131"/>
      <c r="J1512" s="1131"/>
      <c r="K1512" s="1131"/>
      <c r="L1512" s="1131"/>
      <c r="M1512" s="1131"/>
      <c r="N1512" s="1131"/>
      <c r="O1512" s="1132"/>
      <c r="Q1512" s="618" t="s">
        <v>667</v>
      </c>
      <c r="R1512" s="329"/>
      <c r="S1512" s="329"/>
      <c r="T1512" s="329"/>
      <c r="U1512" s="329"/>
    </row>
    <row r="1513" spans="1:21" ht="17.25" customHeight="1" thickBot="1">
      <c r="B1513" s="1123"/>
      <c r="C1513" s="1124"/>
      <c r="D1513" s="1127"/>
      <c r="E1513" s="1128"/>
      <c r="F1513" s="1133"/>
      <c r="G1513" s="1134"/>
      <c r="H1513" s="1135"/>
      <c r="I1513" s="1135"/>
      <c r="J1513" s="1135"/>
      <c r="K1513" s="1135"/>
      <c r="L1513" s="1135"/>
      <c r="M1513" s="1135"/>
      <c r="N1513" s="1135"/>
      <c r="O1513" s="1136"/>
      <c r="Q1513" s="617" t="s">
        <v>668</v>
      </c>
      <c r="R1513" s="329"/>
      <c r="S1513" s="329"/>
      <c r="T1513" s="329"/>
      <c r="U1513" s="329"/>
    </row>
    <row r="1514" spans="1:21" ht="16.5" customHeight="1">
      <c r="B1514" s="330" t="s">
        <v>142</v>
      </c>
      <c r="C1514" s="331"/>
      <c r="D1514" s="331"/>
      <c r="E1514" s="332"/>
      <c r="F1514" s="331"/>
      <c r="G1514" s="331"/>
      <c r="H1514" s="333"/>
      <c r="I1514" s="333"/>
      <c r="J1514" s="333"/>
      <c r="K1514" s="333"/>
      <c r="L1514" s="333"/>
      <c r="M1514" s="333"/>
      <c r="N1514" s="333"/>
      <c r="O1514" s="334"/>
      <c r="R1514" s="329"/>
      <c r="S1514" s="329"/>
      <c r="T1514" s="329"/>
      <c r="U1514" s="329"/>
    </row>
    <row r="1515" spans="1:21" ht="18.75" customHeight="1">
      <c r="B1515" s="1109"/>
      <c r="C1515" s="1110"/>
      <c r="D1515" s="1110"/>
      <c r="E1515" s="1110"/>
      <c r="F1515" s="1110"/>
      <c r="G1515" s="1110"/>
      <c r="H1515" s="1110"/>
      <c r="I1515" s="1110"/>
      <c r="J1515" s="1110"/>
      <c r="K1515" s="1110"/>
      <c r="L1515" s="1213" t="s">
        <v>48</v>
      </c>
      <c r="M1515" s="1215"/>
      <c r="N1515" s="1215"/>
      <c r="O1515" s="1216"/>
      <c r="Q1515" s="569" t="str">
        <f>IF(M1515="", "←選択してください。", "")</f>
        <v>←選択してください。</v>
      </c>
      <c r="R1515" s="329"/>
      <c r="S1515" s="329"/>
      <c r="T1515" s="329"/>
      <c r="U1515" s="329"/>
    </row>
    <row r="1516" spans="1:21" ht="17.25" customHeight="1">
      <c r="B1516" s="1111"/>
      <c r="C1516" s="1112"/>
      <c r="D1516" s="1112"/>
      <c r="E1516" s="1112"/>
      <c r="F1516" s="1112"/>
      <c r="G1516" s="1112"/>
      <c r="H1516" s="1112"/>
      <c r="I1516" s="1112"/>
      <c r="J1516" s="1112"/>
      <c r="K1516" s="1112"/>
      <c r="L1516" s="1214"/>
      <c r="M1516" s="1217"/>
      <c r="N1516" s="1217"/>
      <c r="O1516" s="1218"/>
      <c r="Q1516" s="336"/>
      <c r="R1516" s="329"/>
      <c r="S1516" s="329"/>
      <c r="T1516" s="329"/>
      <c r="U1516" s="329"/>
    </row>
    <row r="1517" spans="1:21" ht="4.5" customHeight="1">
      <c r="B1517" s="338"/>
      <c r="C1517" s="338"/>
      <c r="D1517" s="338"/>
      <c r="E1517" s="338"/>
      <c r="F1517" s="338"/>
      <c r="G1517" s="338"/>
      <c r="H1517" s="338"/>
      <c r="I1517" s="338"/>
      <c r="J1517" s="338"/>
      <c r="K1517" s="338"/>
      <c r="L1517" s="338"/>
      <c r="M1517" s="338"/>
      <c r="N1517" s="338"/>
      <c r="O1517" s="611"/>
      <c r="R1517" s="329"/>
      <c r="S1517" s="329"/>
      <c r="T1517" s="329"/>
      <c r="U1517" s="329"/>
    </row>
    <row r="1518" spans="1:21" ht="24" customHeight="1">
      <c r="B1518" s="340" t="s">
        <v>143</v>
      </c>
      <c r="C1518" s="341"/>
      <c r="D1518" s="341"/>
      <c r="E1518" s="341"/>
      <c r="F1518" s="1117" t="s">
        <v>50</v>
      </c>
      <c r="G1518" s="1118"/>
      <c r="H1518" s="342"/>
      <c r="I1518" s="919"/>
      <c r="J1518" s="920"/>
      <c r="K1518" s="920"/>
      <c r="L1518" s="1221"/>
      <c r="M1518" s="1221"/>
      <c r="N1518" s="1221"/>
      <c r="O1518" s="775"/>
      <c r="Q1518" s="336" t="str">
        <f>IF(OR(F1512="人材養成事業",F1512= "普及啓発事業"), "←斜線部は記入する必要はありません。", "")</f>
        <v/>
      </c>
      <c r="R1518" s="329"/>
      <c r="S1518" s="329"/>
      <c r="T1518" s="329"/>
      <c r="U1518" s="329"/>
    </row>
    <row r="1519" spans="1:21" ht="8.25" customHeight="1">
      <c r="B1519" s="131"/>
      <c r="C1519" s="131"/>
      <c r="D1519" s="131"/>
      <c r="E1519" s="131"/>
      <c r="F1519" s="338"/>
      <c r="G1519" s="338"/>
      <c r="H1519" s="587"/>
      <c r="I1519" s="338"/>
      <c r="J1519" s="338"/>
      <c r="K1519" s="338"/>
      <c r="L1519" s="588"/>
      <c r="M1519" s="338"/>
      <c r="N1519" s="338"/>
      <c r="O1519" s="589"/>
      <c r="Q1519" s="336"/>
      <c r="R1519" s="329"/>
      <c r="S1519" s="329"/>
      <c r="T1519" s="329"/>
      <c r="U1519" s="329"/>
    </row>
    <row r="1520" spans="1:21" ht="24" hidden="1" customHeight="1">
      <c r="B1520" s="131"/>
      <c r="C1520" s="131"/>
      <c r="D1520" s="131"/>
      <c r="E1520" s="131"/>
      <c r="F1520" s="338"/>
      <c r="G1520" s="338"/>
      <c r="H1520" s="587"/>
      <c r="I1520" s="338"/>
      <c r="J1520" s="338"/>
      <c r="K1520" s="338"/>
      <c r="L1520" s="588"/>
      <c r="M1520" s="338"/>
      <c r="N1520" s="338"/>
      <c r="O1520" s="589"/>
      <c r="Q1520" s="336"/>
      <c r="R1520" s="329"/>
      <c r="S1520" s="329"/>
      <c r="T1520" s="329"/>
      <c r="U1520" s="329"/>
    </row>
    <row r="1521" spans="2:21" ht="9.75" hidden="1" customHeight="1">
      <c r="B1521" s="131"/>
      <c r="C1521" s="131"/>
      <c r="D1521" s="338"/>
      <c r="E1521" s="338"/>
      <c r="F1521" s="338"/>
      <c r="G1521" s="338"/>
      <c r="H1521" s="338"/>
      <c r="I1521" s="338"/>
      <c r="J1521" s="338"/>
      <c r="K1521" s="338"/>
      <c r="L1521" s="338"/>
      <c r="M1521" s="338"/>
      <c r="N1521" s="338"/>
      <c r="O1521" s="338"/>
      <c r="Q1521" s="336"/>
      <c r="R1521" s="329"/>
      <c r="S1521" s="329"/>
      <c r="T1521" s="329"/>
      <c r="U1521" s="329"/>
    </row>
    <row r="1522" spans="2:21" s="102" customFormat="1" ht="18" customHeight="1">
      <c r="B1522" s="1020" t="s">
        <v>344</v>
      </c>
      <c r="C1522" s="1066"/>
      <c r="D1522" s="925" t="s">
        <v>413</v>
      </c>
      <c r="E1522" s="926"/>
      <c r="F1522" s="926"/>
      <c r="G1522" s="926"/>
      <c r="H1522" s="926"/>
      <c r="I1522" s="926"/>
      <c r="J1522" s="926"/>
      <c r="K1522" s="926"/>
      <c r="L1522" s="926"/>
      <c r="M1522" s="926"/>
      <c r="N1522" s="926"/>
      <c r="O1522" s="927"/>
      <c r="Q1522" s="345"/>
    </row>
    <row r="1523" spans="2:21" s="102" customFormat="1" ht="19.350000000000001" customHeight="1">
      <c r="B1523" s="1067"/>
      <c r="C1523" s="1068"/>
      <c r="D1523" s="1071"/>
      <c r="E1523" s="1072"/>
      <c r="F1523" s="1072"/>
      <c r="G1523" s="1072"/>
      <c r="H1523" s="1072"/>
      <c r="I1523" s="1072"/>
      <c r="J1523" s="1072"/>
      <c r="K1523" s="1072"/>
      <c r="L1523" s="1072"/>
      <c r="M1523" s="1072"/>
      <c r="N1523" s="1072"/>
      <c r="O1523" s="1073"/>
    </row>
    <row r="1524" spans="2:21" s="102" customFormat="1" ht="19.350000000000001" customHeight="1">
      <c r="B1524" s="1067"/>
      <c r="C1524" s="1068"/>
      <c r="D1524" s="1071"/>
      <c r="E1524" s="1072"/>
      <c r="F1524" s="1072"/>
      <c r="G1524" s="1072"/>
      <c r="H1524" s="1072"/>
      <c r="I1524" s="1072"/>
      <c r="J1524" s="1072"/>
      <c r="K1524" s="1072"/>
      <c r="L1524" s="1072"/>
      <c r="M1524" s="1072"/>
      <c r="N1524" s="1072"/>
      <c r="O1524" s="1073"/>
    </row>
    <row r="1525" spans="2:21" s="102" customFormat="1" ht="19.350000000000001" customHeight="1">
      <c r="B1525" s="1067"/>
      <c r="C1525" s="1068"/>
      <c r="D1525" s="1071"/>
      <c r="E1525" s="1072"/>
      <c r="F1525" s="1072"/>
      <c r="G1525" s="1072"/>
      <c r="H1525" s="1072"/>
      <c r="I1525" s="1072"/>
      <c r="J1525" s="1072"/>
      <c r="K1525" s="1072"/>
      <c r="L1525" s="1072"/>
      <c r="M1525" s="1072"/>
      <c r="N1525" s="1072"/>
      <c r="O1525" s="1073"/>
    </row>
    <row r="1526" spans="2:21" s="102" customFormat="1" ht="19.350000000000001" customHeight="1">
      <c r="B1526" s="1067"/>
      <c r="C1526" s="1068"/>
      <c r="D1526" s="1071"/>
      <c r="E1526" s="1072"/>
      <c r="F1526" s="1072"/>
      <c r="G1526" s="1072"/>
      <c r="H1526" s="1072"/>
      <c r="I1526" s="1072"/>
      <c r="J1526" s="1072"/>
      <c r="K1526" s="1072"/>
      <c r="L1526" s="1072"/>
      <c r="M1526" s="1072"/>
      <c r="N1526" s="1072"/>
      <c r="O1526" s="1073"/>
    </row>
    <row r="1527" spans="2:21" s="102" customFormat="1" ht="19.350000000000001" customHeight="1">
      <c r="B1527" s="1067"/>
      <c r="C1527" s="1068"/>
      <c r="D1527" s="1071"/>
      <c r="E1527" s="1072"/>
      <c r="F1527" s="1072"/>
      <c r="G1527" s="1072"/>
      <c r="H1527" s="1072"/>
      <c r="I1527" s="1072"/>
      <c r="J1527" s="1072"/>
      <c r="K1527" s="1072"/>
      <c r="L1527" s="1072"/>
      <c r="M1527" s="1072"/>
      <c r="N1527" s="1072"/>
      <c r="O1527" s="1073"/>
    </row>
    <row r="1528" spans="2:21" s="102" customFormat="1" ht="19.350000000000001" customHeight="1">
      <c r="B1528" s="1067"/>
      <c r="C1528" s="1068"/>
      <c r="D1528" s="1071"/>
      <c r="E1528" s="1072"/>
      <c r="F1528" s="1072"/>
      <c r="G1528" s="1072"/>
      <c r="H1528" s="1072"/>
      <c r="I1528" s="1072"/>
      <c r="J1528" s="1072"/>
      <c r="K1528" s="1072"/>
      <c r="L1528" s="1072"/>
      <c r="M1528" s="1072"/>
      <c r="N1528" s="1072"/>
      <c r="O1528" s="1073"/>
    </row>
    <row r="1529" spans="2:21" s="102" customFormat="1" ht="19.350000000000001" customHeight="1">
      <c r="B1529" s="1067"/>
      <c r="C1529" s="1068"/>
      <c r="D1529" s="1071"/>
      <c r="E1529" s="1072"/>
      <c r="F1529" s="1072"/>
      <c r="G1529" s="1072"/>
      <c r="H1529" s="1072"/>
      <c r="I1529" s="1072"/>
      <c r="J1529" s="1072"/>
      <c r="K1529" s="1072"/>
      <c r="L1529" s="1072"/>
      <c r="M1529" s="1072"/>
      <c r="N1529" s="1072"/>
      <c r="O1529" s="1073"/>
    </row>
    <row r="1530" spans="2:21" s="102" customFormat="1" ht="19.350000000000001" customHeight="1">
      <c r="B1530" s="1067"/>
      <c r="C1530" s="1068"/>
      <c r="D1530" s="1071"/>
      <c r="E1530" s="1072"/>
      <c r="F1530" s="1072"/>
      <c r="G1530" s="1072"/>
      <c r="H1530" s="1072"/>
      <c r="I1530" s="1072"/>
      <c r="J1530" s="1072"/>
      <c r="K1530" s="1072"/>
      <c r="L1530" s="1072"/>
      <c r="M1530" s="1072"/>
      <c r="N1530" s="1072"/>
      <c r="O1530" s="1073"/>
    </row>
    <row r="1531" spans="2:21" s="102" customFormat="1" ht="19.350000000000001" customHeight="1">
      <c r="B1531" s="1067"/>
      <c r="C1531" s="1068"/>
      <c r="D1531" s="1071"/>
      <c r="E1531" s="1072"/>
      <c r="F1531" s="1072"/>
      <c r="G1531" s="1072"/>
      <c r="H1531" s="1072"/>
      <c r="I1531" s="1072"/>
      <c r="J1531" s="1072"/>
      <c r="K1531" s="1072"/>
      <c r="L1531" s="1072"/>
      <c r="M1531" s="1072"/>
      <c r="N1531" s="1072"/>
      <c r="O1531" s="1073"/>
    </row>
    <row r="1532" spans="2:21" s="102" customFormat="1" ht="19.350000000000001" customHeight="1">
      <c r="B1532" s="1069"/>
      <c r="C1532" s="1070"/>
      <c r="D1532" s="1074"/>
      <c r="E1532" s="1075"/>
      <c r="F1532" s="1075"/>
      <c r="G1532" s="1075"/>
      <c r="H1532" s="1075"/>
      <c r="I1532" s="1075"/>
      <c r="J1532" s="1075"/>
      <c r="K1532" s="1075"/>
      <c r="L1532" s="1075"/>
      <c r="M1532" s="1075"/>
      <c r="N1532" s="1075"/>
      <c r="O1532" s="1076"/>
    </row>
    <row r="1533" spans="2:21" s="102" customFormat="1" ht="18" customHeight="1">
      <c r="B1533" s="1020" t="s">
        <v>148</v>
      </c>
      <c r="C1533" s="1021"/>
      <c r="D1533" s="1059" t="s">
        <v>427</v>
      </c>
      <c r="E1533" s="1026"/>
      <c r="F1533" s="1026"/>
      <c r="G1533" s="1026"/>
      <c r="H1533" s="1026"/>
      <c r="I1533" s="1026"/>
      <c r="J1533" s="1026"/>
      <c r="K1533" s="1026"/>
      <c r="L1533" s="1026"/>
      <c r="M1533" s="1026"/>
      <c r="N1533" s="1026"/>
      <c r="O1533" s="1027"/>
    </row>
    <row r="1534" spans="2:21" s="102" customFormat="1" ht="18" customHeight="1">
      <c r="B1534" s="1022"/>
      <c r="C1534" s="1023"/>
      <c r="D1534" s="1028"/>
      <c r="E1534" s="1077"/>
      <c r="F1534" s="1077"/>
      <c r="G1534" s="1077"/>
      <c r="H1534" s="1077"/>
      <c r="I1534" s="1077"/>
      <c r="J1534" s="1077"/>
      <c r="K1534" s="1077"/>
      <c r="L1534" s="1077"/>
      <c r="M1534" s="1077"/>
      <c r="N1534" s="1077"/>
      <c r="O1534" s="1078"/>
    </row>
    <row r="1535" spans="2:21" s="102" customFormat="1" ht="18" customHeight="1">
      <c r="B1535" s="1022"/>
      <c r="C1535" s="1023"/>
      <c r="D1535" s="1071"/>
      <c r="E1535" s="1072"/>
      <c r="F1535" s="1072"/>
      <c r="G1535" s="1072"/>
      <c r="H1535" s="1072"/>
      <c r="I1535" s="1072"/>
      <c r="J1535" s="1072"/>
      <c r="K1535" s="1072"/>
      <c r="L1535" s="1072"/>
      <c r="M1535" s="1072"/>
      <c r="N1535" s="1072"/>
      <c r="O1535" s="1073"/>
    </row>
    <row r="1536" spans="2:21" s="102" customFormat="1" ht="18" customHeight="1">
      <c r="B1536" s="1022"/>
      <c r="C1536" s="1023"/>
      <c r="D1536" s="1071"/>
      <c r="E1536" s="1072"/>
      <c r="F1536" s="1072"/>
      <c r="G1536" s="1072"/>
      <c r="H1536" s="1072"/>
      <c r="I1536" s="1072"/>
      <c r="J1536" s="1072"/>
      <c r="K1536" s="1072"/>
      <c r="L1536" s="1072"/>
      <c r="M1536" s="1072"/>
      <c r="N1536" s="1072"/>
      <c r="O1536" s="1073"/>
    </row>
    <row r="1537" spans="2:15" s="102" customFormat="1" ht="18" customHeight="1">
      <c r="B1537" s="1022"/>
      <c r="C1537" s="1023"/>
      <c r="D1537" s="1071"/>
      <c r="E1537" s="1072"/>
      <c r="F1537" s="1072"/>
      <c r="G1537" s="1072"/>
      <c r="H1537" s="1072"/>
      <c r="I1537" s="1072"/>
      <c r="J1537" s="1072"/>
      <c r="K1537" s="1072"/>
      <c r="L1537" s="1072"/>
      <c r="M1537" s="1072"/>
      <c r="N1537" s="1072"/>
      <c r="O1537" s="1073"/>
    </row>
    <row r="1538" spans="2:15" s="102" customFormat="1" ht="18" customHeight="1">
      <c r="B1538" s="1022"/>
      <c r="C1538" s="1023"/>
      <c r="D1538" s="1071"/>
      <c r="E1538" s="1072"/>
      <c r="F1538" s="1072"/>
      <c r="G1538" s="1072"/>
      <c r="H1538" s="1072"/>
      <c r="I1538" s="1072"/>
      <c r="J1538" s="1072"/>
      <c r="K1538" s="1072"/>
      <c r="L1538" s="1072"/>
      <c r="M1538" s="1072"/>
      <c r="N1538" s="1072"/>
      <c r="O1538" s="1073"/>
    </row>
    <row r="1539" spans="2:15" s="102" customFormat="1" ht="18" customHeight="1">
      <c r="B1539" s="1022"/>
      <c r="C1539" s="1023"/>
      <c r="D1539" s="1079"/>
      <c r="E1539" s="1080"/>
      <c r="F1539" s="1080"/>
      <c r="G1539" s="1080"/>
      <c r="H1539" s="1080"/>
      <c r="I1539" s="1080"/>
      <c r="J1539" s="1080"/>
      <c r="K1539" s="1080"/>
      <c r="L1539" s="1080"/>
      <c r="M1539" s="1080"/>
      <c r="N1539" s="1080"/>
      <c r="O1539" s="1081"/>
    </row>
    <row r="1540" spans="2:15" s="102" customFormat="1" ht="18" customHeight="1">
      <c r="B1540" s="1022"/>
      <c r="C1540" s="1023"/>
      <c r="D1540" s="1082" t="s">
        <v>428</v>
      </c>
      <c r="E1540" s="1083"/>
      <c r="F1540" s="1083"/>
      <c r="G1540" s="1083"/>
      <c r="H1540" s="1083"/>
      <c r="I1540" s="1083"/>
      <c r="J1540" s="1083"/>
      <c r="K1540" s="1083"/>
      <c r="L1540" s="1083"/>
      <c r="M1540" s="1083"/>
      <c r="N1540" s="1083"/>
      <c r="O1540" s="1084"/>
    </row>
    <row r="1541" spans="2:15" s="102" customFormat="1" ht="18" customHeight="1">
      <c r="B1541" s="1022"/>
      <c r="C1541" s="1023"/>
      <c r="D1541" s="1028"/>
      <c r="E1541" s="1085"/>
      <c r="F1541" s="1085"/>
      <c r="G1541" s="1085"/>
      <c r="H1541" s="1085"/>
      <c r="I1541" s="1085"/>
      <c r="J1541" s="1085"/>
      <c r="K1541" s="1085"/>
      <c r="L1541" s="1085"/>
      <c r="M1541" s="1085"/>
      <c r="N1541" s="1085"/>
      <c r="O1541" s="1086"/>
    </row>
    <row r="1542" spans="2:15" s="102" customFormat="1" ht="18" customHeight="1">
      <c r="B1542" s="1022"/>
      <c r="C1542" s="1023"/>
      <c r="D1542" s="1087"/>
      <c r="E1542" s="1088"/>
      <c r="F1542" s="1088"/>
      <c r="G1542" s="1088"/>
      <c r="H1542" s="1088"/>
      <c r="I1542" s="1088"/>
      <c r="J1542" s="1088"/>
      <c r="K1542" s="1088"/>
      <c r="L1542" s="1088"/>
      <c r="M1542" s="1088"/>
      <c r="N1542" s="1088"/>
      <c r="O1542" s="1089"/>
    </row>
    <row r="1543" spans="2:15" s="102" customFormat="1" ht="18" customHeight="1">
      <c r="B1543" s="1022"/>
      <c r="C1543" s="1023"/>
      <c r="D1543" s="1087"/>
      <c r="E1543" s="1088"/>
      <c r="F1543" s="1088"/>
      <c r="G1543" s="1088"/>
      <c r="H1543" s="1088"/>
      <c r="I1543" s="1088"/>
      <c r="J1543" s="1088"/>
      <c r="K1543" s="1088"/>
      <c r="L1543" s="1088"/>
      <c r="M1543" s="1088"/>
      <c r="N1543" s="1088"/>
      <c r="O1543" s="1089"/>
    </row>
    <row r="1544" spans="2:15" s="102" customFormat="1" ht="18" customHeight="1">
      <c r="B1544" s="1022"/>
      <c r="C1544" s="1023"/>
      <c r="D1544" s="1087"/>
      <c r="E1544" s="1088"/>
      <c r="F1544" s="1088"/>
      <c r="G1544" s="1088"/>
      <c r="H1544" s="1088"/>
      <c r="I1544" s="1088"/>
      <c r="J1544" s="1088"/>
      <c r="K1544" s="1088"/>
      <c r="L1544" s="1088"/>
      <c r="M1544" s="1088"/>
      <c r="N1544" s="1088"/>
      <c r="O1544" s="1089"/>
    </row>
    <row r="1545" spans="2:15" s="102" customFormat="1" ht="18" customHeight="1">
      <c r="B1545" s="1022"/>
      <c r="C1545" s="1023"/>
      <c r="D1545" s="1087"/>
      <c r="E1545" s="1088"/>
      <c r="F1545" s="1088"/>
      <c r="G1545" s="1088"/>
      <c r="H1545" s="1088"/>
      <c r="I1545" s="1088"/>
      <c r="J1545" s="1088"/>
      <c r="K1545" s="1088"/>
      <c r="L1545" s="1088"/>
      <c r="M1545" s="1088"/>
      <c r="N1545" s="1088"/>
      <c r="O1545" s="1089"/>
    </row>
    <row r="1546" spans="2:15" s="102" customFormat="1" ht="18" customHeight="1">
      <c r="B1546" s="1022"/>
      <c r="C1546" s="1023"/>
      <c r="D1546" s="1087"/>
      <c r="E1546" s="1088"/>
      <c r="F1546" s="1088"/>
      <c r="G1546" s="1088"/>
      <c r="H1546" s="1088"/>
      <c r="I1546" s="1088"/>
      <c r="J1546" s="1088"/>
      <c r="K1546" s="1088"/>
      <c r="L1546" s="1088"/>
      <c r="M1546" s="1088"/>
      <c r="N1546" s="1088"/>
      <c r="O1546" s="1089"/>
    </row>
    <row r="1547" spans="2:15" s="102" customFormat="1" ht="18" customHeight="1">
      <c r="B1547" s="1024"/>
      <c r="C1547" s="1025"/>
      <c r="D1547" s="1090"/>
      <c r="E1547" s="1091"/>
      <c r="F1547" s="1091"/>
      <c r="G1547" s="1091"/>
      <c r="H1547" s="1091"/>
      <c r="I1547" s="1091"/>
      <c r="J1547" s="1091"/>
      <c r="K1547" s="1091"/>
      <c r="L1547" s="1091"/>
      <c r="M1547" s="1091"/>
      <c r="N1547" s="1091"/>
      <c r="O1547" s="1092"/>
    </row>
    <row r="1548" spans="2:15" s="102" customFormat="1" ht="18" customHeight="1">
      <c r="B1548" s="1020" t="s">
        <v>140</v>
      </c>
      <c r="C1548" s="1021"/>
      <c r="D1548" s="1026" t="s">
        <v>347</v>
      </c>
      <c r="E1548" s="1026"/>
      <c r="F1548" s="1026"/>
      <c r="G1548" s="1026"/>
      <c r="H1548" s="1026"/>
      <c r="I1548" s="1026"/>
      <c r="J1548" s="1026"/>
      <c r="K1548" s="1026"/>
      <c r="L1548" s="1026"/>
      <c r="M1548" s="1026"/>
      <c r="N1548" s="1026"/>
      <c r="O1548" s="1027"/>
    </row>
    <row r="1549" spans="2:15" s="102" customFormat="1" ht="18" customHeight="1">
      <c r="B1549" s="1022"/>
      <c r="C1549" s="1023"/>
      <c r="D1549" s="1028"/>
      <c r="E1549" s="1029"/>
      <c r="F1549" s="1029"/>
      <c r="G1549" s="1029"/>
      <c r="H1549" s="1029"/>
      <c r="I1549" s="1029"/>
      <c r="J1549" s="1029"/>
      <c r="K1549" s="1029"/>
      <c r="L1549" s="1029"/>
      <c r="M1549" s="1029"/>
      <c r="N1549" s="1029"/>
      <c r="O1549" s="1030"/>
    </row>
    <row r="1550" spans="2:15" s="102" customFormat="1" ht="18" customHeight="1">
      <c r="B1550" s="1022"/>
      <c r="C1550" s="1023"/>
      <c r="D1550" s="1031"/>
      <c r="E1550" s="1032"/>
      <c r="F1550" s="1032"/>
      <c r="G1550" s="1032"/>
      <c r="H1550" s="1032"/>
      <c r="I1550" s="1032"/>
      <c r="J1550" s="1032"/>
      <c r="K1550" s="1032"/>
      <c r="L1550" s="1032"/>
      <c r="M1550" s="1032"/>
      <c r="N1550" s="1032"/>
      <c r="O1550" s="1033"/>
    </row>
    <row r="1551" spans="2:15" s="102" customFormat="1" ht="18" customHeight="1">
      <c r="B1551" s="1022"/>
      <c r="C1551" s="1023"/>
      <c r="D1551" s="1034"/>
      <c r="E1551" s="1035"/>
      <c r="F1551" s="1035"/>
      <c r="G1551" s="1035"/>
      <c r="H1551" s="1035"/>
      <c r="I1551" s="1035"/>
      <c r="J1551" s="1035"/>
      <c r="K1551" s="1035"/>
      <c r="L1551" s="1035"/>
      <c r="M1551" s="1035"/>
      <c r="N1551" s="1035"/>
      <c r="O1551" s="1036"/>
    </row>
    <row r="1552" spans="2:15" s="102" customFormat="1" ht="17.100000000000001" customHeight="1">
      <c r="B1552" s="1022"/>
      <c r="C1552" s="1023"/>
      <c r="D1552" s="1026" t="s">
        <v>345</v>
      </c>
      <c r="E1552" s="1026"/>
      <c r="F1552" s="1026"/>
      <c r="G1552" s="1026"/>
      <c r="H1552" s="1026"/>
      <c r="I1552" s="1026"/>
      <c r="J1552" s="1026"/>
      <c r="K1552" s="1026"/>
      <c r="L1552" s="1026"/>
      <c r="M1552" s="1026"/>
      <c r="N1552" s="1026"/>
      <c r="O1552" s="1027"/>
    </row>
    <row r="1553" spans="2:21" s="102" customFormat="1" ht="17.100000000000001" customHeight="1">
      <c r="B1553" s="1022"/>
      <c r="C1553" s="1023"/>
      <c r="D1553" s="1037"/>
      <c r="E1553" s="1038"/>
      <c r="F1553" s="1038"/>
      <c r="G1553" s="1038"/>
      <c r="H1553" s="1038"/>
      <c r="I1553" s="1038"/>
      <c r="J1553" s="1038"/>
      <c r="K1553" s="1038"/>
      <c r="L1553" s="1038"/>
      <c r="M1553" s="1038"/>
      <c r="N1553" s="1038"/>
      <c r="O1553" s="1039"/>
    </row>
    <row r="1554" spans="2:21" s="102" customFormat="1" ht="17.100000000000001" customHeight="1">
      <c r="B1554" s="1022"/>
      <c r="C1554" s="1023"/>
      <c r="D1554" s="1040"/>
      <c r="E1554" s="1041"/>
      <c r="F1554" s="1041"/>
      <c r="G1554" s="1041"/>
      <c r="H1554" s="1041"/>
      <c r="I1554" s="1041"/>
      <c r="J1554" s="1041"/>
      <c r="K1554" s="1041"/>
      <c r="L1554" s="1041"/>
      <c r="M1554" s="1041"/>
      <c r="N1554" s="1041"/>
      <c r="O1554" s="1042"/>
    </row>
    <row r="1555" spans="2:21" s="102" customFormat="1" ht="17.100000000000001" customHeight="1">
      <c r="B1555" s="1022"/>
      <c r="C1555" s="1023"/>
      <c r="D1555" s="1043"/>
      <c r="E1555" s="1044"/>
      <c r="F1555" s="1044"/>
      <c r="G1555" s="1044"/>
      <c r="H1555" s="1044"/>
      <c r="I1555" s="1044"/>
      <c r="J1555" s="1044"/>
      <c r="K1555" s="1044"/>
      <c r="L1555" s="1044"/>
      <c r="M1555" s="1044"/>
      <c r="N1555" s="1044"/>
      <c r="O1555" s="1045"/>
    </row>
    <row r="1556" spans="2:21" s="102" customFormat="1" ht="17.100000000000001" customHeight="1">
      <c r="B1556" s="1022"/>
      <c r="C1556" s="1023"/>
      <c r="D1556" s="1026" t="s">
        <v>492</v>
      </c>
      <c r="E1556" s="1026"/>
      <c r="F1556" s="1026"/>
      <c r="G1556" s="1026"/>
      <c r="H1556" s="1026"/>
      <c r="I1556" s="1026"/>
      <c r="J1556" s="1026"/>
      <c r="K1556" s="1026"/>
      <c r="L1556" s="1026"/>
      <c r="M1556" s="1026"/>
      <c r="N1556" s="1026"/>
      <c r="O1556" s="1027"/>
    </row>
    <row r="1557" spans="2:21" s="102" customFormat="1" ht="17.100000000000001" customHeight="1">
      <c r="B1557" s="1022"/>
      <c r="C1557" s="1023"/>
      <c r="D1557" s="1046"/>
      <c r="E1557" s="1047"/>
      <c r="F1557" s="1047"/>
      <c r="G1557" s="1047"/>
      <c r="H1557" s="1047"/>
      <c r="I1557" s="1047"/>
      <c r="J1557" s="1047"/>
      <c r="K1557" s="1047"/>
      <c r="L1557" s="1047"/>
      <c r="M1557" s="1047"/>
      <c r="N1557" s="1047"/>
      <c r="O1557" s="1048"/>
    </row>
    <row r="1558" spans="2:21" s="102" customFormat="1" ht="17.100000000000001" customHeight="1">
      <c r="B1558" s="1022"/>
      <c r="C1558" s="1023"/>
      <c r="D1558" s="1049"/>
      <c r="E1558" s="797"/>
      <c r="F1558" s="797"/>
      <c r="G1558" s="797"/>
      <c r="H1558" s="797"/>
      <c r="I1558" s="797"/>
      <c r="J1558" s="797"/>
      <c r="K1558" s="797"/>
      <c r="L1558" s="797"/>
      <c r="M1558" s="797"/>
      <c r="N1558" s="797"/>
      <c r="O1558" s="1050"/>
    </row>
    <row r="1559" spans="2:21" s="102" customFormat="1" ht="17.100000000000001" customHeight="1">
      <c r="B1559" s="1022"/>
      <c r="C1559" s="1023"/>
      <c r="D1559" s="1051"/>
      <c r="E1559" s="1052"/>
      <c r="F1559" s="1052"/>
      <c r="G1559" s="1052"/>
      <c r="H1559" s="1052"/>
      <c r="I1559" s="1052"/>
      <c r="J1559" s="1052"/>
      <c r="K1559" s="1052"/>
      <c r="L1559" s="1052"/>
      <c r="M1559" s="1052"/>
      <c r="N1559" s="1052"/>
      <c r="O1559" s="1053"/>
    </row>
    <row r="1560" spans="2:21" s="102" customFormat="1" ht="17.100000000000001" customHeight="1">
      <c r="B1560" s="1022"/>
      <c r="C1560" s="1023"/>
      <c r="D1560" s="1026" t="s">
        <v>141</v>
      </c>
      <c r="E1560" s="1026"/>
      <c r="F1560" s="1026"/>
      <c r="G1560" s="1026"/>
      <c r="H1560" s="1026"/>
      <c r="I1560" s="1026"/>
      <c r="J1560" s="1026"/>
      <c r="K1560" s="1026"/>
      <c r="L1560" s="1026"/>
      <c r="M1560" s="1026"/>
      <c r="N1560" s="1026"/>
      <c r="O1560" s="1027"/>
    </row>
    <row r="1561" spans="2:21" s="102" customFormat="1" ht="17.100000000000001" customHeight="1">
      <c r="B1561" s="1022"/>
      <c r="C1561" s="1023"/>
      <c r="D1561" s="1028"/>
      <c r="E1561" s="1054"/>
      <c r="F1561" s="1054"/>
      <c r="G1561" s="1054"/>
      <c r="H1561" s="1054"/>
      <c r="I1561" s="1054"/>
      <c r="J1561" s="1054"/>
      <c r="K1561" s="1054"/>
      <c r="L1561" s="1054"/>
      <c r="M1561" s="1054"/>
      <c r="N1561" s="1054"/>
      <c r="O1561" s="1055"/>
    </row>
    <row r="1562" spans="2:21" ht="18" customHeight="1">
      <c r="B1562" s="1022"/>
      <c r="C1562" s="1023"/>
      <c r="D1562" s="1056"/>
      <c r="E1562" s="1057"/>
      <c r="F1562" s="1057"/>
      <c r="G1562" s="1057"/>
      <c r="H1562" s="1057"/>
      <c r="I1562" s="1057"/>
      <c r="J1562" s="1057"/>
      <c r="K1562" s="1057"/>
      <c r="L1562" s="1057"/>
      <c r="M1562" s="1057"/>
      <c r="N1562" s="1057"/>
      <c r="O1562" s="1058"/>
      <c r="R1562" s="329"/>
      <c r="S1562" s="329"/>
      <c r="T1562" s="329"/>
      <c r="U1562" s="329"/>
    </row>
    <row r="1563" spans="2:21" ht="18" customHeight="1">
      <c r="B1563" s="1022"/>
      <c r="C1563" s="1023"/>
      <c r="D1563" s="1059" t="s">
        <v>346</v>
      </c>
      <c r="E1563" s="1026"/>
      <c r="F1563" s="1026"/>
      <c r="G1563" s="1026"/>
      <c r="H1563" s="1026"/>
      <c r="I1563" s="1026"/>
      <c r="J1563" s="1026"/>
      <c r="K1563" s="1026"/>
      <c r="L1563" s="1026"/>
      <c r="M1563" s="1026"/>
      <c r="N1563" s="1026"/>
      <c r="O1563" s="1027"/>
      <c r="R1563" s="329"/>
      <c r="S1563" s="329"/>
      <c r="T1563" s="329"/>
      <c r="U1563" s="329"/>
    </row>
    <row r="1564" spans="2:21" ht="18" customHeight="1">
      <c r="B1564" s="1022"/>
      <c r="C1564" s="1023"/>
      <c r="D1564" s="1060"/>
      <c r="E1564" s="1061"/>
      <c r="F1564" s="1061"/>
      <c r="G1564" s="1061"/>
      <c r="H1564" s="1061"/>
      <c r="I1564" s="1061"/>
      <c r="J1564" s="1061"/>
      <c r="K1564" s="1061"/>
      <c r="L1564" s="1061"/>
      <c r="M1564" s="1061"/>
      <c r="N1564" s="1061"/>
      <c r="O1564" s="1062"/>
      <c r="R1564" s="329"/>
      <c r="S1564" s="329"/>
      <c r="T1564" s="329"/>
      <c r="U1564" s="329"/>
    </row>
    <row r="1565" spans="2:21" s="346" customFormat="1" ht="18" customHeight="1">
      <c r="B1565" s="1024"/>
      <c r="C1565" s="1025"/>
      <c r="D1565" s="1063"/>
      <c r="E1565" s="1064"/>
      <c r="F1565" s="1064"/>
      <c r="G1565" s="1064"/>
      <c r="H1565" s="1064"/>
      <c r="I1565" s="1064"/>
      <c r="J1565" s="1064"/>
      <c r="K1565" s="1064"/>
      <c r="L1565" s="1064"/>
      <c r="M1565" s="1064"/>
      <c r="N1565" s="1064"/>
      <c r="O1565" s="1065"/>
    </row>
    <row r="1566" spans="2:21" s="131" customFormat="1" ht="4.5" customHeight="1">
      <c r="B1566" s="347"/>
      <c r="C1566" s="347"/>
      <c r="D1566" s="348"/>
      <c r="E1566" s="348"/>
      <c r="F1566" s="348"/>
      <c r="G1566" s="348"/>
      <c r="H1566" s="348"/>
      <c r="I1566" s="348"/>
      <c r="J1566" s="348"/>
      <c r="K1566" s="348"/>
      <c r="L1566" s="348"/>
      <c r="M1566" s="348"/>
      <c r="N1566" s="348"/>
      <c r="O1566" s="348"/>
    </row>
    <row r="1567" spans="2:21" s="131" customFormat="1" ht="18.75" customHeight="1">
      <c r="B1567" s="527" t="s">
        <v>426</v>
      </c>
      <c r="C1567" s="347"/>
      <c r="D1567" s="348"/>
      <c r="E1567" s="348"/>
      <c r="F1567" s="348"/>
      <c r="G1567" s="348"/>
      <c r="H1567" s="348"/>
      <c r="I1567" s="348"/>
      <c r="J1567" s="348"/>
      <c r="K1567" s="348"/>
      <c r="L1567" s="348"/>
      <c r="M1567" s="348"/>
      <c r="N1567" s="348"/>
      <c r="O1567" s="348"/>
    </row>
    <row r="1568" spans="2:21" s="131" customFormat="1" ht="14.25" customHeight="1" thickBot="1">
      <c r="B1568" s="527" t="s">
        <v>424</v>
      </c>
      <c r="C1568" s="347"/>
      <c r="D1568" s="348"/>
      <c r="E1568" s="348"/>
      <c r="F1568" s="348"/>
      <c r="G1568" s="348"/>
      <c r="H1568" s="348"/>
      <c r="I1568" s="348"/>
      <c r="J1568" s="348"/>
      <c r="K1568" s="348"/>
      <c r="L1568" s="348"/>
      <c r="M1568" s="348"/>
      <c r="N1568" s="348"/>
      <c r="O1568" s="348"/>
    </row>
    <row r="1569" spans="1:15" s="131" customFormat="1" ht="18" customHeight="1" thickBot="1">
      <c r="B1569" s="998" t="s">
        <v>43</v>
      </c>
      <c r="C1569" s="979"/>
      <c r="D1569" s="980"/>
      <c r="E1569" s="349" t="s">
        <v>650</v>
      </c>
      <c r="F1569" s="350"/>
      <c r="G1569" s="350"/>
      <c r="H1569" s="350"/>
      <c r="I1569" s="350"/>
      <c r="J1569" s="350"/>
      <c r="K1569" s="350"/>
      <c r="L1569" s="232"/>
      <c r="M1569" s="232"/>
      <c r="N1569" s="232"/>
      <c r="O1569" s="232"/>
    </row>
    <row r="1570" spans="1:15" s="131" customFormat="1" ht="12">
      <c r="A1570" s="351"/>
      <c r="B1570" s="352" t="s">
        <v>59</v>
      </c>
      <c r="C1570" s="352"/>
      <c r="D1570" s="353"/>
      <c r="E1570" s="354"/>
      <c r="F1570" s="354"/>
      <c r="G1570" s="355" t="s">
        <v>60</v>
      </c>
      <c r="H1570" s="353"/>
      <c r="I1570" s="352" t="s">
        <v>61</v>
      </c>
      <c r="J1570" s="352"/>
      <c r="K1570" s="351"/>
      <c r="L1570" s="356"/>
      <c r="M1570" s="357"/>
      <c r="N1570" s="351"/>
      <c r="O1570" s="355" t="s">
        <v>60</v>
      </c>
    </row>
    <row r="1571" spans="1:15" s="131" customFormat="1" ht="12">
      <c r="A1571" s="358"/>
      <c r="B1571" s="359" t="s">
        <v>62</v>
      </c>
      <c r="C1571" s="360"/>
      <c r="D1571" s="360"/>
      <c r="E1571" s="361"/>
      <c r="F1571" s="361" t="s">
        <v>63</v>
      </c>
      <c r="G1571" s="362" t="s">
        <v>64</v>
      </c>
      <c r="H1571" s="363"/>
      <c r="I1571" s="359" t="s">
        <v>62</v>
      </c>
      <c r="J1571" s="360"/>
      <c r="K1571" s="360"/>
      <c r="L1571" s="360"/>
      <c r="M1571" s="361"/>
      <c r="N1571" s="361" t="s">
        <v>63</v>
      </c>
      <c r="O1571" s="362" t="s">
        <v>64</v>
      </c>
    </row>
    <row r="1572" spans="1:15" s="131" customFormat="1" ht="18" customHeight="1">
      <c r="A1572" s="351"/>
      <c r="B1572" s="83" t="s">
        <v>556</v>
      </c>
      <c r="C1572" s="84"/>
      <c r="D1572" s="84"/>
      <c r="E1572" s="85"/>
      <c r="F1572" s="86"/>
      <c r="G1572" s="87"/>
      <c r="H1572" s="88"/>
      <c r="I1572" s="83" t="s">
        <v>65</v>
      </c>
      <c r="J1572" s="84"/>
      <c r="K1572" s="84"/>
      <c r="L1572" s="84"/>
      <c r="M1572" s="85"/>
      <c r="N1572" s="89"/>
      <c r="O1572" s="90"/>
    </row>
    <row r="1573" spans="1:15" s="131" customFormat="1" ht="14.25" customHeight="1">
      <c r="A1573" s="351"/>
      <c r="B1573" s="100"/>
      <c r="C1573" s="101"/>
      <c r="D1573" s="102"/>
      <c r="E1573" s="103"/>
      <c r="F1573" s="95"/>
      <c r="G1573" s="96"/>
      <c r="H1573" s="88"/>
      <c r="I1573" s="97"/>
      <c r="J1573" s="601"/>
      <c r="K1573" s="102"/>
      <c r="L1573" s="102"/>
      <c r="M1573" s="103"/>
      <c r="N1573" s="95"/>
      <c r="O1573" s="99"/>
    </row>
    <row r="1574" spans="1:15" s="131" customFormat="1" ht="14.25" customHeight="1">
      <c r="A1574" s="351"/>
      <c r="B1574" s="100"/>
      <c r="C1574" s="101"/>
      <c r="D1574" s="102"/>
      <c r="E1574" s="103"/>
      <c r="F1574" s="95"/>
      <c r="G1574" s="104">
        <f>ROUNDDOWN(SUM(F1573:F1578)/1000,0)</f>
        <v>0</v>
      </c>
      <c r="H1574" s="105"/>
      <c r="I1574" s="97"/>
      <c r="J1574" s="601"/>
      <c r="K1574" s="102"/>
      <c r="L1574" s="102"/>
      <c r="M1574" s="103"/>
      <c r="N1574" s="95"/>
      <c r="O1574" s="106">
        <f>ROUNDDOWN(SUM(N1573:N1581)/1000,0)</f>
        <v>0</v>
      </c>
    </row>
    <row r="1575" spans="1:15" s="131" customFormat="1" ht="14.1" customHeight="1">
      <c r="A1575" s="351"/>
      <c r="B1575" s="100"/>
      <c r="C1575" s="101"/>
      <c r="D1575" s="102"/>
      <c r="E1575" s="103"/>
      <c r="F1575" s="95"/>
      <c r="G1575" s="104"/>
      <c r="H1575" s="105"/>
      <c r="I1575" s="97"/>
      <c r="J1575" s="601"/>
      <c r="K1575" s="102"/>
      <c r="L1575" s="102"/>
      <c r="M1575" s="103"/>
      <c r="N1575" s="95"/>
      <c r="O1575" s="99"/>
    </row>
    <row r="1576" spans="1:15" s="131" customFormat="1" ht="14.25" customHeight="1">
      <c r="A1576" s="351"/>
      <c r="B1576" s="100"/>
      <c r="C1576" s="101"/>
      <c r="D1576" s="102"/>
      <c r="E1576" s="103"/>
      <c r="F1576" s="95"/>
      <c r="G1576" s="104"/>
      <c r="H1576" s="105"/>
      <c r="I1576" s="97"/>
      <c r="J1576" s="601"/>
      <c r="K1576" s="102"/>
      <c r="L1576" s="102"/>
      <c r="M1576" s="103"/>
      <c r="N1576" s="95"/>
      <c r="O1576" s="99"/>
    </row>
    <row r="1577" spans="1:15" s="131" customFormat="1" ht="14.25" customHeight="1">
      <c r="A1577" s="351"/>
      <c r="B1577" s="100"/>
      <c r="C1577" s="101"/>
      <c r="D1577" s="102"/>
      <c r="E1577" s="103"/>
      <c r="F1577" s="95"/>
      <c r="G1577" s="107"/>
      <c r="H1577" s="108"/>
      <c r="I1577" s="97"/>
      <c r="J1577" s="601"/>
      <c r="K1577" s="102"/>
      <c r="L1577" s="102"/>
      <c r="M1577" s="103"/>
      <c r="N1577" s="95"/>
      <c r="O1577" s="99"/>
    </row>
    <row r="1578" spans="1:15" s="131" customFormat="1" ht="14.25" customHeight="1">
      <c r="A1578" s="351"/>
      <c r="B1578" s="100"/>
      <c r="C1578" s="101"/>
      <c r="D1578" s="102"/>
      <c r="E1578" s="103"/>
      <c r="F1578" s="95"/>
      <c r="G1578" s="107"/>
      <c r="H1578" s="108"/>
      <c r="I1578" s="97"/>
      <c r="J1578" s="601"/>
      <c r="K1578" s="102"/>
      <c r="L1578" s="102"/>
      <c r="M1578" s="103"/>
      <c r="N1578" s="95"/>
      <c r="O1578" s="99"/>
    </row>
    <row r="1579" spans="1:15" s="131" customFormat="1" ht="14.25" customHeight="1">
      <c r="A1579" s="351"/>
      <c r="B1579" s="83" t="s">
        <v>66</v>
      </c>
      <c r="C1579" s="84"/>
      <c r="D1579" s="84"/>
      <c r="E1579" s="85"/>
      <c r="F1579" s="86"/>
      <c r="G1579" s="87"/>
      <c r="H1579" s="111"/>
      <c r="I1579" s="97"/>
      <c r="J1579" s="601"/>
      <c r="K1579" s="102"/>
      <c r="L1579" s="102"/>
      <c r="M1579" s="103"/>
      <c r="N1579" s="95"/>
      <c r="O1579" s="99"/>
    </row>
    <row r="1580" spans="1:15" s="131" customFormat="1" ht="14.25" customHeight="1">
      <c r="A1580" s="351"/>
      <c r="B1580" s="100"/>
      <c r="C1580" s="101"/>
      <c r="D1580" s="102"/>
      <c r="E1580" s="103"/>
      <c r="F1580" s="95"/>
      <c r="G1580" s="96"/>
      <c r="H1580" s="111"/>
      <c r="I1580" s="97"/>
      <c r="J1580" s="601"/>
      <c r="K1580" s="102"/>
      <c r="L1580" s="102"/>
      <c r="M1580" s="103"/>
      <c r="N1580" s="95"/>
      <c r="O1580" s="99"/>
    </row>
    <row r="1581" spans="1:15" s="131" customFormat="1" ht="14.25" customHeight="1">
      <c r="A1581" s="351"/>
      <c r="B1581" s="100"/>
      <c r="C1581" s="101"/>
      <c r="D1581" s="102"/>
      <c r="E1581" s="103"/>
      <c r="F1581" s="95"/>
      <c r="G1581" s="104">
        <f>ROUNDDOWN(SUM(F1580:F1584)/1000,0)</f>
        <v>0</v>
      </c>
      <c r="H1581" s="105"/>
      <c r="I1581" s="97"/>
      <c r="J1581" s="601"/>
      <c r="K1581" s="102"/>
      <c r="L1581" s="102"/>
      <c r="M1581" s="103"/>
      <c r="N1581" s="95"/>
      <c r="O1581" s="112"/>
    </row>
    <row r="1582" spans="1:15" s="131" customFormat="1" ht="14.25" customHeight="1">
      <c r="A1582" s="351"/>
      <c r="B1582" s="100"/>
      <c r="C1582" s="101"/>
      <c r="D1582" s="102"/>
      <c r="E1582" s="103"/>
      <c r="F1582" s="95"/>
      <c r="G1582" s="104"/>
      <c r="H1582" s="105"/>
      <c r="I1582" s="83" t="s">
        <v>130</v>
      </c>
      <c r="J1582" s="84"/>
      <c r="K1582" s="84"/>
      <c r="L1582" s="84"/>
      <c r="M1582" s="85"/>
      <c r="N1582" s="86"/>
      <c r="O1582" s="119"/>
    </row>
    <row r="1583" spans="1:15" s="131" customFormat="1" ht="14.25" customHeight="1">
      <c r="A1583" s="351"/>
      <c r="B1583" s="100"/>
      <c r="C1583" s="101"/>
      <c r="D1583" s="102"/>
      <c r="E1583" s="103"/>
      <c r="F1583" s="95"/>
      <c r="G1583" s="104"/>
      <c r="H1583" s="111"/>
      <c r="I1583" s="97"/>
      <c r="J1583" s="601"/>
      <c r="K1583" s="102"/>
      <c r="L1583" s="102"/>
      <c r="M1583" s="103"/>
      <c r="N1583" s="95"/>
      <c r="O1583" s="99"/>
    </row>
    <row r="1584" spans="1:15" s="131" customFormat="1" ht="14.25" customHeight="1">
      <c r="A1584" s="351"/>
      <c r="B1584" s="100"/>
      <c r="C1584" s="101"/>
      <c r="D1584" s="102"/>
      <c r="E1584" s="103"/>
      <c r="F1584" s="95"/>
      <c r="G1584" s="104"/>
      <c r="H1584" s="105"/>
      <c r="I1584" s="97"/>
      <c r="J1584" s="601"/>
      <c r="K1584" s="102"/>
      <c r="L1584" s="102"/>
      <c r="M1584" s="103"/>
      <c r="N1584" s="95"/>
      <c r="O1584" s="106">
        <f>ROUNDDOWN(SUM(N1583:N1590)/1000,0)</f>
        <v>0</v>
      </c>
    </row>
    <row r="1585" spans="1:15" s="131" customFormat="1" ht="14.25" customHeight="1">
      <c r="A1585" s="351"/>
      <c r="B1585" s="83" t="s">
        <v>557</v>
      </c>
      <c r="C1585" s="84"/>
      <c r="D1585" s="84"/>
      <c r="E1585" s="85"/>
      <c r="F1585" s="86"/>
      <c r="G1585" s="87"/>
      <c r="H1585" s="105"/>
      <c r="I1585" s="97"/>
      <c r="J1585" s="601"/>
      <c r="K1585" s="102"/>
      <c r="L1585" s="102"/>
      <c r="M1585" s="103"/>
      <c r="N1585" s="95"/>
      <c r="O1585" s="99"/>
    </row>
    <row r="1586" spans="1:15" s="131" customFormat="1" ht="14.25" customHeight="1">
      <c r="A1586" s="351"/>
      <c r="B1586" s="100"/>
      <c r="C1586" s="101"/>
      <c r="D1586" s="102"/>
      <c r="E1586" s="103"/>
      <c r="F1586" s="95"/>
      <c r="G1586" s="96"/>
      <c r="H1586" s="111"/>
      <c r="I1586" s="97"/>
      <c r="J1586" s="601"/>
      <c r="K1586" s="102"/>
      <c r="L1586" s="102"/>
      <c r="M1586" s="103"/>
      <c r="N1586" s="95"/>
      <c r="O1586" s="99"/>
    </row>
    <row r="1587" spans="1:15" s="131" customFormat="1" ht="14.25" customHeight="1">
      <c r="A1587" s="351"/>
      <c r="B1587" s="100"/>
      <c r="C1587" s="101"/>
      <c r="D1587" s="102"/>
      <c r="E1587" s="103"/>
      <c r="F1587" s="95"/>
      <c r="G1587" s="104">
        <f>ROUNDDOWN(SUM(F1586:F1588)/1000,0)</f>
        <v>0</v>
      </c>
      <c r="H1587" s="111"/>
      <c r="I1587" s="97"/>
      <c r="J1587" s="601"/>
      <c r="K1587" s="102"/>
      <c r="L1587" s="102"/>
      <c r="M1587" s="103"/>
      <c r="N1587" s="95"/>
      <c r="O1587" s="99"/>
    </row>
    <row r="1588" spans="1:15" s="131" customFormat="1" ht="14.25" customHeight="1">
      <c r="A1588" s="351"/>
      <c r="B1588" s="100"/>
      <c r="C1588" s="101"/>
      <c r="D1588" s="102"/>
      <c r="E1588" s="103"/>
      <c r="F1588" s="95"/>
      <c r="G1588" s="104"/>
      <c r="H1588" s="105"/>
      <c r="I1588" s="97"/>
      <c r="J1588" s="601"/>
      <c r="K1588" s="102"/>
      <c r="L1588" s="102"/>
      <c r="M1588" s="103"/>
      <c r="N1588" s="95"/>
      <c r="O1588" s="99"/>
    </row>
    <row r="1589" spans="1:15" s="131" customFormat="1" ht="14.25" customHeight="1">
      <c r="A1589" s="351"/>
      <c r="B1589" s="83" t="s">
        <v>558</v>
      </c>
      <c r="C1589" s="84"/>
      <c r="D1589" s="84"/>
      <c r="E1589" s="85"/>
      <c r="F1589" s="86"/>
      <c r="G1589" s="87"/>
      <c r="H1589" s="105"/>
      <c r="I1589" s="97"/>
      <c r="J1589" s="601"/>
      <c r="K1589" s="102"/>
      <c r="L1589" s="102"/>
      <c r="M1589" s="103"/>
      <c r="N1589" s="95"/>
      <c r="O1589" s="99"/>
    </row>
    <row r="1590" spans="1:15" s="131" customFormat="1" ht="14.25" customHeight="1">
      <c r="A1590" s="351"/>
      <c r="B1590" s="100"/>
      <c r="C1590" s="101"/>
      <c r="D1590" s="102"/>
      <c r="E1590" s="103"/>
      <c r="F1590" s="95"/>
      <c r="G1590" s="96"/>
      <c r="H1590" s="111"/>
      <c r="I1590" s="97"/>
      <c r="J1590" s="601"/>
      <c r="K1590" s="102"/>
      <c r="L1590" s="102"/>
      <c r="M1590" s="103"/>
      <c r="N1590" s="95"/>
      <c r="O1590" s="112"/>
    </row>
    <row r="1591" spans="1:15" s="131" customFormat="1" ht="14.25" customHeight="1">
      <c r="A1591" s="351"/>
      <c r="B1591" s="100"/>
      <c r="C1591" s="101"/>
      <c r="D1591" s="102"/>
      <c r="E1591" s="103"/>
      <c r="F1591" s="95"/>
      <c r="G1591" s="104">
        <f>ROUNDDOWN(SUM(F1590:F1594)/1000,0)</f>
        <v>0</v>
      </c>
      <c r="H1591" s="111"/>
      <c r="I1591" s="204" t="s">
        <v>131</v>
      </c>
      <c r="J1591" s="180"/>
      <c r="K1591" s="116"/>
      <c r="L1591" s="116"/>
      <c r="M1591" s="117"/>
      <c r="N1591" s="118"/>
      <c r="O1591" s="119"/>
    </row>
    <row r="1592" spans="1:15" s="131" customFormat="1" ht="14.25" customHeight="1">
      <c r="A1592" s="351"/>
      <c r="B1592" s="100"/>
      <c r="C1592" s="101"/>
      <c r="D1592" s="102"/>
      <c r="E1592" s="103"/>
      <c r="F1592" s="95"/>
      <c r="G1592" s="104"/>
      <c r="H1592" s="111"/>
      <c r="I1592" s="97"/>
      <c r="J1592" s="601"/>
      <c r="K1592" s="102"/>
      <c r="L1592" s="102"/>
      <c r="M1592" s="103"/>
      <c r="N1592" s="95"/>
      <c r="O1592" s="99"/>
    </row>
    <row r="1593" spans="1:15" s="131" customFormat="1" ht="14.25" customHeight="1">
      <c r="A1593" s="351"/>
      <c r="B1593" s="100"/>
      <c r="C1593" s="101"/>
      <c r="D1593" s="102"/>
      <c r="E1593" s="103"/>
      <c r="F1593" s="95"/>
      <c r="G1593" s="104"/>
      <c r="H1593" s="105"/>
      <c r="I1593" s="97"/>
      <c r="J1593" s="601"/>
      <c r="K1593" s="102"/>
      <c r="L1593" s="102"/>
      <c r="M1593" s="103"/>
      <c r="N1593" s="95"/>
      <c r="O1593" s="106">
        <f>ROUNDDOWN(SUM(N1592:N1597)/1000,0)</f>
        <v>0</v>
      </c>
    </row>
    <row r="1594" spans="1:15" s="131" customFormat="1" ht="14.25" customHeight="1">
      <c r="A1594" s="351"/>
      <c r="B1594" s="100"/>
      <c r="C1594" s="101"/>
      <c r="D1594" s="102"/>
      <c r="E1594" s="103"/>
      <c r="F1594" s="95"/>
      <c r="G1594" s="104"/>
      <c r="H1594" s="105"/>
      <c r="I1594" s="97"/>
      <c r="J1594" s="601"/>
      <c r="K1594" s="102"/>
      <c r="L1594" s="102"/>
      <c r="M1594" s="103"/>
      <c r="N1594" s="95"/>
      <c r="O1594" s="99"/>
    </row>
    <row r="1595" spans="1:15" s="131" customFormat="1" ht="14.25" customHeight="1">
      <c r="A1595" s="351"/>
      <c r="B1595" s="83" t="s">
        <v>559</v>
      </c>
      <c r="C1595" s="84"/>
      <c r="D1595" s="84"/>
      <c r="E1595" s="85"/>
      <c r="F1595" s="86"/>
      <c r="G1595" s="87"/>
      <c r="H1595" s="105"/>
      <c r="I1595" s="97"/>
      <c r="J1595" s="601"/>
      <c r="K1595" s="102"/>
      <c r="L1595" s="102"/>
      <c r="M1595" s="103"/>
      <c r="N1595" s="95"/>
      <c r="O1595" s="99"/>
    </row>
    <row r="1596" spans="1:15" s="131" customFormat="1" ht="14.25" customHeight="1">
      <c r="A1596" s="351"/>
      <c r="B1596" s="100"/>
      <c r="C1596" s="101"/>
      <c r="D1596" s="102"/>
      <c r="E1596" s="103"/>
      <c r="F1596" s="95"/>
      <c r="G1596" s="96"/>
      <c r="H1596" s="105"/>
      <c r="I1596" s="97"/>
      <c r="J1596" s="601"/>
      <c r="K1596" s="102"/>
      <c r="L1596" s="102"/>
      <c r="M1596" s="103"/>
      <c r="N1596" s="95"/>
      <c r="O1596" s="99"/>
    </row>
    <row r="1597" spans="1:15" s="131" customFormat="1" ht="14.25" customHeight="1">
      <c r="A1597" s="351"/>
      <c r="B1597" s="100"/>
      <c r="C1597" s="101"/>
      <c r="D1597" s="102"/>
      <c r="E1597" s="103"/>
      <c r="F1597" s="95"/>
      <c r="G1597" s="96">
        <f>ROUNDDOWN(SUM(F1596:F1604)/1000,0)</f>
        <v>0</v>
      </c>
      <c r="H1597" s="105"/>
      <c r="I1597" s="97"/>
      <c r="J1597" s="601"/>
      <c r="K1597" s="102"/>
      <c r="L1597" s="102"/>
      <c r="M1597" s="103"/>
      <c r="N1597" s="95"/>
      <c r="O1597" s="99"/>
    </row>
    <row r="1598" spans="1:15" s="131" customFormat="1" ht="14.25" customHeight="1">
      <c r="A1598" s="351"/>
      <c r="B1598" s="100"/>
      <c r="C1598" s="101"/>
      <c r="D1598" s="102"/>
      <c r="E1598" s="103"/>
      <c r="F1598" s="95"/>
      <c r="G1598" s="96"/>
      <c r="H1598" s="111"/>
      <c r="I1598" s="205" t="s">
        <v>136</v>
      </c>
      <c r="J1598" s="181"/>
      <c r="K1598" s="182"/>
      <c r="L1598" s="182"/>
      <c r="M1598" s="183"/>
      <c r="N1598" s="185"/>
      <c r="O1598" s="184"/>
    </row>
    <row r="1599" spans="1:15" s="131" customFormat="1" ht="14.25" customHeight="1">
      <c r="A1599" s="351"/>
      <c r="B1599" s="100"/>
      <c r="C1599" s="101"/>
      <c r="D1599" s="102"/>
      <c r="E1599" s="103"/>
      <c r="F1599" s="95"/>
      <c r="G1599" s="96"/>
      <c r="H1599" s="111"/>
      <c r="I1599" s="97"/>
      <c r="J1599" s="601"/>
      <c r="K1599" s="102"/>
      <c r="L1599" s="102"/>
      <c r="M1599" s="103"/>
      <c r="N1599" s="95"/>
      <c r="O1599" s="186"/>
    </row>
    <row r="1600" spans="1:15" s="131" customFormat="1" ht="14.25" customHeight="1">
      <c r="A1600" s="351"/>
      <c r="B1600" s="100"/>
      <c r="C1600" s="101"/>
      <c r="D1600" s="102"/>
      <c r="E1600" s="103"/>
      <c r="F1600" s="95"/>
      <c r="G1600" s="96"/>
      <c r="H1600" s="111"/>
      <c r="I1600" s="97"/>
      <c r="J1600" s="601"/>
      <c r="K1600" s="102"/>
      <c r="L1600" s="102"/>
      <c r="M1600" s="103"/>
      <c r="N1600" s="95"/>
      <c r="O1600" s="106">
        <f>ROUNDDOWN(SUM(N1599:N1604)/1000,0)</f>
        <v>0</v>
      </c>
    </row>
    <row r="1601" spans="1:15" s="131" customFormat="1" ht="14.25" customHeight="1">
      <c r="A1601" s="351"/>
      <c r="B1601" s="100"/>
      <c r="C1601" s="101"/>
      <c r="D1601" s="102"/>
      <c r="E1601" s="103"/>
      <c r="F1601" s="95"/>
      <c r="G1601" s="96"/>
      <c r="H1601" s="111"/>
      <c r="I1601" s="97"/>
      <c r="J1601" s="601"/>
      <c r="K1601" s="102"/>
      <c r="L1601" s="102"/>
      <c r="M1601" s="103"/>
      <c r="N1601" s="95"/>
      <c r="O1601" s="99"/>
    </row>
    <row r="1602" spans="1:15" s="131" customFormat="1" ht="14.25" customHeight="1">
      <c r="A1602" s="351"/>
      <c r="B1602" s="100"/>
      <c r="C1602" s="101"/>
      <c r="D1602" s="102"/>
      <c r="E1602" s="103"/>
      <c r="F1602" s="95"/>
      <c r="G1602" s="96"/>
      <c r="H1602" s="111"/>
      <c r="I1602" s="97"/>
      <c r="J1602" s="601"/>
      <c r="K1602" s="102"/>
      <c r="L1602" s="102"/>
      <c r="M1602" s="103"/>
      <c r="N1602" s="95"/>
      <c r="O1602" s="99"/>
    </row>
    <row r="1603" spans="1:15" s="131" customFormat="1" ht="14.25" customHeight="1">
      <c r="A1603" s="351"/>
      <c r="B1603" s="100"/>
      <c r="C1603" s="101"/>
      <c r="D1603" s="102"/>
      <c r="E1603" s="103"/>
      <c r="F1603" s="95"/>
      <c r="G1603" s="96"/>
      <c r="H1603" s="105"/>
      <c r="I1603" s="97"/>
      <c r="J1603" s="601"/>
      <c r="K1603" s="102"/>
      <c r="L1603" s="102"/>
      <c r="M1603" s="103"/>
      <c r="N1603" s="95"/>
      <c r="O1603" s="99"/>
    </row>
    <row r="1604" spans="1:15" s="131" customFormat="1" ht="14.25" customHeight="1">
      <c r="A1604" s="351"/>
      <c r="B1604" s="100"/>
      <c r="C1604" s="101"/>
      <c r="D1604" s="102"/>
      <c r="E1604" s="103"/>
      <c r="F1604" s="95"/>
      <c r="G1604" s="104"/>
      <c r="H1604" s="111"/>
      <c r="I1604" s="97"/>
      <c r="J1604" s="601"/>
      <c r="K1604" s="102"/>
      <c r="L1604" s="102"/>
      <c r="M1604" s="103"/>
      <c r="N1604" s="95"/>
      <c r="O1604" s="112"/>
    </row>
    <row r="1605" spans="1:15" s="131" customFormat="1" ht="14.25" customHeight="1">
      <c r="A1605" s="351"/>
      <c r="B1605" s="83" t="s">
        <v>67</v>
      </c>
      <c r="C1605" s="84"/>
      <c r="D1605" s="84"/>
      <c r="E1605" s="85"/>
      <c r="F1605" s="86"/>
      <c r="G1605" s="87"/>
      <c r="H1605" s="111"/>
      <c r="I1605" s="204" t="s">
        <v>137</v>
      </c>
      <c r="J1605" s="115"/>
      <c r="K1605" s="116"/>
      <c r="L1605" s="116"/>
      <c r="M1605" s="117"/>
      <c r="N1605" s="120"/>
      <c r="O1605" s="121"/>
    </row>
    <row r="1606" spans="1:15" s="131" customFormat="1" ht="14.25" customHeight="1">
      <c r="A1606" s="351"/>
      <c r="B1606" s="100"/>
      <c r="C1606" s="101"/>
      <c r="D1606" s="102"/>
      <c r="E1606" s="103"/>
      <c r="F1606" s="95"/>
      <c r="G1606" s="96"/>
      <c r="H1606" s="111"/>
      <c r="I1606" s="97"/>
      <c r="J1606" s="601"/>
      <c r="K1606" s="102"/>
      <c r="L1606" s="102"/>
      <c r="M1606" s="103"/>
      <c r="N1606" s="95"/>
      <c r="O1606" s="99"/>
    </row>
    <row r="1607" spans="1:15" s="131" customFormat="1" ht="14.25" customHeight="1">
      <c r="A1607" s="351"/>
      <c r="B1607" s="100"/>
      <c r="C1607" s="101"/>
      <c r="D1607" s="102"/>
      <c r="E1607" s="103"/>
      <c r="F1607" s="95"/>
      <c r="G1607" s="104">
        <f>ROUNDDOWN(SUM(F1606:F1608)/1000,0)</f>
        <v>0</v>
      </c>
      <c r="H1607" s="105"/>
      <c r="I1607" s="97"/>
      <c r="J1607" s="601"/>
      <c r="K1607" s="102"/>
      <c r="L1607" s="102"/>
      <c r="M1607" s="103"/>
      <c r="N1607" s="95"/>
      <c r="O1607" s="106">
        <f>ROUNDDOWN(SUM(N1606:N1615)/1000,0)</f>
        <v>0</v>
      </c>
    </row>
    <row r="1608" spans="1:15" s="131" customFormat="1" ht="14.1" customHeight="1">
      <c r="A1608" s="351"/>
      <c r="B1608" s="100"/>
      <c r="C1608" s="101"/>
      <c r="D1608" s="102"/>
      <c r="E1608" s="103"/>
      <c r="F1608" s="95"/>
      <c r="G1608" s="104"/>
      <c r="H1608" s="111"/>
      <c r="I1608" s="97"/>
      <c r="J1608" s="601"/>
      <c r="K1608" s="102"/>
      <c r="L1608" s="102"/>
      <c r="M1608" s="103"/>
      <c r="N1608" s="95"/>
      <c r="O1608" s="99"/>
    </row>
    <row r="1609" spans="1:15" s="131" customFormat="1" ht="14.25" customHeight="1" thickBot="1">
      <c r="A1609" s="351"/>
      <c r="B1609" s="122" t="s">
        <v>68</v>
      </c>
      <c r="C1609" s="123"/>
      <c r="D1609" s="123"/>
      <c r="E1609" s="124"/>
      <c r="F1609" s="125"/>
      <c r="G1609" s="126">
        <f>G1610-G1574-G1581-G1587-G1591-G1597-G1607</f>
        <v>0</v>
      </c>
      <c r="H1609" s="105"/>
      <c r="I1609" s="97"/>
      <c r="J1609" s="601"/>
      <c r="K1609" s="102"/>
      <c r="L1609" s="102"/>
      <c r="M1609" s="103"/>
      <c r="N1609" s="95"/>
      <c r="O1609" s="99"/>
    </row>
    <row r="1610" spans="1:15" s="131" customFormat="1" ht="20.100000000000001" customHeight="1" thickTop="1">
      <c r="A1610" s="351"/>
      <c r="B1610" s="1015" t="s">
        <v>69</v>
      </c>
      <c r="C1610" s="1016"/>
      <c r="D1610" s="1016"/>
      <c r="E1610" s="1016"/>
      <c r="F1610" s="1017"/>
      <c r="G1610" s="127">
        <f>O1618</f>
        <v>0</v>
      </c>
      <c r="H1610" s="105"/>
      <c r="I1610" s="97"/>
      <c r="J1610" s="601"/>
      <c r="K1610" s="102"/>
      <c r="L1610" s="102"/>
      <c r="M1610" s="103"/>
      <c r="N1610" s="95"/>
      <c r="O1610" s="99"/>
    </row>
    <row r="1611" spans="1:15" s="131" customFormat="1" ht="14.25" customHeight="1">
      <c r="A1611" s="351"/>
      <c r="B1611" s="128" t="s">
        <v>70</v>
      </c>
      <c r="C1611" s="129"/>
      <c r="D1611" s="129"/>
      <c r="E1611" s="129"/>
      <c r="F1611" s="129"/>
      <c r="G1611" s="130"/>
      <c r="H1611" s="130"/>
      <c r="I1611" s="97"/>
      <c r="J1611" s="601"/>
      <c r="K1611" s="102"/>
      <c r="L1611" s="102"/>
      <c r="M1611" s="103"/>
      <c r="N1611" s="95"/>
      <c r="O1611" s="99"/>
    </row>
    <row r="1612" spans="1:15" s="131" customFormat="1" ht="14.25" customHeight="1">
      <c r="A1612" s="351"/>
      <c r="B1612" s="131" t="s">
        <v>71</v>
      </c>
      <c r="C1612" s="129"/>
      <c r="D1612" s="129"/>
      <c r="E1612" s="129"/>
      <c r="F1612" s="129"/>
      <c r="G1612" s="132" t="s">
        <v>72</v>
      </c>
      <c r="H1612" s="133"/>
      <c r="I1612" s="97"/>
      <c r="J1612" s="601"/>
      <c r="K1612" s="102"/>
      <c r="L1612" s="102"/>
      <c r="M1612" s="103"/>
      <c r="N1612" s="95"/>
      <c r="O1612" s="99"/>
    </row>
    <row r="1613" spans="1:15" s="131" customFormat="1" ht="14.25" customHeight="1">
      <c r="A1613" s="351"/>
      <c r="B1613" s="919" t="s">
        <v>73</v>
      </c>
      <c r="C1613" s="1018"/>
      <c r="D1613" s="1018"/>
      <c r="E1613" s="1018"/>
      <c r="F1613" s="1019"/>
      <c r="G1613" s="134" t="s">
        <v>74</v>
      </c>
      <c r="H1613" s="133"/>
      <c r="I1613" s="97"/>
      <c r="J1613" s="601"/>
      <c r="K1613" s="102"/>
      <c r="L1613" s="102"/>
      <c r="M1613" s="103"/>
      <c r="N1613" s="95"/>
      <c r="O1613" s="99"/>
    </row>
    <row r="1614" spans="1:15" s="131" customFormat="1" ht="20.100000000000001" customHeight="1">
      <c r="A1614" s="351"/>
      <c r="B1614" s="1003" t="s">
        <v>567</v>
      </c>
      <c r="C1614" s="1018"/>
      <c r="D1614" s="1018"/>
      <c r="E1614" s="1018"/>
      <c r="F1614" s="1019"/>
      <c r="G1614" s="135"/>
      <c r="H1614" s="136"/>
      <c r="I1614" s="97"/>
      <c r="J1614" s="601"/>
      <c r="K1614" s="102"/>
      <c r="L1614" s="102"/>
      <c r="M1614" s="103"/>
      <c r="N1614" s="95"/>
      <c r="O1614" s="99"/>
    </row>
    <row r="1615" spans="1:15" s="131" customFormat="1" ht="21.95" customHeight="1" thickBot="1">
      <c r="A1615" s="351"/>
      <c r="B1615" s="1003" t="s">
        <v>568</v>
      </c>
      <c r="C1615" s="1004"/>
      <c r="D1615" s="1004"/>
      <c r="E1615" s="1004"/>
      <c r="F1615" s="1005"/>
      <c r="G1615" s="135"/>
      <c r="H1615" s="111"/>
      <c r="I1615" s="97"/>
      <c r="J1615" s="601"/>
      <c r="K1615" s="102"/>
      <c r="L1615" s="102"/>
      <c r="M1615" s="103"/>
      <c r="N1615" s="95"/>
      <c r="O1615" s="137"/>
    </row>
    <row r="1616" spans="1:15" s="131" customFormat="1" ht="35.450000000000003" customHeight="1" thickTop="1">
      <c r="A1616" s="351"/>
      <c r="B1616" s="1003" t="s">
        <v>132</v>
      </c>
      <c r="C1616" s="1004"/>
      <c r="D1616" s="1004"/>
      <c r="E1616" s="1004"/>
      <c r="F1616" s="1005"/>
      <c r="G1616" s="135"/>
      <c r="H1616" s="111"/>
      <c r="I1616" s="1006" t="s">
        <v>565</v>
      </c>
      <c r="J1616" s="1007"/>
      <c r="K1616" s="1007"/>
      <c r="L1616" s="1007"/>
      <c r="M1616" s="1007"/>
      <c r="N1616" s="1008"/>
      <c r="O1616" s="138">
        <f>SUM(O1574,O1584,O1593,O1600,O1607,)</f>
        <v>0</v>
      </c>
    </row>
    <row r="1617" spans="1:21" s="131" customFormat="1" ht="35.450000000000003" customHeight="1">
      <c r="A1617" s="351"/>
      <c r="B1617" s="1003" t="s">
        <v>138</v>
      </c>
      <c r="C1617" s="1004"/>
      <c r="D1617" s="1004"/>
      <c r="E1617" s="1004"/>
      <c r="F1617" s="1005"/>
      <c r="G1617" s="187"/>
      <c r="H1617" s="130"/>
      <c r="I1617" s="1009" t="s">
        <v>340</v>
      </c>
      <c r="J1617" s="1010"/>
      <c r="K1617" s="1010"/>
      <c r="L1617" s="1010"/>
      <c r="M1617" s="1010"/>
      <c r="N1617" s="1011"/>
      <c r="O1617" s="146">
        <f>IF(共通入力シート!$B$18="課税事業者",ROUNDDOWN((O1616-G1619)*10/110,0),0)</f>
        <v>0</v>
      </c>
    </row>
    <row r="1618" spans="1:21" s="131" customFormat="1" ht="26.1" customHeight="1" thickBot="1">
      <c r="A1618" s="351"/>
      <c r="B1618" s="1012" t="s">
        <v>569</v>
      </c>
      <c r="C1618" s="1013"/>
      <c r="D1618" s="1013"/>
      <c r="E1618" s="1013"/>
      <c r="F1618" s="1014"/>
      <c r="G1618" s="139"/>
      <c r="H1618" s="130"/>
      <c r="I1618" s="995" t="s">
        <v>341</v>
      </c>
      <c r="J1618" s="996"/>
      <c r="K1618" s="996"/>
      <c r="L1618" s="996"/>
      <c r="M1618" s="996"/>
      <c r="N1618" s="997"/>
      <c r="O1618" s="141">
        <f>O1616-O1617</f>
        <v>0</v>
      </c>
    </row>
    <row r="1619" spans="1:21" s="131" customFormat="1" ht="25.35" customHeight="1" thickTop="1">
      <c r="A1619" s="351"/>
      <c r="B1619" s="992" t="s">
        <v>75</v>
      </c>
      <c r="C1619" s="993"/>
      <c r="D1619" s="993"/>
      <c r="E1619" s="993"/>
      <c r="F1619" s="994"/>
      <c r="G1619" s="140">
        <f>SUM(G1614:G1618)</f>
        <v>0</v>
      </c>
      <c r="H1619" s="364"/>
      <c r="I1619" s="995" t="s">
        <v>342</v>
      </c>
      <c r="J1619" s="996"/>
      <c r="K1619" s="996"/>
      <c r="L1619" s="996"/>
      <c r="M1619" s="996"/>
      <c r="N1619" s="997"/>
      <c r="O1619" s="144"/>
    </row>
    <row r="1620" spans="1:21" s="131" customFormat="1" ht="26.25" customHeight="1">
      <c r="A1620" s="351"/>
      <c r="B1620" s="131" t="s">
        <v>76</v>
      </c>
      <c r="C1620" s="365"/>
      <c r="D1620" s="365"/>
      <c r="E1620" s="365"/>
      <c r="F1620" s="365"/>
      <c r="G1620" s="143"/>
      <c r="H1620" s="364"/>
      <c r="O1620" s="145"/>
    </row>
    <row r="1621" spans="1:21" s="131" customFormat="1" ht="10.5" customHeight="1" thickBot="1">
      <c r="A1621" s="351"/>
      <c r="C1621" s="365"/>
      <c r="D1621" s="365"/>
      <c r="E1621" s="365"/>
      <c r="F1621" s="365"/>
      <c r="G1621" s="143"/>
      <c r="H1621" s="364"/>
      <c r="I1621" s="366"/>
    </row>
    <row r="1622" spans="1:21" s="131" customFormat="1" ht="25.35" customHeight="1" thickBot="1">
      <c r="A1622" s="351"/>
      <c r="B1622" s="998" t="s">
        <v>77</v>
      </c>
      <c r="C1622" s="980"/>
      <c r="D1622" s="999" t="str">
        <f>IF(共通入力シート!$B$2="","",共通入力シート!$B$2)</f>
        <v/>
      </c>
      <c r="E1622" s="999"/>
      <c r="F1622" s="999"/>
      <c r="G1622" s="1000"/>
      <c r="H1622" s="1001" t="str">
        <f>IF(共通入力シート!$B$18="※選択してください。","★「共通入力シート」の消費税等仕入控除税額の取扱を選択してください。","")</f>
        <v/>
      </c>
      <c r="I1622" s="1002"/>
      <c r="J1622" s="1002"/>
      <c r="K1622" s="1002"/>
      <c r="L1622" s="1002"/>
      <c r="M1622" s="1002"/>
      <c r="N1622" s="1002"/>
      <c r="O1622" s="1002"/>
    </row>
    <row r="1623" spans="1:21" s="131" customFormat="1" ht="46.5" customHeight="1" thickBot="1">
      <c r="A1623" s="351"/>
      <c r="B1623" s="987" t="s">
        <v>343</v>
      </c>
      <c r="C1623" s="988"/>
      <c r="D1623" s="989" t="str">
        <f>IF(O1618=0,"",MAX(0,MIN(INT(O1618/2),G1609)))</f>
        <v/>
      </c>
      <c r="E1623" s="989"/>
      <c r="F1623" s="989"/>
      <c r="G1623" s="367" t="s">
        <v>29</v>
      </c>
      <c r="H1623" s="990" t="s">
        <v>78</v>
      </c>
      <c r="I1623" s="991"/>
      <c r="J1623" s="991"/>
      <c r="K1623" s="991"/>
      <c r="L1623" s="991"/>
      <c r="M1623" s="991"/>
      <c r="N1623" s="991"/>
      <c r="O1623" s="991"/>
    </row>
    <row r="1624" spans="1:21" ht="4.5" customHeight="1"/>
    <row r="1625" spans="1:21" ht="15.6" customHeight="1">
      <c r="B1625" s="131" t="s">
        <v>425</v>
      </c>
      <c r="C1625" s="218"/>
      <c r="D1625" s="218"/>
      <c r="E1625" s="218"/>
      <c r="F1625" s="218"/>
      <c r="G1625" s="218"/>
      <c r="H1625" s="218"/>
      <c r="I1625" s="218"/>
      <c r="J1625" s="218"/>
      <c r="K1625" s="218"/>
      <c r="L1625" s="218"/>
      <c r="M1625" s="218"/>
      <c r="N1625" s="218"/>
      <c r="O1625" s="218"/>
      <c r="R1625" s="329"/>
      <c r="S1625" s="329"/>
      <c r="T1625" s="329"/>
      <c r="U1625" s="329"/>
    </row>
    <row r="1626" spans="1:21" ht="15.6" customHeight="1">
      <c r="B1626" s="218" t="s">
        <v>509</v>
      </c>
      <c r="C1626" s="218"/>
      <c r="D1626" s="218"/>
      <c r="E1626" s="218"/>
      <c r="F1626" s="218"/>
      <c r="G1626" s="218"/>
      <c r="H1626" s="218"/>
      <c r="I1626" s="218"/>
      <c r="J1626" s="218"/>
      <c r="K1626" s="218"/>
      <c r="L1626" s="218"/>
      <c r="M1626" s="218"/>
      <c r="N1626" s="218"/>
      <c r="O1626" s="218"/>
      <c r="R1626" s="329"/>
      <c r="S1626" s="329"/>
      <c r="T1626" s="329"/>
      <c r="U1626" s="329"/>
    </row>
    <row r="1627" spans="1:21" ht="15.6" customHeight="1" thickBot="1">
      <c r="B1627" s="1120" t="s">
        <v>513</v>
      </c>
      <c r="C1627" s="1120"/>
      <c r="D1627" s="1120"/>
      <c r="E1627" s="1120"/>
      <c r="F1627" s="1120"/>
      <c r="G1627" s="1120"/>
      <c r="H1627" s="1120"/>
      <c r="I1627" s="1120"/>
      <c r="J1627" s="1120"/>
      <c r="K1627" s="1120"/>
      <c r="L1627" s="1120"/>
      <c r="M1627" s="1120"/>
      <c r="N1627" s="1120"/>
      <c r="O1627" s="1120"/>
      <c r="R1627" s="329"/>
      <c r="S1627" s="329"/>
      <c r="T1627" s="329"/>
      <c r="U1627" s="329"/>
    </row>
    <row r="1628" spans="1:21" ht="15.75" customHeight="1">
      <c r="B1628" s="1121" t="s">
        <v>43</v>
      </c>
      <c r="C1628" s="1122"/>
      <c r="D1628" s="1125" t="s">
        <v>651</v>
      </c>
      <c r="E1628" s="1126"/>
      <c r="F1628" s="1129" t="s">
        <v>657</v>
      </c>
      <c r="G1628" s="1130"/>
      <c r="H1628" s="1131"/>
      <c r="I1628" s="1131"/>
      <c r="J1628" s="1131"/>
      <c r="K1628" s="1131"/>
      <c r="L1628" s="1131"/>
      <c r="M1628" s="1131"/>
      <c r="N1628" s="1131"/>
      <c r="O1628" s="1132"/>
      <c r="Q1628" s="618" t="s">
        <v>667</v>
      </c>
      <c r="R1628" s="329"/>
      <c r="S1628" s="329"/>
      <c r="T1628" s="329"/>
      <c r="U1628" s="329"/>
    </row>
    <row r="1629" spans="1:21" ht="17.25" customHeight="1" thickBot="1">
      <c r="B1629" s="1123"/>
      <c r="C1629" s="1124"/>
      <c r="D1629" s="1127"/>
      <c r="E1629" s="1128"/>
      <c r="F1629" s="1133"/>
      <c r="G1629" s="1134"/>
      <c r="H1629" s="1135"/>
      <c r="I1629" s="1135"/>
      <c r="J1629" s="1135"/>
      <c r="K1629" s="1135"/>
      <c r="L1629" s="1135"/>
      <c r="M1629" s="1135"/>
      <c r="N1629" s="1135"/>
      <c r="O1629" s="1136"/>
      <c r="Q1629" s="617" t="s">
        <v>668</v>
      </c>
      <c r="R1629" s="329"/>
      <c r="S1629" s="329"/>
      <c r="T1629" s="329"/>
      <c r="U1629" s="329"/>
    </row>
    <row r="1630" spans="1:21" ht="16.5" customHeight="1">
      <c r="B1630" s="330" t="s">
        <v>142</v>
      </c>
      <c r="C1630" s="331"/>
      <c r="D1630" s="331"/>
      <c r="E1630" s="332"/>
      <c r="F1630" s="331"/>
      <c r="G1630" s="331"/>
      <c r="H1630" s="333"/>
      <c r="I1630" s="333"/>
      <c r="J1630" s="333"/>
      <c r="K1630" s="333"/>
      <c r="L1630" s="333"/>
      <c r="M1630" s="333"/>
      <c r="N1630" s="333"/>
      <c r="O1630" s="334"/>
      <c r="R1630" s="329"/>
      <c r="S1630" s="329"/>
      <c r="T1630" s="329"/>
      <c r="U1630" s="329"/>
    </row>
    <row r="1631" spans="1:21" ht="18.75" customHeight="1">
      <c r="B1631" s="1109"/>
      <c r="C1631" s="1110"/>
      <c r="D1631" s="1110"/>
      <c r="E1631" s="1110"/>
      <c r="F1631" s="1110"/>
      <c r="G1631" s="1110"/>
      <c r="H1631" s="1110"/>
      <c r="I1631" s="1110"/>
      <c r="J1631" s="1110"/>
      <c r="K1631" s="1110"/>
      <c r="L1631" s="1213" t="s">
        <v>48</v>
      </c>
      <c r="M1631" s="1215"/>
      <c r="N1631" s="1215"/>
      <c r="O1631" s="1216"/>
      <c r="Q1631" s="569" t="str">
        <f>IF(M1631="", "←選択してください。", "")</f>
        <v>←選択してください。</v>
      </c>
      <c r="R1631" s="329"/>
      <c r="S1631" s="329"/>
      <c r="T1631" s="329"/>
      <c r="U1631" s="329"/>
    </row>
    <row r="1632" spans="1:21" ht="17.25" customHeight="1">
      <c r="B1632" s="1111"/>
      <c r="C1632" s="1112"/>
      <c r="D1632" s="1112"/>
      <c r="E1632" s="1112"/>
      <c r="F1632" s="1112"/>
      <c r="G1632" s="1112"/>
      <c r="H1632" s="1112"/>
      <c r="I1632" s="1112"/>
      <c r="J1632" s="1112"/>
      <c r="K1632" s="1112"/>
      <c r="L1632" s="1214"/>
      <c r="M1632" s="1217"/>
      <c r="N1632" s="1217"/>
      <c r="O1632" s="1218"/>
      <c r="Q1632" s="336"/>
      <c r="R1632" s="329"/>
      <c r="S1632" s="329"/>
      <c r="T1632" s="329"/>
      <c r="U1632" s="329"/>
    </row>
    <row r="1633" spans="2:21" ht="4.5" customHeight="1">
      <c r="B1633" s="338"/>
      <c r="C1633" s="338"/>
      <c r="D1633" s="338"/>
      <c r="E1633" s="338"/>
      <c r="F1633" s="338"/>
      <c r="G1633" s="338"/>
      <c r="H1633" s="338"/>
      <c r="I1633" s="338"/>
      <c r="J1633" s="338"/>
      <c r="K1633" s="338"/>
      <c r="L1633" s="338"/>
      <c r="M1633" s="338"/>
      <c r="N1633" s="338"/>
      <c r="O1633" s="611"/>
      <c r="R1633" s="329"/>
      <c r="S1633" s="329"/>
      <c r="T1633" s="329"/>
      <c r="U1633" s="329"/>
    </row>
    <row r="1634" spans="2:21" ht="24" customHeight="1">
      <c r="B1634" s="340" t="s">
        <v>143</v>
      </c>
      <c r="C1634" s="341"/>
      <c r="D1634" s="341"/>
      <c r="E1634" s="341"/>
      <c r="F1634" s="1117" t="s">
        <v>50</v>
      </c>
      <c r="G1634" s="1118"/>
      <c r="H1634" s="342"/>
      <c r="I1634" s="919"/>
      <c r="J1634" s="920"/>
      <c r="K1634" s="920"/>
      <c r="L1634" s="1221"/>
      <c r="M1634" s="1221"/>
      <c r="N1634" s="1221"/>
      <c r="O1634" s="775"/>
      <c r="Q1634" s="336" t="str">
        <f>IF(OR(F1628="人材養成事業",F1628= "普及啓発事業"), "←斜線部は記入する必要はありません。", "")</f>
        <v/>
      </c>
      <c r="R1634" s="329"/>
      <c r="S1634" s="329"/>
      <c r="T1634" s="329"/>
      <c r="U1634" s="329"/>
    </row>
    <row r="1635" spans="2:21" ht="8.25" customHeight="1">
      <c r="B1635" s="131"/>
      <c r="C1635" s="131"/>
      <c r="D1635" s="131"/>
      <c r="E1635" s="131"/>
      <c r="F1635" s="338"/>
      <c r="G1635" s="338"/>
      <c r="H1635" s="587"/>
      <c r="I1635" s="338"/>
      <c r="J1635" s="338"/>
      <c r="K1635" s="338"/>
      <c r="L1635" s="588"/>
      <c r="M1635" s="338"/>
      <c r="N1635" s="338"/>
      <c r="O1635" s="589"/>
      <c r="Q1635" s="336"/>
      <c r="R1635" s="329"/>
      <c r="S1635" s="329"/>
      <c r="T1635" s="329"/>
      <c r="U1635" s="329"/>
    </row>
    <row r="1636" spans="2:21" ht="24" hidden="1" customHeight="1">
      <c r="B1636" s="131"/>
      <c r="C1636" s="131"/>
      <c r="D1636" s="131"/>
      <c r="E1636" s="131"/>
      <c r="F1636" s="338"/>
      <c r="G1636" s="338"/>
      <c r="H1636" s="587"/>
      <c r="I1636" s="338"/>
      <c r="J1636" s="338"/>
      <c r="K1636" s="338"/>
      <c r="L1636" s="588"/>
      <c r="M1636" s="338"/>
      <c r="N1636" s="338"/>
      <c r="O1636" s="589"/>
      <c r="Q1636" s="336"/>
      <c r="R1636" s="329"/>
      <c r="S1636" s="329"/>
      <c r="T1636" s="329"/>
      <c r="U1636" s="329"/>
    </row>
    <row r="1637" spans="2:21" ht="9.75" hidden="1" customHeight="1">
      <c r="B1637" s="131"/>
      <c r="C1637" s="131"/>
      <c r="D1637" s="338"/>
      <c r="E1637" s="338"/>
      <c r="F1637" s="338"/>
      <c r="G1637" s="338"/>
      <c r="H1637" s="338"/>
      <c r="I1637" s="338"/>
      <c r="J1637" s="338"/>
      <c r="K1637" s="338"/>
      <c r="L1637" s="338"/>
      <c r="M1637" s="338"/>
      <c r="N1637" s="338"/>
      <c r="O1637" s="338"/>
      <c r="Q1637" s="336"/>
      <c r="R1637" s="329"/>
      <c r="S1637" s="329"/>
      <c r="T1637" s="329"/>
      <c r="U1637" s="329"/>
    </row>
    <row r="1638" spans="2:21" s="102" customFormat="1" ht="18" customHeight="1">
      <c r="B1638" s="1020" t="s">
        <v>344</v>
      </c>
      <c r="C1638" s="1066"/>
      <c r="D1638" s="925" t="s">
        <v>413</v>
      </c>
      <c r="E1638" s="926"/>
      <c r="F1638" s="926"/>
      <c r="G1638" s="926"/>
      <c r="H1638" s="926"/>
      <c r="I1638" s="926"/>
      <c r="J1638" s="926"/>
      <c r="K1638" s="926"/>
      <c r="L1638" s="926"/>
      <c r="M1638" s="926"/>
      <c r="N1638" s="926"/>
      <c r="O1638" s="927"/>
      <c r="Q1638" s="345"/>
    </row>
    <row r="1639" spans="2:21" s="102" customFormat="1" ht="19.350000000000001" customHeight="1">
      <c r="B1639" s="1067"/>
      <c r="C1639" s="1068"/>
      <c r="D1639" s="1071"/>
      <c r="E1639" s="1072"/>
      <c r="F1639" s="1072"/>
      <c r="G1639" s="1072"/>
      <c r="H1639" s="1072"/>
      <c r="I1639" s="1072"/>
      <c r="J1639" s="1072"/>
      <c r="K1639" s="1072"/>
      <c r="L1639" s="1072"/>
      <c r="M1639" s="1072"/>
      <c r="N1639" s="1072"/>
      <c r="O1639" s="1073"/>
    </row>
    <row r="1640" spans="2:21" s="102" customFormat="1" ht="19.350000000000001" customHeight="1">
      <c r="B1640" s="1067"/>
      <c r="C1640" s="1068"/>
      <c r="D1640" s="1071"/>
      <c r="E1640" s="1072"/>
      <c r="F1640" s="1072"/>
      <c r="G1640" s="1072"/>
      <c r="H1640" s="1072"/>
      <c r="I1640" s="1072"/>
      <c r="J1640" s="1072"/>
      <c r="K1640" s="1072"/>
      <c r="L1640" s="1072"/>
      <c r="M1640" s="1072"/>
      <c r="N1640" s="1072"/>
      <c r="O1640" s="1073"/>
    </row>
    <row r="1641" spans="2:21" s="102" customFormat="1" ht="19.350000000000001" customHeight="1">
      <c r="B1641" s="1067"/>
      <c r="C1641" s="1068"/>
      <c r="D1641" s="1071"/>
      <c r="E1641" s="1072"/>
      <c r="F1641" s="1072"/>
      <c r="G1641" s="1072"/>
      <c r="H1641" s="1072"/>
      <c r="I1641" s="1072"/>
      <c r="J1641" s="1072"/>
      <c r="K1641" s="1072"/>
      <c r="L1641" s="1072"/>
      <c r="M1641" s="1072"/>
      <c r="N1641" s="1072"/>
      <c r="O1641" s="1073"/>
    </row>
    <row r="1642" spans="2:21" s="102" customFormat="1" ht="19.350000000000001" customHeight="1">
      <c r="B1642" s="1067"/>
      <c r="C1642" s="1068"/>
      <c r="D1642" s="1071"/>
      <c r="E1642" s="1072"/>
      <c r="F1642" s="1072"/>
      <c r="G1642" s="1072"/>
      <c r="H1642" s="1072"/>
      <c r="I1642" s="1072"/>
      <c r="J1642" s="1072"/>
      <c r="K1642" s="1072"/>
      <c r="L1642" s="1072"/>
      <c r="M1642" s="1072"/>
      <c r="N1642" s="1072"/>
      <c r="O1642" s="1073"/>
    </row>
    <row r="1643" spans="2:21" s="102" customFormat="1" ht="19.350000000000001" customHeight="1">
      <c r="B1643" s="1067"/>
      <c r="C1643" s="1068"/>
      <c r="D1643" s="1071"/>
      <c r="E1643" s="1072"/>
      <c r="F1643" s="1072"/>
      <c r="G1643" s="1072"/>
      <c r="H1643" s="1072"/>
      <c r="I1643" s="1072"/>
      <c r="J1643" s="1072"/>
      <c r="K1643" s="1072"/>
      <c r="L1643" s="1072"/>
      <c r="M1643" s="1072"/>
      <c r="N1643" s="1072"/>
      <c r="O1643" s="1073"/>
    </row>
    <row r="1644" spans="2:21" s="102" customFormat="1" ht="19.350000000000001" customHeight="1">
      <c r="B1644" s="1067"/>
      <c r="C1644" s="1068"/>
      <c r="D1644" s="1071"/>
      <c r="E1644" s="1072"/>
      <c r="F1644" s="1072"/>
      <c r="G1644" s="1072"/>
      <c r="H1644" s="1072"/>
      <c r="I1644" s="1072"/>
      <c r="J1644" s="1072"/>
      <c r="K1644" s="1072"/>
      <c r="L1644" s="1072"/>
      <c r="M1644" s="1072"/>
      <c r="N1644" s="1072"/>
      <c r="O1644" s="1073"/>
    </row>
    <row r="1645" spans="2:21" s="102" customFormat="1" ht="19.350000000000001" customHeight="1">
      <c r="B1645" s="1067"/>
      <c r="C1645" s="1068"/>
      <c r="D1645" s="1071"/>
      <c r="E1645" s="1072"/>
      <c r="F1645" s="1072"/>
      <c r="G1645" s="1072"/>
      <c r="H1645" s="1072"/>
      <c r="I1645" s="1072"/>
      <c r="J1645" s="1072"/>
      <c r="K1645" s="1072"/>
      <c r="L1645" s="1072"/>
      <c r="M1645" s="1072"/>
      <c r="N1645" s="1072"/>
      <c r="O1645" s="1073"/>
    </row>
    <row r="1646" spans="2:21" s="102" customFormat="1" ht="19.350000000000001" customHeight="1">
      <c r="B1646" s="1067"/>
      <c r="C1646" s="1068"/>
      <c r="D1646" s="1071"/>
      <c r="E1646" s="1072"/>
      <c r="F1646" s="1072"/>
      <c r="G1646" s="1072"/>
      <c r="H1646" s="1072"/>
      <c r="I1646" s="1072"/>
      <c r="J1646" s="1072"/>
      <c r="K1646" s="1072"/>
      <c r="L1646" s="1072"/>
      <c r="M1646" s="1072"/>
      <c r="N1646" s="1072"/>
      <c r="O1646" s="1073"/>
    </row>
    <row r="1647" spans="2:21" s="102" customFormat="1" ht="19.350000000000001" customHeight="1">
      <c r="B1647" s="1067"/>
      <c r="C1647" s="1068"/>
      <c r="D1647" s="1071"/>
      <c r="E1647" s="1072"/>
      <c r="F1647" s="1072"/>
      <c r="G1647" s="1072"/>
      <c r="H1647" s="1072"/>
      <c r="I1647" s="1072"/>
      <c r="J1647" s="1072"/>
      <c r="K1647" s="1072"/>
      <c r="L1647" s="1072"/>
      <c r="M1647" s="1072"/>
      <c r="N1647" s="1072"/>
      <c r="O1647" s="1073"/>
    </row>
    <row r="1648" spans="2:21" s="102" customFormat="1" ht="19.350000000000001" customHeight="1">
      <c r="B1648" s="1069"/>
      <c r="C1648" s="1070"/>
      <c r="D1648" s="1074"/>
      <c r="E1648" s="1075"/>
      <c r="F1648" s="1075"/>
      <c r="G1648" s="1075"/>
      <c r="H1648" s="1075"/>
      <c r="I1648" s="1075"/>
      <c r="J1648" s="1075"/>
      <c r="K1648" s="1075"/>
      <c r="L1648" s="1075"/>
      <c r="M1648" s="1075"/>
      <c r="N1648" s="1075"/>
      <c r="O1648" s="1076"/>
    </row>
    <row r="1649" spans="2:15" s="102" customFormat="1" ht="18" customHeight="1">
      <c r="B1649" s="1020" t="s">
        <v>148</v>
      </c>
      <c r="C1649" s="1021"/>
      <c r="D1649" s="1059" t="s">
        <v>427</v>
      </c>
      <c r="E1649" s="1026"/>
      <c r="F1649" s="1026"/>
      <c r="G1649" s="1026"/>
      <c r="H1649" s="1026"/>
      <c r="I1649" s="1026"/>
      <c r="J1649" s="1026"/>
      <c r="K1649" s="1026"/>
      <c r="L1649" s="1026"/>
      <c r="M1649" s="1026"/>
      <c r="N1649" s="1026"/>
      <c r="O1649" s="1027"/>
    </row>
    <row r="1650" spans="2:15" s="102" customFormat="1" ht="18" customHeight="1">
      <c r="B1650" s="1022"/>
      <c r="C1650" s="1023"/>
      <c r="D1650" s="1028"/>
      <c r="E1650" s="1077"/>
      <c r="F1650" s="1077"/>
      <c r="G1650" s="1077"/>
      <c r="H1650" s="1077"/>
      <c r="I1650" s="1077"/>
      <c r="J1650" s="1077"/>
      <c r="K1650" s="1077"/>
      <c r="L1650" s="1077"/>
      <c r="M1650" s="1077"/>
      <c r="N1650" s="1077"/>
      <c r="O1650" s="1078"/>
    </row>
    <row r="1651" spans="2:15" s="102" customFormat="1" ht="18" customHeight="1">
      <c r="B1651" s="1022"/>
      <c r="C1651" s="1023"/>
      <c r="D1651" s="1071"/>
      <c r="E1651" s="1072"/>
      <c r="F1651" s="1072"/>
      <c r="G1651" s="1072"/>
      <c r="H1651" s="1072"/>
      <c r="I1651" s="1072"/>
      <c r="J1651" s="1072"/>
      <c r="K1651" s="1072"/>
      <c r="L1651" s="1072"/>
      <c r="M1651" s="1072"/>
      <c r="N1651" s="1072"/>
      <c r="O1651" s="1073"/>
    </row>
    <row r="1652" spans="2:15" s="102" customFormat="1" ht="18" customHeight="1">
      <c r="B1652" s="1022"/>
      <c r="C1652" s="1023"/>
      <c r="D1652" s="1071"/>
      <c r="E1652" s="1072"/>
      <c r="F1652" s="1072"/>
      <c r="G1652" s="1072"/>
      <c r="H1652" s="1072"/>
      <c r="I1652" s="1072"/>
      <c r="J1652" s="1072"/>
      <c r="K1652" s="1072"/>
      <c r="L1652" s="1072"/>
      <c r="M1652" s="1072"/>
      <c r="N1652" s="1072"/>
      <c r="O1652" s="1073"/>
    </row>
    <row r="1653" spans="2:15" s="102" customFormat="1" ht="18" customHeight="1">
      <c r="B1653" s="1022"/>
      <c r="C1653" s="1023"/>
      <c r="D1653" s="1071"/>
      <c r="E1653" s="1072"/>
      <c r="F1653" s="1072"/>
      <c r="G1653" s="1072"/>
      <c r="H1653" s="1072"/>
      <c r="I1653" s="1072"/>
      <c r="J1653" s="1072"/>
      <c r="K1653" s="1072"/>
      <c r="L1653" s="1072"/>
      <c r="M1653" s="1072"/>
      <c r="N1653" s="1072"/>
      <c r="O1653" s="1073"/>
    </row>
    <row r="1654" spans="2:15" s="102" customFormat="1" ht="18" customHeight="1">
      <c r="B1654" s="1022"/>
      <c r="C1654" s="1023"/>
      <c r="D1654" s="1071"/>
      <c r="E1654" s="1072"/>
      <c r="F1654" s="1072"/>
      <c r="G1654" s="1072"/>
      <c r="H1654" s="1072"/>
      <c r="I1654" s="1072"/>
      <c r="J1654" s="1072"/>
      <c r="K1654" s="1072"/>
      <c r="L1654" s="1072"/>
      <c r="M1654" s="1072"/>
      <c r="N1654" s="1072"/>
      <c r="O1654" s="1073"/>
    </row>
    <row r="1655" spans="2:15" s="102" customFormat="1" ht="18" customHeight="1">
      <c r="B1655" s="1022"/>
      <c r="C1655" s="1023"/>
      <c r="D1655" s="1079"/>
      <c r="E1655" s="1080"/>
      <c r="F1655" s="1080"/>
      <c r="G1655" s="1080"/>
      <c r="H1655" s="1080"/>
      <c r="I1655" s="1080"/>
      <c r="J1655" s="1080"/>
      <c r="K1655" s="1080"/>
      <c r="L1655" s="1080"/>
      <c r="M1655" s="1080"/>
      <c r="N1655" s="1080"/>
      <c r="O1655" s="1081"/>
    </row>
    <row r="1656" spans="2:15" s="102" customFormat="1" ht="18" customHeight="1">
      <c r="B1656" s="1022"/>
      <c r="C1656" s="1023"/>
      <c r="D1656" s="1082" t="s">
        <v>428</v>
      </c>
      <c r="E1656" s="1083"/>
      <c r="F1656" s="1083"/>
      <c r="G1656" s="1083"/>
      <c r="H1656" s="1083"/>
      <c r="I1656" s="1083"/>
      <c r="J1656" s="1083"/>
      <c r="K1656" s="1083"/>
      <c r="L1656" s="1083"/>
      <c r="M1656" s="1083"/>
      <c r="N1656" s="1083"/>
      <c r="O1656" s="1084"/>
    </row>
    <row r="1657" spans="2:15" s="102" customFormat="1" ht="18" customHeight="1">
      <c r="B1657" s="1022"/>
      <c r="C1657" s="1023"/>
      <c r="D1657" s="1028"/>
      <c r="E1657" s="1085"/>
      <c r="F1657" s="1085"/>
      <c r="G1657" s="1085"/>
      <c r="H1657" s="1085"/>
      <c r="I1657" s="1085"/>
      <c r="J1657" s="1085"/>
      <c r="K1657" s="1085"/>
      <c r="L1657" s="1085"/>
      <c r="M1657" s="1085"/>
      <c r="N1657" s="1085"/>
      <c r="O1657" s="1086"/>
    </row>
    <row r="1658" spans="2:15" s="102" customFormat="1" ht="18" customHeight="1">
      <c r="B1658" s="1022"/>
      <c r="C1658" s="1023"/>
      <c r="D1658" s="1087"/>
      <c r="E1658" s="1088"/>
      <c r="F1658" s="1088"/>
      <c r="G1658" s="1088"/>
      <c r="H1658" s="1088"/>
      <c r="I1658" s="1088"/>
      <c r="J1658" s="1088"/>
      <c r="K1658" s="1088"/>
      <c r="L1658" s="1088"/>
      <c r="M1658" s="1088"/>
      <c r="N1658" s="1088"/>
      <c r="O1658" s="1089"/>
    </row>
    <row r="1659" spans="2:15" s="102" customFormat="1" ht="18" customHeight="1">
      <c r="B1659" s="1022"/>
      <c r="C1659" s="1023"/>
      <c r="D1659" s="1087"/>
      <c r="E1659" s="1088"/>
      <c r="F1659" s="1088"/>
      <c r="G1659" s="1088"/>
      <c r="H1659" s="1088"/>
      <c r="I1659" s="1088"/>
      <c r="J1659" s="1088"/>
      <c r="K1659" s="1088"/>
      <c r="L1659" s="1088"/>
      <c r="M1659" s="1088"/>
      <c r="N1659" s="1088"/>
      <c r="O1659" s="1089"/>
    </row>
    <row r="1660" spans="2:15" s="102" customFormat="1" ht="18" customHeight="1">
      <c r="B1660" s="1022"/>
      <c r="C1660" s="1023"/>
      <c r="D1660" s="1087"/>
      <c r="E1660" s="1088"/>
      <c r="F1660" s="1088"/>
      <c r="G1660" s="1088"/>
      <c r="H1660" s="1088"/>
      <c r="I1660" s="1088"/>
      <c r="J1660" s="1088"/>
      <c r="K1660" s="1088"/>
      <c r="L1660" s="1088"/>
      <c r="M1660" s="1088"/>
      <c r="N1660" s="1088"/>
      <c r="O1660" s="1089"/>
    </row>
    <row r="1661" spans="2:15" s="102" customFormat="1" ht="18" customHeight="1">
      <c r="B1661" s="1022"/>
      <c r="C1661" s="1023"/>
      <c r="D1661" s="1087"/>
      <c r="E1661" s="1088"/>
      <c r="F1661" s="1088"/>
      <c r="G1661" s="1088"/>
      <c r="H1661" s="1088"/>
      <c r="I1661" s="1088"/>
      <c r="J1661" s="1088"/>
      <c r="K1661" s="1088"/>
      <c r="L1661" s="1088"/>
      <c r="M1661" s="1088"/>
      <c r="N1661" s="1088"/>
      <c r="O1661" s="1089"/>
    </row>
    <row r="1662" spans="2:15" s="102" customFormat="1" ht="18" customHeight="1">
      <c r="B1662" s="1022"/>
      <c r="C1662" s="1023"/>
      <c r="D1662" s="1087"/>
      <c r="E1662" s="1088"/>
      <c r="F1662" s="1088"/>
      <c r="G1662" s="1088"/>
      <c r="H1662" s="1088"/>
      <c r="I1662" s="1088"/>
      <c r="J1662" s="1088"/>
      <c r="K1662" s="1088"/>
      <c r="L1662" s="1088"/>
      <c r="M1662" s="1088"/>
      <c r="N1662" s="1088"/>
      <c r="O1662" s="1089"/>
    </row>
    <row r="1663" spans="2:15" s="102" customFormat="1" ht="18" customHeight="1">
      <c r="B1663" s="1024"/>
      <c r="C1663" s="1025"/>
      <c r="D1663" s="1090"/>
      <c r="E1663" s="1091"/>
      <c r="F1663" s="1091"/>
      <c r="G1663" s="1091"/>
      <c r="H1663" s="1091"/>
      <c r="I1663" s="1091"/>
      <c r="J1663" s="1091"/>
      <c r="K1663" s="1091"/>
      <c r="L1663" s="1091"/>
      <c r="M1663" s="1091"/>
      <c r="N1663" s="1091"/>
      <c r="O1663" s="1092"/>
    </row>
    <row r="1664" spans="2:15" s="102" customFormat="1" ht="18" customHeight="1">
      <c r="B1664" s="1020" t="s">
        <v>140</v>
      </c>
      <c r="C1664" s="1021"/>
      <c r="D1664" s="1026" t="s">
        <v>347</v>
      </c>
      <c r="E1664" s="1026"/>
      <c r="F1664" s="1026"/>
      <c r="G1664" s="1026"/>
      <c r="H1664" s="1026"/>
      <c r="I1664" s="1026"/>
      <c r="J1664" s="1026"/>
      <c r="K1664" s="1026"/>
      <c r="L1664" s="1026"/>
      <c r="M1664" s="1026"/>
      <c r="N1664" s="1026"/>
      <c r="O1664" s="1027"/>
    </row>
    <row r="1665" spans="2:21" s="102" customFormat="1" ht="18" customHeight="1">
      <c r="B1665" s="1022"/>
      <c r="C1665" s="1023"/>
      <c r="D1665" s="1028"/>
      <c r="E1665" s="1029"/>
      <c r="F1665" s="1029"/>
      <c r="G1665" s="1029"/>
      <c r="H1665" s="1029"/>
      <c r="I1665" s="1029"/>
      <c r="J1665" s="1029"/>
      <c r="K1665" s="1029"/>
      <c r="L1665" s="1029"/>
      <c r="M1665" s="1029"/>
      <c r="N1665" s="1029"/>
      <c r="O1665" s="1030"/>
    </row>
    <row r="1666" spans="2:21" s="102" customFormat="1" ht="18" customHeight="1">
      <c r="B1666" s="1022"/>
      <c r="C1666" s="1023"/>
      <c r="D1666" s="1031"/>
      <c r="E1666" s="1032"/>
      <c r="F1666" s="1032"/>
      <c r="G1666" s="1032"/>
      <c r="H1666" s="1032"/>
      <c r="I1666" s="1032"/>
      <c r="J1666" s="1032"/>
      <c r="K1666" s="1032"/>
      <c r="L1666" s="1032"/>
      <c r="M1666" s="1032"/>
      <c r="N1666" s="1032"/>
      <c r="O1666" s="1033"/>
    </row>
    <row r="1667" spans="2:21" s="102" customFormat="1" ht="18" customHeight="1">
      <c r="B1667" s="1022"/>
      <c r="C1667" s="1023"/>
      <c r="D1667" s="1034"/>
      <c r="E1667" s="1035"/>
      <c r="F1667" s="1035"/>
      <c r="G1667" s="1035"/>
      <c r="H1667" s="1035"/>
      <c r="I1667" s="1035"/>
      <c r="J1667" s="1035"/>
      <c r="K1667" s="1035"/>
      <c r="L1667" s="1035"/>
      <c r="M1667" s="1035"/>
      <c r="N1667" s="1035"/>
      <c r="O1667" s="1036"/>
    </row>
    <row r="1668" spans="2:21" s="102" customFormat="1" ht="17.100000000000001" customHeight="1">
      <c r="B1668" s="1022"/>
      <c r="C1668" s="1023"/>
      <c r="D1668" s="1026" t="s">
        <v>345</v>
      </c>
      <c r="E1668" s="1026"/>
      <c r="F1668" s="1026"/>
      <c r="G1668" s="1026"/>
      <c r="H1668" s="1026"/>
      <c r="I1668" s="1026"/>
      <c r="J1668" s="1026"/>
      <c r="K1668" s="1026"/>
      <c r="L1668" s="1026"/>
      <c r="M1668" s="1026"/>
      <c r="N1668" s="1026"/>
      <c r="O1668" s="1027"/>
    </row>
    <row r="1669" spans="2:21" s="102" customFormat="1" ht="17.100000000000001" customHeight="1">
      <c r="B1669" s="1022"/>
      <c r="C1669" s="1023"/>
      <c r="D1669" s="1037"/>
      <c r="E1669" s="1038"/>
      <c r="F1669" s="1038"/>
      <c r="G1669" s="1038"/>
      <c r="H1669" s="1038"/>
      <c r="I1669" s="1038"/>
      <c r="J1669" s="1038"/>
      <c r="K1669" s="1038"/>
      <c r="L1669" s="1038"/>
      <c r="M1669" s="1038"/>
      <c r="N1669" s="1038"/>
      <c r="O1669" s="1039"/>
    </row>
    <row r="1670" spans="2:21" s="102" customFormat="1" ht="17.100000000000001" customHeight="1">
      <c r="B1670" s="1022"/>
      <c r="C1670" s="1023"/>
      <c r="D1670" s="1040"/>
      <c r="E1670" s="1041"/>
      <c r="F1670" s="1041"/>
      <c r="G1670" s="1041"/>
      <c r="H1670" s="1041"/>
      <c r="I1670" s="1041"/>
      <c r="J1670" s="1041"/>
      <c r="K1670" s="1041"/>
      <c r="L1670" s="1041"/>
      <c r="M1670" s="1041"/>
      <c r="N1670" s="1041"/>
      <c r="O1670" s="1042"/>
    </row>
    <row r="1671" spans="2:21" s="102" customFormat="1" ht="17.100000000000001" customHeight="1">
      <c r="B1671" s="1022"/>
      <c r="C1671" s="1023"/>
      <c r="D1671" s="1043"/>
      <c r="E1671" s="1044"/>
      <c r="F1671" s="1044"/>
      <c r="G1671" s="1044"/>
      <c r="H1671" s="1044"/>
      <c r="I1671" s="1044"/>
      <c r="J1671" s="1044"/>
      <c r="K1671" s="1044"/>
      <c r="L1671" s="1044"/>
      <c r="M1671" s="1044"/>
      <c r="N1671" s="1044"/>
      <c r="O1671" s="1045"/>
    </row>
    <row r="1672" spans="2:21" s="102" customFormat="1" ht="17.100000000000001" customHeight="1">
      <c r="B1672" s="1022"/>
      <c r="C1672" s="1023"/>
      <c r="D1672" s="1026" t="s">
        <v>492</v>
      </c>
      <c r="E1672" s="1026"/>
      <c r="F1672" s="1026"/>
      <c r="G1672" s="1026"/>
      <c r="H1672" s="1026"/>
      <c r="I1672" s="1026"/>
      <c r="J1672" s="1026"/>
      <c r="K1672" s="1026"/>
      <c r="L1672" s="1026"/>
      <c r="M1672" s="1026"/>
      <c r="N1672" s="1026"/>
      <c r="O1672" s="1027"/>
    </row>
    <row r="1673" spans="2:21" s="102" customFormat="1" ht="17.100000000000001" customHeight="1">
      <c r="B1673" s="1022"/>
      <c r="C1673" s="1023"/>
      <c r="D1673" s="1046"/>
      <c r="E1673" s="1047"/>
      <c r="F1673" s="1047"/>
      <c r="G1673" s="1047"/>
      <c r="H1673" s="1047"/>
      <c r="I1673" s="1047"/>
      <c r="J1673" s="1047"/>
      <c r="K1673" s="1047"/>
      <c r="L1673" s="1047"/>
      <c r="M1673" s="1047"/>
      <c r="N1673" s="1047"/>
      <c r="O1673" s="1048"/>
    </row>
    <row r="1674" spans="2:21" s="102" customFormat="1" ht="17.100000000000001" customHeight="1">
      <c r="B1674" s="1022"/>
      <c r="C1674" s="1023"/>
      <c r="D1674" s="1049"/>
      <c r="E1674" s="797"/>
      <c r="F1674" s="797"/>
      <c r="G1674" s="797"/>
      <c r="H1674" s="797"/>
      <c r="I1674" s="797"/>
      <c r="J1674" s="797"/>
      <c r="K1674" s="797"/>
      <c r="L1674" s="797"/>
      <c r="M1674" s="797"/>
      <c r="N1674" s="797"/>
      <c r="O1674" s="1050"/>
    </row>
    <row r="1675" spans="2:21" s="102" customFormat="1" ht="17.100000000000001" customHeight="1">
      <c r="B1675" s="1022"/>
      <c r="C1675" s="1023"/>
      <c r="D1675" s="1051"/>
      <c r="E1675" s="1052"/>
      <c r="F1675" s="1052"/>
      <c r="G1675" s="1052"/>
      <c r="H1675" s="1052"/>
      <c r="I1675" s="1052"/>
      <c r="J1675" s="1052"/>
      <c r="K1675" s="1052"/>
      <c r="L1675" s="1052"/>
      <c r="M1675" s="1052"/>
      <c r="N1675" s="1052"/>
      <c r="O1675" s="1053"/>
    </row>
    <row r="1676" spans="2:21" s="102" customFormat="1" ht="17.100000000000001" customHeight="1">
      <c r="B1676" s="1022"/>
      <c r="C1676" s="1023"/>
      <c r="D1676" s="1026" t="s">
        <v>141</v>
      </c>
      <c r="E1676" s="1026"/>
      <c r="F1676" s="1026"/>
      <c r="G1676" s="1026"/>
      <c r="H1676" s="1026"/>
      <c r="I1676" s="1026"/>
      <c r="J1676" s="1026"/>
      <c r="K1676" s="1026"/>
      <c r="L1676" s="1026"/>
      <c r="M1676" s="1026"/>
      <c r="N1676" s="1026"/>
      <c r="O1676" s="1027"/>
    </row>
    <row r="1677" spans="2:21" s="102" customFormat="1" ht="17.100000000000001" customHeight="1">
      <c r="B1677" s="1022"/>
      <c r="C1677" s="1023"/>
      <c r="D1677" s="1028"/>
      <c r="E1677" s="1054"/>
      <c r="F1677" s="1054"/>
      <c r="G1677" s="1054"/>
      <c r="H1677" s="1054"/>
      <c r="I1677" s="1054"/>
      <c r="J1677" s="1054"/>
      <c r="K1677" s="1054"/>
      <c r="L1677" s="1054"/>
      <c r="M1677" s="1054"/>
      <c r="N1677" s="1054"/>
      <c r="O1677" s="1055"/>
    </row>
    <row r="1678" spans="2:21" ht="18" customHeight="1">
      <c r="B1678" s="1022"/>
      <c r="C1678" s="1023"/>
      <c r="D1678" s="1056"/>
      <c r="E1678" s="1057"/>
      <c r="F1678" s="1057"/>
      <c r="G1678" s="1057"/>
      <c r="H1678" s="1057"/>
      <c r="I1678" s="1057"/>
      <c r="J1678" s="1057"/>
      <c r="K1678" s="1057"/>
      <c r="L1678" s="1057"/>
      <c r="M1678" s="1057"/>
      <c r="N1678" s="1057"/>
      <c r="O1678" s="1058"/>
      <c r="R1678" s="329"/>
      <c r="S1678" s="329"/>
      <c r="T1678" s="329"/>
      <c r="U1678" s="329"/>
    </row>
    <row r="1679" spans="2:21" ht="18" customHeight="1">
      <c r="B1679" s="1022"/>
      <c r="C1679" s="1023"/>
      <c r="D1679" s="1059" t="s">
        <v>346</v>
      </c>
      <c r="E1679" s="1026"/>
      <c r="F1679" s="1026"/>
      <c r="G1679" s="1026"/>
      <c r="H1679" s="1026"/>
      <c r="I1679" s="1026"/>
      <c r="J1679" s="1026"/>
      <c r="K1679" s="1026"/>
      <c r="L1679" s="1026"/>
      <c r="M1679" s="1026"/>
      <c r="N1679" s="1026"/>
      <c r="O1679" s="1027"/>
      <c r="R1679" s="329"/>
      <c r="S1679" s="329"/>
      <c r="T1679" s="329"/>
      <c r="U1679" s="329"/>
    </row>
    <row r="1680" spans="2:21" ht="18" customHeight="1">
      <c r="B1680" s="1022"/>
      <c r="C1680" s="1023"/>
      <c r="D1680" s="1060"/>
      <c r="E1680" s="1061"/>
      <c r="F1680" s="1061"/>
      <c r="G1680" s="1061"/>
      <c r="H1680" s="1061"/>
      <c r="I1680" s="1061"/>
      <c r="J1680" s="1061"/>
      <c r="K1680" s="1061"/>
      <c r="L1680" s="1061"/>
      <c r="M1680" s="1061"/>
      <c r="N1680" s="1061"/>
      <c r="O1680" s="1062"/>
      <c r="R1680" s="329"/>
      <c r="S1680" s="329"/>
      <c r="T1680" s="329"/>
      <c r="U1680" s="329"/>
    </row>
    <row r="1681" spans="1:15" s="346" customFormat="1" ht="18" customHeight="1">
      <c r="B1681" s="1024"/>
      <c r="C1681" s="1025"/>
      <c r="D1681" s="1063"/>
      <c r="E1681" s="1064"/>
      <c r="F1681" s="1064"/>
      <c r="G1681" s="1064"/>
      <c r="H1681" s="1064"/>
      <c r="I1681" s="1064"/>
      <c r="J1681" s="1064"/>
      <c r="K1681" s="1064"/>
      <c r="L1681" s="1064"/>
      <c r="M1681" s="1064"/>
      <c r="N1681" s="1064"/>
      <c r="O1681" s="1065"/>
    </row>
    <row r="1682" spans="1:15" s="131" customFormat="1" ht="4.5" customHeight="1">
      <c r="B1682" s="347"/>
      <c r="C1682" s="347"/>
      <c r="D1682" s="348"/>
      <c r="E1682" s="348"/>
      <c r="F1682" s="348"/>
      <c r="G1682" s="348"/>
      <c r="H1682" s="348"/>
      <c r="I1682" s="348"/>
      <c r="J1682" s="348"/>
      <c r="K1682" s="348"/>
      <c r="L1682" s="348"/>
      <c r="M1682" s="348"/>
      <c r="N1682" s="348"/>
      <c r="O1682" s="348"/>
    </row>
    <row r="1683" spans="1:15" s="131" customFormat="1" ht="18.75" customHeight="1">
      <c r="B1683" s="527" t="s">
        <v>426</v>
      </c>
      <c r="C1683" s="347"/>
      <c r="D1683" s="348"/>
      <c r="E1683" s="348"/>
      <c r="F1683" s="348"/>
      <c r="G1683" s="348"/>
      <c r="H1683" s="348"/>
      <c r="I1683" s="348"/>
      <c r="J1683" s="348"/>
      <c r="K1683" s="348"/>
      <c r="L1683" s="348"/>
      <c r="M1683" s="348"/>
      <c r="N1683" s="348"/>
      <c r="O1683" s="348"/>
    </row>
    <row r="1684" spans="1:15" s="131" customFormat="1" ht="14.25" customHeight="1" thickBot="1">
      <c r="B1684" s="527" t="s">
        <v>424</v>
      </c>
      <c r="C1684" s="347"/>
      <c r="D1684" s="348"/>
      <c r="E1684" s="348"/>
      <c r="F1684" s="348"/>
      <c r="G1684" s="348"/>
      <c r="H1684" s="348"/>
      <c r="I1684" s="348"/>
      <c r="J1684" s="348"/>
      <c r="K1684" s="348"/>
      <c r="L1684" s="348"/>
      <c r="M1684" s="348"/>
      <c r="N1684" s="348"/>
      <c r="O1684" s="348"/>
    </row>
    <row r="1685" spans="1:15" s="131" customFormat="1" ht="18" customHeight="1" thickBot="1">
      <c r="B1685" s="998" t="s">
        <v>43</v>
      </c>
      <c r="C1685" s="979"/>
      <c r="D1685" s="980"/>
      <c r="E1685" s="349" t="s">
        <v>651</v>
      </c>
      <c r="F1685" s="350"/>
      <c r="G1685" s="350"/>
      <c r="H1685" s="350"/>
      <c r="I1685" s="350"/>
      <c r="J1685" s="350"/>
      <c r="K1685" s="350"/>
      <c r="L1685" s="232"/>
      <c r="M1685" s="232"/>
      <c r="N1685" s="232"/>
      <c r="O1685" s="232"/>
    </row>
    <row r="1686" spans="1:15" s="131" customFormat="1" ht="12">
      <c r="A1686" s="351"/>
      <c r="B1686" s="352" t="s">
        <v>59</v>
      </c>
      <c r="C1686" s="352"/>
      <c r="D1686" s="353"/>
      <c r="E1686" s="354"/>
      <c r="F1686" s="354"/>
      <c r="G1686" s="355" t="s">
        <v>60</v>
      </c>
      <c r="H1686" s="353"/>
      <c r="I1686" s="352" t="s">
        <v>61</v>
      </c>
      <c r="J1686" s="352"/>
      <c r="K1686" s="351"/>
      <c r="L1686" s="356"/>
      <c r="M1686" s="357"/>
      <c r="N1686" s="351"/>
      <c r="O1686" s="355" t="s">
        <v>60</v>
      </c>
    </row>
    <row r="1687" spans="1:15" s="131" customFormat="1" ht="12">
      <c r="A1687" s="358"/>
      <c r="B1687" s="359" t="s">
        <v>62</v>
      </c>
      <c r="C1687" s="360"/>
      <c r="D1687" s="360"/>
      <c r="E1687" s="361"/>
      <c r="F1687" s="361" t="s">
        <v>63</v>
      </c>
      <c r="G1687" s="362" t="s">
        <v>64</v>
      </c>
      <c r="H1687" s="363"/>
      <c r="I1687" s="359" t="s">
        <v>62</v>
      </c>
      <c r="J1687" s="360"/>
      <c r="K1687" s="360"/>
      <c r="L1687" s="360"/>
      <c r="M1687" s="361"/>
      <c r="N1687" s="361" t="s">
        <v>63</v>
      </c>
      <c r="O1687" s="362" t="s">
        <v>64</v>
      </c>
    </row>
    <row r="1688" spans="1:15" s="131" customFormat="1" ht="18" customHeight="1">
      <c r="A1688" s="351"/>
      <c r="B1688" s="83" t="s">
        <v>556</v>
      </c>
      <c r="C1688" s="84"/>
      <c r="D1688" s="84"/>
      <c r="E1688" s="85"/>
      <c r="F1688" s="86"/>
      <c r="G1688" s="87"/>
      <c r="H1688" s="88"/>
      <c r="I1688" s="83" t="s">
        <v>65</v>
      </c>
      <c r="J1688" s="84"/>
      <c r="K1688" s="84"/>
      <c r="L1688" s="84"/>
      <c r="M1688" s="85"/>
      <c r="N1688" s="89"/>
      <c r="O1688" s="90"/>
    </row>
    <row r="1689" spans="1:15" s="131" customFormat="1" ht="14.25" customHeight="1">
      <c r="A1689" s="351"/>
      <c r="B1689" s="100"/>
      <c r="C1689" s="101"/>
      <c r="D1689" s="102"/>
      <c r="E1689" s="103"/>
      <c r="F1689" s="95"/>
      <c r="G1689" s="96"/>
      <c r="H1689" s="88"/>
      <c r="I1689" s="97"/>
      <c r="J1689" s="601"/>
      <c r="K1689" s="102"/>
      <c r="L1689" s="102"/>
      <c r="M1689" s="103"/>
      <c r="N1689" s="95"/>
      <c r="O1689" s="99"/>
    </row>
    <row r="1690" spans="1:15" s="131" customFormat="1" ht="14.25" customHeight="1">
      <c r="A1690" s="351"/>
      <c r="B1690" s="100"/>
      <c r="C1690" s="101"/>
      <c r="D1690" s="102"/>
      <c r="E1690" s="103"/>
      <c r="F1690" s="95"/>
      <c r="G1690" s="104">
        <f>ROUNDDOWN(SUM(F1689:F1694)/1000,0)</f>
        <v>0</v>
      </c>
      <c r="H1690" s="105"/>
      <c r="I1690" s="97"/>
      <c r="J1690" s="601"/>
      <c r="K1690" s="102"/>
      <c r="L1690" s="102"/>
      <c r="M1690" s="103"/>
      <c r="N1690" s="95"/>
      <c r="O1690" s="106">
        <f>ROUNDDOWN(SUM(N1689:N1697)/1000,0)</f>
        <v>0</v>
      </c>
    </row>
    <row r="1691" spans="1:15" s="131" customFormat="1" ht="14.1" customHeight="1">
      <c r="A1691" s="351"/>
      <c r="B1691" s="100"/>
      <c r="C1691" s="101"/>
      <c r="D1691" s="102"/>
      <c r="E1691" s="103"/>
      <c r="F1691" s="95"/>
      <c r="G1691" s="104"/>
      <c r="H1691" s="105"/>
      <c r="I1691" s="97"/>
      <c r="J1691" s="601"/>
      <c r="K1691" s="102"/>
      <c r="L1691" s="102"/>
      <c r="M1691" s="103"/>
      <c r="N1691" s="95"/>
      <c r="O1691" s="99"/>
    </row>
    <row r="1692" spans="1:15" s="131" customFormat="1" ht="14.25" customHeight="1">
      <c r="A1692" s="351"/>
      <c r="B1692" s="100"/>
      <c r="C1692" s="101"/>
      <c r="D1692" s="102"/>
      <c r="E1692" s="103"/>
      <c r="F1692" s="95"/>
      <c r="G1692" s="104"/>
      <c r="H1692" s="105"/>
      <c r="I1692" s="97"/>
      <c r="J1692" s="601"/>
      <c r="K1692" s="102"/>
      <c r="L1692" s="102"/>
      <c r="M1692" s="103"/>
      <c r="N1692" s="95"/>
      <c r="O1692" s="99"/>
    </row>
    <row r="1693" spans="1:15" s="131" customFormat="1" ht="14.25" customHeight="1">
      <c r="A1693" s="351"/>
      <c r="B1693" s="100"/>
      <c r="C1693" s="101"/>
      <c r="D1693" s="102"/>
      <c r="E1693" s="103"/>
      <c r="F1693" s="95"/>
      <c r="G1693" s="107"/>
      <c r="H1693" s="108"/>
      <c r="I1693" s="97"/>
      <c r="J1693" s="601"/>
      <c r="K1693" s="102"/>
      <c r="L1693" s="102"/>
      <c r="M1693" s="103"/>
      <c r="N1693" s="95"/>
      <c r="O1693" s="99"/>
    </row>
    <row r="1694" spans="1:15" s="131" customFormat="1" ht="14.25" customHeight="1">
      <c r="A1694" s="351"/>
      <c r="B1694" s="100"/>
      <c r="C1694" s="101"/>
      <c r="D1694" s="102"/>
      <c r="E1694" s="103"/>
      <c r="F1694" s="95"/>
      <c r="G1694" s="107"/>
      <c r="H1694" s="108"/>
      <c r="I1694" s="97"/>
      <c r="J1694" s="601"/>
      <c r="K1694" s="102"/>
      <c r="L1694" s="102"/>
      <c r="M1694" s="103"/>
      <c r="N1694" s="95"/>
      <c r="O1694" s="99"/>
    </row>
    <row r="1695" spans="1:15" s="131" customFormat="1" ht="14.25" customHeight="1">
      <c r="A1695" s="351"/>
      <c r="B1695" s="83" t="s">
        <v>66</v>
      </c>
      <c r="C1695" s="84"/>
      <c r="D1695" s="84"/>
      <c r="E1695" s="85"/>
      <c r="F1695" s="86"/>
      <c r="G1695" s="87"/>
      <c r="H1695" s="111"/>
      <c r="I1695" s="97"/>
      <c r="J1695" s="601"/>
      <c r="K1695" s="102"/>
      <c r="L1695" s="102"/>
      <c r="M1695" s="103"/>
      <c r="N1695" s="95"/>
      <c r="O1695" s="99"/>
    </row>
    <row r="1696" spans="1:15" s="131" customFormat="1" ht="14.25" customHeight="1">
      <c r="A1696" s="351"/>
      <c r="B1696" s="100"/>
      <c r="C1696" s="101"/>
      <c r="D1696" s="102"/>
      <c r="E1696" s="103"/>
      <c r="F1696" s="95"/>
      <c r="G1696" s="96"/>
      <c r="H1696" s="111"/>
      <c r="I1696" s="97"/>
      <c r="J1696" s="601"/>
      <c r="K1696" s="102"/>
      <c r="L1696" s="102"/>
      <c r="M1696" s="103"/>
      <c r="N1696" s="95"/>
      <c r="O1696" s="99"/>
    </row>
    <row r="1697" spans="1:15" s="131" customFormat="1" ht="14.25" customHeight="1">
      <c r="A1697" s="351"/>
      <c r="B1697" s="100"/>
      <c r="C1697" s="101"/>
      <c r="D1697" s="102"/>
      <c r="E1697" s="103"/>
      <c r="F1697" s="95"/>
      <c r="G1697" s="104">
        <f>ROUNDDOWN(SUM(F1696:F1700)/1000,0)</f>
        <v>0</v>
      </c>
      <c r="H1697" s="105"/>
      <c r="I1697" s="97"/>
      <c r="J1697" s="601"/>
      <c r="K1697" s="102"/>
      <c r="L1697" s="102"/>
      <c r="M1697" s="103"/>
      <c r="N1697" s="95"/>
      <c r="O1697" s="112"/>
    </row>
    <row r="1698" spans="1:15" s="131" customFormat="1" ht="14.25" customHeight="1">
      <c r="A1698" s="351"/>
      <c r="B1698" s="100"/>
      <c r="C1698" s="101"/>
      <c r="D1698" s="102"/>
      <c r="E1698" s="103"/>
      <c r="F1698" s="95"/>
      <c r="G1698" s="104"/>
      <c r="H1698" s="105"/>
      <c r="I1698" s="83" t="s">
        <v>130</v>
      </c>
      <c r="J1698" s="84"/>
      <c r="K1698" s="84"/>
      <c r="L1698" s="84"/>
      <c r="M1698" s="85"/>
      <c r="N1698" s="86"/>
      <c r="O1698" s="119"/>
    </row>
    <row r="1699" spans="1:15" s="131" customFormat="1" ht="14.25" customHeight="1">
      <c r="A1699" s="351"/>
      <c r="B1699" s="100"/>
      <c r="C1699" s="101"/>
      <c r="D1699" s="102"/>
      <c r="E1699" s="103"/>
      <c r="F1699" s="95"/>
      <c r="G1699" s="104"/>
      <c r="H1699" s="111"/>
      <c r="I1699" s="97"/>
      <c r="J1699" s="601"/>
      <c r="K1699" s="102"/>
      <c r="L1699" s="102"/>
      <c r="M1699" s="103"/>
      <c r="N1699" s="95"/>
      <c r="O1699" s="99"/>
    </row>
    <row r="1700" spans="1:15" s="131" customFormat="1" ht="14.25" customHeight="1">
      <c r="A1700" s="351"/>
      <c r="B1700" s="100"/>
      <c r="C1700" s="101"/>
      <c r="D1700" s="102"/>
      <c r="E1700" s="103"/>
      <c r="F1700" s="95"/>
      <c r="G1700" s="104"/>
      <c r="H1700" s="105"/>
      <c r="I1700" s="97"/>
      <c r="J1700" s="601"/>
      <c r="K1700" s="102"/>
      <c r="L1700" s="102"/>
      <c r="M1700" s="103"/>
      <c r="N1700" s="95"/>
      <c r="O1700" s="106">
        <f>ROUNDDOWN(SUM(N1699:N1706)/1000,0)</f>
        <v>0</v>
      </c>
    </row>
    <row r="1701" spans="1:15" s="131" customFormat="1" ht="14.25" customHeight="1">
      <c r="A1701" s="351"/>
      <c r="B1701" s="83" t="s">
        <v>557</v>
      </c>
      <c r="C1701" s="84"/>
      <c r="D1701" s="84"/>
      <c r="E1701" s="85"/>
      <c r="F1701" s="86"/>
      <c r="G1701" s="87"/>
      <c r="H1701" s="105"/>
      <c r="I1701" s="97"/>
      <c r="J1701" s="601"/>
      <c r="K1701" s="102"/>
      <c r="L1701" s="102"/>
      <c r="M1701" s="103"/>
      <c r="N1701" s="95"/>
      <c r="O1701" s="99"/>
    </row>
    <row r="1702" spans="1:15" s="131" customFormat="1" ht="14.25" customHeight="1">
      <c r="A1702" s="351"/>
      <c r="B1702" s="100"/>
      <c r="C1702" s="101"/>
      <c r="D1702" s="102"/>
      <c r="E1702" s="103"/>
      <c r="F1702" s="95"/>
      <c r="G1702" s="96"/>
      <c r="H1702" s="111"/>
      <c r="I1702" s="97"/>
      <c r="J1702" s="601"/>
      <c r="K1702" s="102"/>
      <c r="L1702" s="102"/>
      <c r="M1702" s="103"/>
      <c r="N1702" s="95"/>
      <c r="O1702" s="99"/>
    </row>
    <row r="1703" spans="1:15" s="131" customFormat="1" ht="14.25" customHeight="1">
      <c r="A1703" s="351"/>
      <c r="B1703" s="100"/>
      <c r="C1703" s="101"/>
      <c r="D1703" s="102"/>
      <c r="E1703" s="103"/>
      <c r="F1703" s="95"/>
      <c r="G1703" s="104">
        <f>ROUNDDOWN(SUM(F1702:F1704)/1000,0)</f>
        <v>0</v>
      </c>
      <c r="H1703" s="111"/>
      <c r="I1703" s="97"/>
      <c r="J1703" s="601"/>
      <c r="K1703" s="102"/>
      <c r="L1703" s="102"/>
      <c r="M1703" s="103"/>
      <c r="N1703" s="95"/>
      <c r="O1703" s="99"/>
    </row>
    <row r="1704" spans="1:15" s="131" customFormat="1" ht="14.25" customHeight="1">
      <c r="A1704" s="351"/>
      <c r="B1704" s="100"/>
      <c r="C1704" s="101"/>
      <c r="D1704" s="102"/>
      <c r="E1704" s="103"/>
      <c r="F1704" s="95"/>
      <c r="G1704" s="104"/>
      <c r="H1704" s="105"/>
      <c r="I1704" s="97"/>
      <c r="J1704" s="601"/>
      <c r="K1704" s="102"/>
      <c r="L1704" s="102"/>
      <c r="M1704" s="103"/>
      <c r="N1704" s="95"/>
      <c r="O1704" s="99"/>
    </row>
    <row r="1705" spans="1:15" s="131" customFormat="1" ht="14.25" customHeight="1">
      <c r="A1705" s="351"/>
      <c r="B1705" s="83" t="s">
        <v>558</v>
      </c>
      <c r="C1705" s="84"/>
      <c r="D1705" s="84"/>
      <c r="E1705" s="85"/>
      <c r="F1705" s="86"/>
      <c r="G1705" s="87"/>
      <c r="H1705" s="105"/>
      <c r="I1705" s="97"/>
      <c r="J1705" s="601"/>
      <c r="K1705" s="102"/>
      <c r="L1705" s="102"/>
      <c r="M1705" s="103"/>
      <c r="N1705" s="95"/>
      <c r="O1705" s="99"/>
    </row>
    <row r="1706" spans="1:15" s="131" customFormat="1" ht="14.25" customHeight="1">
      <c r="A1706" s="351"/>
      <c r="B1706" s="100"/>
      <c r="C1706" s="101"/>
      <c r="D1706" s="102"/>
      <c r="E1706" s="103"/>
      <c r="F1706" s="95"/>
      <c r="G1706" s="96"/>
      <c r="H1706" s="111"/>
      <c r="I1706" s="97"/>
      <c r="J1706" s="601"/>
      <c r="K1706" s="102"/>
      <c r="L1706" s="102"/>
      <c r="M1706" s="103"/>
      <c r="N1706" s="95"/>
      <c r="O1706" s="112"/>
    </row>
    <row r="1707" spans="1:15" s="131" customFormat="1" ht="14.25" customHeight="1">
      <c r="A1707" s="351"/>
      <c r="B1707" s="100"/>
      <c r="C1707" s="101"/>
      <c r="D1707" s="102"/>
      <c r="E1707" s="103"/>
      <c r="F1707" s="95"/>
      <c r="G1707" s="104">
        <f>ROUNDDOWN(SUM(F1706:F1710)/1000,0)</f>
        <v>0</v>
      </c>
      <c r="H1707" s="111"/>
      <c r="I1707" s="204" t="s">
        <v>131</v>
      </c>
      <c r="J1707" s="180"/>
      <c r="K1707" s="116"/>
      <c r="L1707" s="116"/>
      <c r="M1707" s="117"/>
      <c r="N1707" s="118"/>
      <c r="O1707" s="119"/>
    </row>
    <row r="1708" spans="1:15" s="131" customFormat="1" ht="14.25" customHeight="1">
      <c r="A1708" s="351"/>
      <c r="B1708" s="100"/>
      <c r="C1708" s="101"/>
      <c r="D1708" s="102"/>
      <c r="E1708" s="103"/>
      <c r="F1708" s="95"/>
      <c r="G1708" s="104"/>
      <c r="H1708" s="111"/>
      <c r="I1708" s="97"/>
      <c r="J1708" s="601"/>
      <c r="K1708" s="102"/>
      <c r="L1708" s="102"/>
      <c r="M1708" s="103"/>
      <c r="N1708" s="95"/>
      <c r="O1708" s="99"/>
    </row>
    <row r="1709" spans="1:15" s="131" customFormat="1" ht="14.25" customHeight="1">
      <c r="A1709" s="351"/>
      <c r="B1709" s="100"/>
      <c r="C1709" s="101"/>
      <c r="D1709" s="102"/>
      <c r="E1709" s="103"/>
      <c r="F1709" s="95"/>
      <c r="G1709" s="104"/>
      <c r="H1709" s="105"/>
      <c r="I1709" s="97"/>
      <c r="J1709" s="601"/>
      <c r="K1709" s="102"/>
      <c r="L1709" s="102"/>
      <c r="M1709" s="103"/>
      <c r="N1709" s="95"/>
      <c r="O1709" s="106">
        <f>ROUNDDOWN(SUM(N1708:N1713)/1000,0)</f>
        <v>0</v>
      </c>
    </row>
    <row r="1710" spans="1:15" s="131" customFormat="1" ht="14.25" customHeight="1">
      <c r="A1710" s="351"/>
      <c r="B1710" s="100"/>
      <c r="C1710" s="101"/>
      <c r="D1710" s="102"/>
      <c r="E1710" s="103"/>
      <c r="F1710" s="95"/>
      <c r="G1710" s="104"/>
      <c r="H1710" s="105"/>
      <c r="I1710" s="97"/>
      <c r="J1710" s="601"/>
      <c r="K1710" s="102"/>
      <c r="L1710" s="102"/>
      <c r="M1710" s="103"/>
      <c r="N1710" s="95"/>
      <c r="O1710" s="99"/>
    </row>
    <row r="1711" spans="1:15" s="131" customFormat="1" ht="14.25" customHeight="1">
      <c r="A1711" s="351"/>
      <c r="B1711" s="83" t="s">
        <v>559</v>
      </c>
      <c r="C1711" s="84"/>
      <c r="D1711" s="84"/>
      <c r="E1711" s="85"/>
      <c r="F1711" s="86"/>
      <c r="G1711" s="87"/>
      <c r="H1711" s="105"/>
      <c r="I1711" s="97"/>
      <c r="J1711" s="601"/>
      <c r="K1711" s="102"/>
      <c r="L1711" s="102"/>
      <c r="M1711" s="103"/>
      <c r="N1711" s="95"/>
      <c r="O1711" s="99"/>
    </row>
    <row r="1712" spans="1:15" s="131" customFormat="1" ht="14.25" customHeight="1">
      <c r="A1712" s="351"/>
      <c r="B1712" s="100"/>
      <c r="C1712" s="101"/>
      <c r="D1712" s="102"/>
      <c r="E1712" s="103"/>
      <c r="F1712" s="95"/>
      <c r="G1712" s="96"/>
      <c r="H1712" s="105"/>
      <c r="I1712" s="97"/>
      <c r="J1712" s="601"/>
      <c r="K1712" s="102"/>
      <c r="L1712" s="102"/>
      <c r="M1712" s="103"/>
      <c r="N1712" s="95"/>
      <c r="O1712" s="99"/>
    </row>
    <row r="1713" spans="1:15" s="131" customFormat="1" ht="14.25" customHeight="1">
      <c r="A1713" s="351"/>
      <c r="B1713" s="100"/>
      <c r="C1713" s="101"/>
      <c r="D1713" s="102"/>
      <c r="E1713" s="103"/>
      <c r="F1713" s="95"/>
      <c r="G1713" s="96">
        <f>ROUNDDOWN(SUM(F1712:F1720)/1000,0)</f>
        <v>0</v>
      </c>
      <c r="H1713" s="105"/>
      <c r="I1713" s="97"/>
      <c r="J1713" s="601"/>
      <c r="K1713" s="102"/>
      <c r="L1713" s="102"/>
      <c r="M1713" s="103"/>
      <c r="N1713" s="95"/>
      <c r="O1713" s="99"/>
    </row>
    <row r="1714" spans="1:15" s="131" customFormat="1" ht="14.25" customHeight="1">
      <c r="A1714" s="351"/>
      <c r="B1714" s="100"/>
      <c r="C1714" s="101"/>
      <c r="D1714" s="102"/>
      <c r="E1714" s="103"/>
      <c r="F1714" s="95"/>
      <c r="G1714" s="96"/>
      <c r="H1714" s="111"/>
      <c r="I1714" s="205" t="s">
        <v>136</v>
      </c>
      <c r="J1714" s="181"/>
      <c r="K1714" s="182"/>
      <c r="L1714" s="182"/>
      <c r="M1714" s="183"/>
      <c r="N1714" s="185"/>
      <c r="O1714" s="184"/>
    </row>
    <row r="1715" spans="1:15" s="131" customFormat="1" ht="14.25" customHeight="1">
      <c r="A1715" s="351"/>
      <c r="B1715" s="100"/>
      <c r="C1715" s="101"/>
      <c r="D1715" s="102"/>
      <c r="E1715" s="103"/>
      <c r="F1715" s="95"/>
      <c r="G1715" s="96"/>
      <c r="H1715" s="111"/>
      <c r="I1715" s="97"/>
      <c r="J1715" s="601"/>
      <c r="K1715" s="102"/>
      <c r="L1715" s="102"/>
      <c r="M1715" s="103"/>
      <c r="N1715" s="95"/>
      <c r="O1715" s="186"/>
    </row>
    <row r="1716" spans="1:15" s="131" customFormat="1" ht="14.25" customHeight="1">
      <c r="A1716" s="351"/>
      <c r="B1716" s="100"/>
      <c r="C1716" s="101"/>
      <c r="D1716" s="102"/>
      <c r="E1716" s="103"/>
      <c r="F1716" s="95"/>
      <c r="G1716" s="96"/>
      <c r="H1716" s="111"/>
      <c r="I1716" s="97"/>
      <c r="J1716" s="601"/>
      <c r="K1716" s="102"/>
      <c r="L1716" s="102"/>
      <c r="M1716" s="103"/>
      <c r="N1716" s="95"/>
      <c r="O1716" s="106">
        <f>ROUNDDOWN(SUM(N1715:N1720)/1000,0)</f>
        <v>0</v>
      </c>
    </row>
    <row r="1717" spans="1:15" s="131" customFormat="1" ht="14.25" customHeight="1">
      <c r="A1717" s="351"/>
      <c r="B1717" s="100"/>
      <c r="C1717" s="101"/>
      <c r="D1717" s="102"/>
      <c r="E1717" s="103"/>
      <c r="F1717" s="95"/>
      <c r="G1717" s="96"/>
      <c r="H1717" s="111"/>
      <c r="I1717" s="97"/>
      <c r="J1717" s="601"/>
      <c r="K1717" s="102"/>
      <c r="L1717" s="102"/>
      <c r="M1717" s="103"/>
      <c r="N1717" s="95"/>
      <c r="O1717" s="99"/>
    </row>
    <row r="1718" spans="1:15" s="131" customFormat="1" ht="14.25" customHeight="1">
      <c r="A1718" s="351"/>
      <c r="B1718" s="100"/>
      <c r="C1718" s="101"/>
      <c r="D1718" s="102"/>
      <c r="E1718" s="103"/>
      <c r="F1718" s="95"/>
      <c r="G1718" s="96"/>
      <c r="H1718" s="111"/>
      <c r="I1718" s="97"/>
      <c r="J1718" s="601"/>
      <c r="K1718" s="102"/>
      <c r="L1718" s="102"/>
      <c r="M1718" s="103"/>
      <c r="N1718" s="95"/>
      <c r="O1718" s="99"/>
    </row>
    <row r="1719" spans="1:15" s="131" customFormat="1" ht="14.25" customHeight="1">
      <c r="A1719" s="351"/>
      <c r="B1719" s="100"/>
      <c r="C1719" s="101"/>
      <c r="D1719" s="102"/>
      <c r="E1719" s="103"/>
      <c r="F1719" s="95"/>
      <c r="G1719" s="96"/>
      <c r="H1719" s="105"/>
      <c r="I1719" s="97"/>
      <c r="J1719" s="601"/>
      <c r="K1719" s="102"/>
      <c r="L1719" s="102"/>
      <c r="M1719" s="103"/>
      <c r="N1719" s="95"/>
      <c r="O1719" s="99"/>
    </row>
    <row r="1720" spans="1:15" s="131" customFormat="1" ht="14.25" customHeight="1">
      <c r="A1720" s="351"/>
      <c r="B1720" s="100"/>
      <c r="C1720" s="101"/>
      <c r="D1720" s="102"/>
      <c r="E1720" s="103"/>
      <c r="F1720" s="95"/>
      <c r="G1720" s="104"/>
      <c r="H1720" s="111"/>
      <c r="I1720" s="97"/>
      <c r="J1720" s="601"/>
      <c r="K1720" s="102"/>
      <c r="L1720" s="102"/>
      <c r="M1720" s="103"/>
      <c r="N1720" s="95"/>
      <c r="O1720" s="112"/>
    </row>
    <row r="1721" spans="1:15" s="131" customFormat="1" ht="14.25" customHeight="1">
      <c r="A1721" s="351"/>
      <c r="B1721" s="83" t="s">
        <v>67</v>
      </c>
      <c r="C1721" s="84"/>
      <c r="D1721" s="84"/>
      <c r="E1721" s="85"/>
      <c r="F1721" s="86"/>
      <c r="G1721" s="87"/>
      <c r="H1721" s="111"/>
      <c r="I1721" s="204" t="s">
        <v>137</v>
      </c>
      <c r="J1721" s="115"/>
      <c r="K1721" s="116"/>
      <c r="L1721" s="116"/>
      <c r="M1721" s="117"/>
      <c r="N1721" s="120"/>
      <c r="O1721" s="121"/>
    </row>
    <row r="1722" spans="1:15" s="131" customFormat="1" ht="14.25" customHeight="1">
      <c r="A1722" s="351"/>
      <c r="B1722" s="100"/>
      <c r="C1722" s="101"/>
      <c r="D1722" s="102"/>
      <c r="E1722" s="103"/>
      <c r="F1722" s="95"/>
      <c r="G1722" s="96"/>
      <c r="H1722" s="111"/>
      <c r="I1722" s="97"/>
      <c r="J1722" s="601"/>
      <c r="K1722" s="102"/>
      <c r="L1722" s="102"/>
      <c r="M1722" s="103"/>
      <c r="N1722" s="95"/>
      <c r="O1722" s="99"/>
    </row>
    <row r="1723" spans="1:15" s="131" customFormat="1" ht="14.25" customHeight="1">
      <c r="A1723" s="351"/>
      <c r="B1723" s="100"/>
      <c r="C1723" s="101"/>
      <c r="D1723" s="102"/>
      <c r="E1723" s="103"/>
      <c r="F1723" s="95"/>
      <c r="G1723" s="104">
        <f>ROUNDDOWN(SUM(F1722:F1724)/1000,0)</f>
        <v>0</v>
      </c>
      <c r="H1723" s="105"/>
      <c r="I1723" s="97"/>
      <c r="J1723" s="601"/>
      <c r="K1723" s="102"/>
      <c r="L1723" s="102"/>
      <c r="M1723" s="103"/>
      <c r="N1723" s="95"/>
      <c r="O1723" s="106">
        <f>ROUNDDOWN(SUM(N1722:N1731)/1000,0)</f>
        <v>0</v>
      </c>
    </row>
    <row r="1724" spans="1:15" s="131" customFormat="1" ht="14.1" customHeight="1">
      <c r="A1724" s="351"/>
      <c r="B1724" s="100"/>
      <c r="C1724" s="101"/>
      <c r="D1724" s="102"/>
      <c r="E1724" s="103"/>
      <c r="F1724" s="95"/>
      <c r="G1724" s="104"/>
      <c r="H1724" s="111"/>
      <c r="I1724" s="97"/>
      <c r="J1724" s="601"/>
      <c r="K1724" s="102"/>
      <c r="L1724" s="102"/>
      <c r="M1724" s="103"/>
      <c r="N1724" s="95"/>
      <c r="O1724" s="99"/>
    </row>
    <row r="1725" spans="1:15" s="131" customFormat="1" ht="14.25" customHeight="1" thickBot="1">
      <c r="A1725" s="351"/>
      <c r="B1725" s="122" t="s">
        <v>68</v>
      </c>
      <c r="C1725" s="123"/>
      <c r="D1725" s="123"/>
      <c r="E1725" s="124"/>
      <c r="F1725" s="125"/>
      <c r="G1725" s="126">
        <f>G1726-G1690-G1697-G1703-G1707-G1713-G1723</f>
        <v>0</v>
      </c>
      <c r="H1725" s="105"/>
      <c r="I1725" s="97"/>
      <c r="J1725" s="601"/>
      <c r="K1725" s="102"/>
      <c r="L1725" s="102"/>
      <c r="M1725" s="103"/>
      <c r="N1725" s="95"/>
      <c r="O1725" s="99"/>
    </row>
    <row r="1726" spans="1:15" s="131" customFormat="1" ht="20.100000000000001" customHeight="1" thickTop="1">
      <c r="A1726" s="351"/>
      <c r="B1726" s="1015" t="s">
        <v>69</v>
      </c>
      <c r="C1726" s="1016"/>
      <c r="D1726" s="1016"/>
      <c r="E1726" s="1016"/>
      <c r="F1726" s="1017"/>
      <c r="G1726" s="127">
        <f>O1734</f>
        <v>0</v>
      </c>
      <c r="H1726" s="105"/>
      <c r="I1726" s="97"/>
      <c r="J1726" s="601"/>
      <c r="K1726" s="102"/>
      <c r="L1726" s="102"/>
      <c r="M1726" s="103"/>
      <c r="N1726" s="95"/>
      <c r="O1726" s="99"/>
    </row>
    <row r="1727" spans="1:15" s="131" customFormat="1" ht="14.25" customHeight="1">
      <c r="A1727" s="351"/>
      <c r="B1727" s="128" t="s">
        <v>70</v>
      </c>
      <c r="C1727" s="129"/>
      <c r="D1727" s="129"/>
      <c r="E1727" s="129"/>
      <c r="F1727" s="129"/>
      <c r="G1727" s="130"/>
      <c r="H1727" s="130"/>
      <c r="I1727" s="97"/>
      <c r="J1727" s="601"/>
      <c r="K1727" s="102"/>
      <c r="L1727" s="102"/>
      <c r="M1727" s="103"/>
      <c r="N1727" s="95"/>
      <c r="O1727" s="99"/>
    </row>
    <row r="1728" spans="1:15" s="131" customFormat="1" ht="14.25" customHeight="1">
      <c r="A1728" s="351"/>
      <c r="B1728" s="131" t="s">
        <v>71</v>
      </c>
      <c r="C1728" s="129"/>
      <c r="D1728" s="129"/>
      <c r="E1728" s="129"/>
      <c r="F1728" s="129"/>
      <c r="G1728" s="132" t="s">
        <v>72</v>
      </c>
      <c r="H1728" s="133"/>
      <c r="I1728" s="97"/>
      <c r="J1728" s="601"/>
      <c r="K1728" s="102"/>
      <c r="L1728" s="102"/>
      <c r="M1728" s="103"/>
      <c r="N1728" s="95"/>
      <c r="O1728" s="99"/>
    </row>
    <row r="1729" spans="1:21" s="131" customFormat="1" ht="14.25" customHeight="1">
      <c r="A1729" s="351"/>
      <c r="B1729" s="919" t="s">
        <v>73</v>
      </c>
      <c r="C1729" s="1018"/>
      <c r="D1729" s="1018"/>
      <c r="E1729" s="1018"/>
      <c r="F1729" s="1019"/>
      <c r="G1729" s="134" t="s">
        <v>74</v>
      </c>
      <c r="H1729" s="133"/>
      <c r="I1729" s="97"/>
      <c r="J1729" s="601"/>
      <c r="K1729" s="102"/>
      <c r="L1729" s="102"/>
      <c r="M1729" s="103"/>
      <c r="N1729" s="95"/>
      <c r="O1729" s="99"/>
    </row>
    <row r="1730" spans="1:21" s="131" customFormat="1" ht="20.100000000000001" customHeight="1">
      <c r="A1730" s="351"/>
      <c r="B1730" s="1003" t="s">
        <v>567</v>
      </c>
      <c r="C1730" s="1018"/>
      <c r="D1730" s="1018"/>
      <c r="E1730" s="1018"/>
      <c r="F1730" s="1019"/>
      <c r="G1730" s="135"/>
      <c r="H1730" s="136"/>
      <c r="I1730" s="97"/>
      <c r="J1730" s="601"/>
      <c r="K1730" s="102"/>
      <c r="L1730" s="102"/>
      <c r="M1730" s="103"/>
      <c r="N1730" s="95"/>
      <c r="O1730" s="99"/>
    </row>
    <row r="1731" spans="1:21" s="131" customFormat="1" ht="21.95" customHeight="1" thickBot="1">
      <c r="A1731" s="351"/>
      <c r="B1731" s="1003" t="s">
        <v>568</v>
      </c>
      <c r="C1731" s="1004"/>
      <c r="D1731" s="1004"/>
      <c r="E1731" s="1004"/>
      <c r="F1731" s="1005"/>
      <c r="G1731" s="135"/>
      <c r="H1731" s="111"/>
      <c r="I1731" s="97"/>
      <c r="J1731" s="601"/>
      <c r="K1731" s="102"/>
      <c r="L1731" s="102"/>
      <c r="M1731" s="103"/>
      <c r="N1731" s="95"/>
      <c r="O1731" s="137"/>
    </row>
    <row r="1732" spans="1:21" s="131" customFormat="1" ht="35.450000000000003" customHeight="1" thickTop="1">
      <c r="A1732" s="351"/>
      <c r="B1732" s="1003" t="s">
        <v>132</v>
      </c>
      <c r="C1732" s="1004"/>
      <c r="D1732" s="1004"/>
      <c r="E1732" s="1004"/>
      <c r="F1732" s="1005"/>
      <c r="G1732" s="135"/>
      <c r="H1732" s="111"/>
      <c r="I1732" s="1006" t="s">
        <v>565</v>
      </c>
      <c r="J1732" s="1007"/>
      <c r="K1732" s="1007"/>
      <c r="L1732" s="1007"/>
      <c r="M1732" s="1007"/>
      <c r="N1732" s="1008"/>
      <c r="O1732" s="138">
        <f>SUM(O1690,O1700,O1709,O1716,O1723,)</f>
        <v>0</v>
      </c>
    </row>
    <row r="1733" spans="1:21" s="131" customFormat="1" ht="35.450000000000003" customHeight="1">
      <c r="A1733" s="351"/>
      <c r="B1733" s="1003" t="s">
        <v>138</v>
      </c>
      <c r="C1733" s="1004"/>
      <c r="D1733" s="1004"/>
      <c r="E1733" s="1004"/>
      <c r="F1733" s="1005"/>
      <c r="G1733" s="187"/>
      <c r="H1733" s="130"/>
      <c r="I1733" s="1009" t="s">
        <v>340</v>
      </c>
      <c r="J1733" s="1010"/>
      <c r="K1733" s="1010"/>
      <c r="L1733" s="1010"/>
      <c r="M1733" s="1010"/>
      <c r="N1733" s="1011"/>
      <c r="O1733" s="146">
        <f>IF(共通入力シート!$B$18="課税事業者",ROUNDDOWN((O1732-G1735)*10/110,0),0)</f>
        <v>0</v>
      </c>
    </row>
    <row r="1734" spans="1:21" s="131" customFormat="1" ht="26.1" customHeight="1" thickBot="1">
      <c r="A1734" s="351"/>
      <c r="B1734" s="1012" t="s">
        <v>569</v>
      </c>
      <c r="C1734" s="1013"/>
      <c r="D1734" s="1013"/>
      <c r="E1734" s="1013"/>
      <c r="F1734" s="1014"/>
      <c r="G1734" s="139"/>
      <c r="H1734" s="130"/>
      <c r="I1734" s="995" t="s">
        <v>341</v>
      </c>
      <c r="J1734" s="996"/>
      <c r="K1734" s="996"/>
      <c r="L1734" s="996"/>
      <c r="M1734" s="996"/>
      <c r="N1734" s="997"/>
      <c r="O1734" s="141">
        <f>O1732-O1733</f>
        <v>0</v>
      </c>
    </row>
    <row r="1735" spans="1:21" s="131" customFormat="1" ht="25.35" customHeight="1" thickTop="1">
      <c r="A1735" s="351"/>
      <c r="B1735" s="992" t="s">
        <v>75</v>
      </c>
      <c r="C1735" s="993"/>
      <c r="D1735" s="993"/>
      <c r="E1735" s="993"/>
      <c r="F1735" s="994"/>
      <c r="G1735" s="140">
        <f>SUM(G1730:G1734)</f>
        <v>0</v>
      </c>
      <c r="H1735" s="364"/>
      <c r="I1735" s="995" t="s">
        <v>342</v>
      </c>
      <c r="J1735" s="996"/>
      <c r="K1735" s="996"/>
      <c r="L1735" s="996"/>
      <c r="M1735" s="996"/>
      <c r="N1735" s="997"/>
      <c r="O1735" s="144"/>
    </row>
    <row r="1736" spans="1:21" s="131" customFormat="1" ht="26.25" customHeight="1">
      <c r="A1736" s="351"/>
      <c r="B1736" s="131" t="s">
        <v>76</v>
      </c>
      <c r="C1736" s="365"/>
      <c r="D1736" s="365"/>
      <c r="E1736" s="365"/>
      <c r="F1736" s="365"/>
      <c r="G1736" s="143"/>
      <c r="H1736" s="364"/>
      <c r="O1736" s="145"/>
    </row>
    <row r="1737" spans="1:21" s="131" customFormat="1" ht="10.5" customHeight="1" thickBot="1">
      <c r="A1737" s="351"/>
      <c r="C1737" s="365"/>
      <c r="D1737" s="365"/>
      <c r="E1737" s="365"/>
      <c r="F1737" s="365"/>
      <c r="G1737" s="143"/>
      <c r="H1737" s="364"/>
      <c r="I1737" s="366"/>
    </row>
    <row r="1738" spans="1:21" s="131" customFormat="1" ht="25.35" customHeight="1" thickBot="1">
      <c r="A1738" s="351"/>
      <c r="B1738" s="998" t="s">
        <v>77</v>
      </c>
      <c r="C1738" s="980"/>
      <c r="D1738" s="999" t="str">
        <f>IF(共通入力シート!$B$2="","",共通入力シート!$B$2)</f>
        <v/>
      </c>
      <c r="E1738" s="999"/>
      <c r="F1738" s="999"/>
      <c r="G1738" s="1000"/>
      <c r="H1738" s="1001" t="str">
        <f>IF(共通入力シート!$B$18="※選択してください。","★「共通入力シート」の消費税等仕入控除税額の取扱を選択してください。","")</f>
        <v/>
      </c>
      <c r="I1738" s="1002"/>
      <c r="J1738" s="1002"/>
      <c r="K1738" s="1002"/>
      <c r="L1738" s="1002"/>
      <c r="M1738" s="1002"/>
      <c r="N1738" s="1002"/>
      <c r="O1738" s="1002"/>
    </row>
    <row r="1739" spans="1:21" s="131" customFormat="1" ht="46.5" customHeight="1" thickBot="1">
      <c r="A1739" s="351"/>
      <c r="B1739" s="987" t="s">
        <v>343</v>
      </c>
      <c r="C1739" s="988"/>
      <c r="D1739" s="989" t="str">
        <f>IF(O1734=0,"",MAX(0,MIN(INT(O1734/2),G1725)))</f>
        <v/>
      </c>
      <c r="E1739" s="989"/>
      <c r="F1739" s="989"/>
      <c r="G1739" s="367" t="s">
        <v>29</v>
      </c>
      <c r="H1739" s="990" t="s">
        <v>78</v>
      </c>
      <c r="I1739" s="991"/>
      <c r="J1739" s="991"/>
      <c r="K1739" s="991"/>
      <c r="L1739" s="991"/>
      <c r="M1739" s="991"/>
      <c r="N1739" s="991"/>
      <c r="O1739" s="991"/>
    </row>
    <row r="1740" spans="1:21" ht="4.5" customHeight="1"/>
    <row r="1741" spans="1:21" ht="15.6" customHeight="1">
      <c r="B1741" s="131" t="s">
        <v>425</v>
      </c>
      <c r="C1741" s="218"/>
      <c r="D1741" s="218"/>
      <c r="E1741" s="218"/>
      <c r="F1741" s="218"/>
      <c r="G1741" s="218"/>
      <c r="H1741" s="218"/>
      <c r="I1741" s="218"/>
      <c r="J1741" s="218"/>
      <c r="K1741" s="218"/>
      <c r="L1741" s="218"/>
      <c r="M1741" s="218"/>
      <c r="N1741" s="218"/>
      <c r="O1741" s="218"/>
      <c r="R1741" s="329"/>
      <c r="S1741" s="329"/>
      <c r="T1741" s="329"/>
      <c r="U1741" s="329"/>
    </row>
    <row r="1742" spans="1:21" ht="15.6" customHeight="1">
      <c r="B1742" s="218" t="s">
        <v>509</v>
      </c>
      <c r="C1742" s="218"/>
      <c r="D1742" s="218"/>
      <c r="E1742" s="218"/>
      <c r="F1742" s="218"/>
      <c r="G1742" s="218"/>
      <c r="H1742" s="218"/>
      <c r="I1742" s="218"/>
      <c r="J1742" s="218"/>
      <c r="K1742" s="218"/>
      <c r="L1742" s="218"/>
      <c r="M1742" s="218"/>
      <c r="N1742" s="218"/>
      <c r="O1742" s="218"/>
      <c r="R1742" s="329"/>
      <c r="S1742" s="329"/>
      <c r="T1742" s="329"/>
      <c r="U1742" s="329"/>
    </row>
    <row r="1743" spans="1:21" ht="15.6" customHeight="1" thickBot="1">
      <c r="B1743" s="1120" t="s">
        <v>513</v>
      </c>
      <c r="C1743" s="1120"/>
      <c r="D1743" s="1120"/>
      <c r="E1743" s="1120"/>
      <c r="F1743" s="1120"/>
      <c r="G1743" s="1120"/>
      <c r="H1743" s="1120"/>
      <c r="I1743" s="1120"/>
      <c r="J1743" s="1120"/>
      <c r="K1743" s="1120"/>
      <c r="L1743" s="1120"/>
      <c r="M1743" s="1120"/>
      <c r="N1743" s="1120"/>
      <c r="O1743" s="1120"/>
      <c r="R1743" s="329"/>
      <c r="S1743" s="329"/>
      <c r="T1743" s="329"/>
      <c r="U1743" s="329"/>
    </row>
    <row r="1744" spans="1:21" ht="15.75" customHeight="1">
      <c r="B1744" s="1121" t="s">
        <v>43</v>
      </c>
      <c r="C1744" s="1122"/>
      <c r="D1744" s="1125" t="s">
        <v>652</v>
      </c>
      <c r="E1744" s="1126"/>
      <c r="F1744" s="1129" t="s">
        <v>657</v>
      </c>
      <c r="G1744" s="1130"/>
      <c r="H1744" s="1131"/>
      <c r="I1744" s="1131"/>
      <c r="J1744" s="1131"/>
      <c r="K1744" s="1131"/>
      <c r="L1744" s="1131"/>
      <c r="M1744" s="1131"/>
      <c r="N1744" s="1131"/>
      <c r="O1744" s="1132"/>
      <c r="Q1744" s="618" t="s">
        <v>667</v>
      </c>
      <c r="R1744" s="329"/>
      <c r="S1744" s="329"/>
      <c r="T1744" s="329"/>
      <c r="U1744" s="329"/>
    </row>
    <row r="1745" spans="2:21" ht="17.25" customHeight="1" thickBot="1">
      <c r="B1745" s="1123"/>
      <c r="C1745" s="1124"/>
      <c r="D1745" s="1127"/>
      <c r="E1745" s="1128"/>
      <c r="F1745" s="1133"/>
      <c r="G1745" s="1134"/>
      <c r="H1745" s="1135"/>
      <c r="I1745" s="1135"/>
      <c r="J1745" s="1135"/>
      <c r="K1745" s="1135"/>
      <c r="L1745" s="1135"/>
      <c r="M1745" s="1135"/>
      <c r="N1745" s="1135"/>
      <c r="O1745" s="1136"/>
      <c r="Q1745" s="617" t="s">
        <v>668</v>
      </c>
      <c r="R1745" s="329"/>
      <c r="S1745" s="329"/>
      <c r="T1745" s="329"/>
      <c r="U1745" s="329"/>
    </row>
    <row r="1746" spans="2:21" ht="16.5" customHeight="1">
      <c r="B1746" s="330" t="s">
        <v>142</v>
      </c>
      <c r="C1746" s="331"/>
      <c r="D1746" s="331"/>
      <c r="E1746" s="332"/>
      <c r="F1746" s="331"/>
      <c r="G1746" s="331"/>
      <c r="H1746" s="333"/>
      <c r="I1746" s="333"/>
      <c r="J1746" s="333"/>
      <c r="K1746" s="333"/>
      <c r="L1746" s="333"/>
      <c r="M1746" s="333"/>
      <c r="N1746" s="333"/>
      <c r="O1746" s="334"/>
      <c r="R1746" s="329"/>
      <c r="S1746" s="329"/>
      <c r="T1746" s="329"/>
      <c r="U1746" s="329"/>
    </row>
    <row r="1747" spans="2:21" ht="18.75" customHeight="1">
      <c r="B1747" s="1109"/>
      <c r="C1747" s="1110"/>
      <c r="D1747" s="1110"/>
      <c r="E1747" s="1110"/>
      <c r="F1747" s="1110"/>
      <c r="G1747" s="1110"/>
      <c r="H1747" s="1110"/>
      <c r="I1747" s="1110"/>
      <c r="J1747" s="1110"/>
      <c r="K1747" s="1110"/>
      <c r="L1747" s="1213" t="s">
        <v>48</v>
      </c>
      <c r="M1747" s="1215"/>
      <c r="N1747" s="1215"/>
      <c r="O1747" s="1216"/>
      <c r="Q1747" s="569" t="str">
        <f>IF(M1747="", "←選択してください。", "")</f>
        <v>←選択してください。</v>
      </c>
      <c r="R1747" s="329"/>
      <c r="S1747" s="329"/>
      <c r="T1747" s="329"/>
      <c r="U1747" s="329"/>
    </row>
    <row r="1748" spans="2:21" ht="17.25" customHeight="1">
      <c r="B1748" s="1111"/>
      <c r="C1748" s="1112"/>
      <c r="D1748" s="1112"/>
      <c r="E1748" s="1112"/>
      <c r="F1748" s="1112"/>
      <c r="G1748" s="1112"/>
      <c r="H1748" s="1112"/>
      <c r="I1748" s="1112"/>
      <c r="J1748" s="1112"/>
      <c r="K1748" s="1112"/>
      <c r="L1748" s="1214"/>
      <c r="M1748" s="1217"/>
      <c r="N1748" s="1217"/>
      <c r="O1748" s="1218"/>
      <c r="Q1748" s="336"/>
      <c r="R1748" s="329"/>
      <c r="S1748" s="329"/>
      <c r="T1748" s="329"/>
      <c r="U1748" s="329"/>
    </row>
    <row r="1749" spans="2:21" ht="4.5" customHeight="1">
      <c r="B1749" s="338"/>
      <c r="C1749" s="338"/>
      <c r="D1749" s="338"/>
      <c r="E1749" s="338"/>
      <c r="F1749" s="338"/>
      <c r="G1749" s="338"/>
      <c r="H1749" s="338"/>
      <c r="I1749" s="338"/>
      <c r="J1749" s="338"/>
      <c r="K1749" s="338"/>
      <c r="L1749" s="338"/>
      <c r="M1749" s="338"/>
      <c r="N1749" s="338"/>
      <c r="O1749" s="611"/>
      <c r="R1749" s="329"/>
      <c r="S1749" s="329"/>
      <c r="T1749" s="329"/>
      <c r="U1749" s="329"/>
    </row>
    <row r="1750" spans="2:21" ht="24" customHeight="1">
      <c r="B1750" s="340" t="s">
        <v>143</v>
      </c>
      <c r="C1750" s="341"/>
      <c r="D1750" s="341"/>
      <c r="E1750" s="341"/>
      <c r="F1750" s="1117" t="s">
        <v>50</v>
      </c>
      <c r="G1750" s="1118"/>
      <c r="H1750" s="342"/>
      <c r="I1750" s="919"/>
      <c r="J1750" s="920"/>
      <c r="K1750" s="920"/>
      <c r="L1750" s="1221"/>
      <c r="M1750" s="1221"/>
      <c r="N1750" s="1221"/>
      <c r="O1750" s="775"/>
      <c r="Q1750" s="336" t="str">
        <f>IF(OR(F1744="人材養成事業",F1744= "普及啓発事業"), "←斜線部は記入する必要はありません。", "")</f>
        <v/>
      </c>
      <c r="R1750" s="329"/>
      <c r="S1750" s="329"/>
      <c r="T1750" s="329"/>
      <c r="U1750" s="329"/>
    </row>
    <row r="1751" spans="2:21" ht="8.25" customHeight="1">
      <c r="B1751" s="131"/>
      <c r="C1751" s="131"/>
      <c r="D1751" s="131"/>
      <c r="E1751" s="131"/>
      <c r="F1751" s="338"/>
      <c r="G1751" s="338"/>
      <c r="H1751" s="587"/>
      <c r="I1751" s="338"/>
      <c r="J1751" s="338"/>
      <c r="K1751" s="338"/>
      <c r="L1751" s="588"/>
      <c r="M1751" s="338"/>
      <c r="N1751" s="338"/>
      <c r="O1751" s="589"/>
      <c r="Q1751" s="336"/>
      <c r="R1751" s="329"/>
      <c r="S1751" s="329"/>
      <c r="T1751" s="329"/>
      <c r="U1751" s="329"/>
    </row>
    <row r="1752" spans="2:21" ht="24" hidden="1" customHeight="1">
      <c r="B1752" s="131"/>
      <c r="C1752" s="131"/>
      <c r="D1752" s="131"/>
      <c r="E1752" s="131"/>
      <c r="F1752" s="338"/>
      <c r="G1752" s="338"/>
      <c r="H1752" s="587"/>
      <c r="I1752" s="338"/>
      <c r="J1752" s="338"/>
      <c r="K1752" s="338"/>
      <c r="L1752" s="588"/>
      <c r="M1752" s="338"/>
      <c r="N1752" s="338"/>
      <c r="O1752" s="589"/>
      <c r="Q1752" s="336"/>
      <c r="R1752" s="329"/>
      <c r="S1752" s="329"/>
      <c r="T1752" s="329"/>
      <c r="U1752" s="329"/>
    </row>
    <row r="1753" spans="2:21" ht="9.75" hidden="1" customHeight="1">
      <c r="B1753" s="131"/>
      <c r="C1753" s="131"/>
      <c r="D1753" s="338"/>
      <c r="E1753" s="338"/>
      <c r="F1753" s="338"/>
      <c r="G1753" s="338"/>
      <c r="H1753" s="338"/>
      <c r="I1753" s="338"/>
      <c r="J1753" s="338"/>
      <c r="K1753" s="338"/>
      <c r="L1753" s="338"/>
      <c r="M1753" s="338"/>
      <c r="N1753" s="338"/>
      <c r="O1753" s="338"/>
      <c r="Q1753" s="336"/>
      <c r="R1753" s="329"/>
      <c r="S1753" s="329"/>
      <c r="T1753" s="329"/>
      <c r="U1753" s="329"/>
    </row>
    <row r="1754" spans="2:21" s="102" customFormat="1" ht="18" customHeight="1">
      <c r="B1754" s="1020" t="s">
        <v>344</v>
      </c>
      <c r="C1754" s="1066"/>
      <c r="D1754" s="925" t="s">
        <v>413</v>
      </c>
      <c r="E1754" s="926"/>
      <c r="F1754" s="926"/>
      <c r="G1754" s="926"/>
      <c r="H1754" s="926"/>
      <c r="I1754" s="926"/>
      <c r="J1754" s="926"/>
      <c r="K1754" s="926"/>
      <c r="L1754" s="926"/>
      <c r="M1754" s="926"/>
      <c r="N1754" s="926"/>
      <c r="O1754" s="927"/>
      <c r="Q1754" s="345"/>
    </row>
    <row r="1755" spans="2:21" s="102" customFormat="1" ht="19.350000000000001" customHeight="1">
      <c r="B1755" s="1067"/>
      <c r="C1755" s="1068"/>
      <c r="D1755" s="1071"/>
      <c r="E1755" s="1072"/>
      <c r="F1755" s="1072"/>
      <c r="G1755" s="1072"/>
      <c r="H1755" s="1072"/>
      <c r="I1755" s="1072"/>
      <c r="J1755" s="1072"/>
      <c r="K1755" s="1072"/>
      <c r="L1755" s="1072"/>
      <c r="M1755" s="1072"/>
      <c r="N1755" s="1072"/>
      <c r="O1755" s="1073"/>
    </row>
    <row r="1756" spans="2:21" s="102" customFormat="1" ht="19.350000000000001" customHeight="1">
      <c r="B1756" s="1067"/>
      <c r="C1756" s="1068"/>
      <c r="D1756" s="1071"/>
      <c r="E1756" s="1072"/>
      <c r="F1756" s="1072"/>
      <c r="G1756" s="1072"/>
      <c r="H1756" s="1072"/>
      <c r="I1756" s="1072"/>
      <c r="J1756" s="1072"/>
      <c r="K1756" s="1072"/>
      <c r="L1756" s="1072"/>
      <c r="M1756" s="1072"/>
      <c r="N1756" s="1072"/>
      <c r="O1756" s="1073"/>
    </row>
    <row r="1757" spans="2:21" s="102" customFormat="1" ht="19.350000000000001" customHeight="1">
      <c r="B1757" s="1067"/>
      <c r="C1757" s="1068"/>
      <c r="D1757" s="1071"/>
      <c r="E1757" s="1072"/>
      <c r="F1757" s="1072"/>
      <c r="G1757" s="1072"/>
      <c r="H1757" s="1072"/>
      <c r="I1757" s="1072"/>
      <c r="J1757" s="1072"/>
      <c r="K1757" s="1072"/>
      <c r="L1757" s="1072"/>
      <c r="M1757" s="1072"/>
      <c r="N1757" s="1072"/>
      <c r="O1757" s="1073"/>
    </row>
    <row r="1758" spans="2:21" s="102" customFormat="1" ht="19.350000000000001" customHeight="1">
      <c r="B1758" s="1067"/>
      <c r="C1758" s="1068"/>
      <c r="D1758" s="1071"/>
      <c r="E1758" s="1072"/>
      <c r="F1758" s="1072"/>
      <c r="G1758" s="1072"/>
      <c r="H1758" s="1072"/>
      <c r="I1758" s="1072"/>
      <c r="J1758" s="1072"/>
      <c r="K1758" s="1072"/>
      <c r="L1758" s="1072"/>
      <c r="M1758" s="1072"/>
      <c r="N1758" s="1072"/>
      <c r="O1758" s="1073"/>
    </row>
    <row r="1759" spans="2:21" s="102" customFormat="1" ht="19.350000000000001" customHeight="1">
      <c r="B1759" s="1067"/>
      <c r="C1759" s="1068"/>
      <c r="D1759" s="1071"/>
      <c r="E1759" s="1072"/>
      <c r="F1759" s="1072"/>
      <c r="G1759" s="1072"/>
      <c r="H1759" s="1072"/>
      <c r="I1759" s="1072"/>
      <c r="J1759" s="1072"/>
      <c r="K1759" s="1072"/>
      <c r="L1759" s="1072"/>
      <c r="M1759" s="1072"/>
      <c r="N1759" s="1072"/>
      <c r="O1759" s="1073"/>
    </row>
    <row r="1760" spans="2:21" s="102" customFormat="1" ht="19.350000000000001" customHeight="1">
      <c r="B1760" s="1067"/>
      <c r="C1760" s="1068"/>
      <c r="D1760" s="1071"/>
      <c r="E1760" s="1072"/>
      <c r="F1760" s="1072"/>
      <c r="G1760" s="1072"/>
      <c r="H1760" s="1072"/>
      <c r="I1760" s="1072"/>
      <c r="J1760" s="1072"/>
      <c r="K1760" s="1072"/>
      <c r="L1760" s="1072"/>
      <c r="M1760" s="1072"/>
      <c r="N1760" s="1072"/>
      <c r="O1760" s="1073"/>
    </row>
    <row r="1761" spans="2:15" s="102" customFormat="1" ht="19.350000000000001" customHeight="1">
      <c r="B1761" s="1067"/>
      <c r="C1761" s="1068"/>
      <c r="D1761" s="1071"/>
      <c r="E1761" s="1072"/>
      <c r="F1761" s="1072"/>
      <c r="G1761" s="1072"/>
      <c r="H1761" s="1072"/>
      <c r="I1761" s="1072"/>
      <c r="J1761" s="1072"/>
      <c r="K1761" s="1072"/>
      <c r="L1761" s="1072"/>
      <c r="M1761" s="1072"/>
      <c r="N1761" s="1072"/>
      <c r="O1761" s="1073"/>
    </row>
    <row r="1762" spans="2:15" s="102" customFormat="1" ht="19.350000000000001" customHeight="1">
      <c r="B1762" s="1067"/>
      <c r="C1762" s="1068"/>
      <c r="D1762" s="1071"/>
      <c r="E1762" s="1072"/>
      <c r="F1762" s="1072"/>
      <c r="G1762" s="1072"/>
      <c r="H1762" s="1072"/>
      <c r="I1762" s="1072"/>
      <c r="J1762" s="1072"/>
      <c r="K1762" s="1072"/>
      <c r="L1762" s="1072"/>
      <c r="M1762" s="1072"/>
      <c r="N1762" s="1072"/>
      <c r="O1762" s="1073"/>
    </row>
    <row r="1763" spans="2:15" s="102" customFormat="1" ht="19.350000000000001" customHeight="1">
      <c r="B1763" s="1067"/>
      <c r="C1763" s="1068"/>
      <c r="D1763" s="1071"/>
      <c r="E1763" s="1072"/>
      <c r="F1763" s="1072"/>
      <c r="G1763" s="1072"/>
      <c r="H1763" s="1072"/>
      <c r="I1763" s="1072"/>
      <c r="J1763" s="1072"/>
      <c r="K1763" s="1072"/>
      <c r="L1763" s="1072"/>
      <c r="M1763" s="1072"/>
      <c r="N1763" s="1072"/>
      <c r="O1763" s="1073"/>
    </row>
    <row r="1764" spans="2:15" s="102" customFormat="1" ht="19.350000000000001" customHeight="1">
      <c r="B1764" s="1069"/>
      <c r="C1764" s="1070"/>
      <c r="D1764" s="1074"/>
      <c r="E1764" s="1075"/>
      <c r="F1764" s="1075"/>
      <c r="G1764" s="1075"/>
      <c r="H1764" s="1075"/>
      <c r="I1764" s="1075"/>
      <c r="J1764" s="1075"/>
      <c r="K1764" s="1075"/>
      <c r="L1764" s="1075"/>
      <c r="M1764" s="1075"/>
      <c r="N1764" s="1075"/>
      <c r="O1764" s="1076"/>
    </row>
    <row r="1765" spans="2:15" s="102" customFormat="1" ht="18" customHeight="1">
      <c r="B1765" s="1020" t="s">
        <v>148</v>
      </c>
      <c r="C1765" s="1021"/>
      <c r="D1765" s="1059" t="s">
        <v>427</v>
      </c>
      <c r="E1765" s="1026"/>
      <c r="F1765" s="1026"/>
      <c r="G1765" s="1026"/>
      <c r="H1765" s="1026"/>
      <c r="I1765" s="1026"/>
      <c r="J1765" s="1026"/>
      <c r="K1765" s="1026"/>
      <c r="L1765" s="1026"/>
      <c r="M1765" s="1026"/>
      <c r="N1765" s="1026"/>
      <c r="O1765" s="1027"/>
    </row>
    <row r="1766" spans="2:15" s="102" customFormat="1" ht="18" customHeight="1">
      <c r="B1766" s="1022"/>
      <c r="C1766" s="1023"/>
      <c r="D1766" s="1028"/>
      <c r="E1766" s="1077"/>
      <c r="F1766" s="1077"/>
      <c r="G1766" s="1077"/>
      <c r="H1766" s="1077"/>
      <c r="I1766" s="1077"/>
      <c r="J1766" s="1077"/>
      <c r="K1766" s="1077"/>
      <c r="L1766" s="1077"/>
      <c r="M1766" s="1077"/>
      <c r="N1766" s="1077"/>
      <c r="O1766" s="1078"/>
    </row>
    <row r="1767" spans="2:15" s="102" customFormat="1" ht="18" customHeight="1">
      <c r="B1767" s="1022"/>
      <c r="C1767" s="1023"/>
      <c r="D1767" s="1071"/>
      <c r="E1767" s="1072"/>
      <c r="F1767" s="1072"/>
      <c r="G1767" s="1072"/>
      <c r="H1767" s="1072"/>
      <c r="I1767" s="1072"/>
      <c r="J1767" s="1072"/>
      <c r="K1767" s="1072"/>
      <c r="L1767" s="1072"/>
      <c r="M1767" s="1072"/>
      <c r="N1767" s="1072"/>
      <c r="O1767" s="1073"/>
    </row>
    <row r="1768" spans="2:15" s="102" customFormat="1" ht="18" customHeight="1">
      <c r="B1768" s="1022"/>
      <c r="C1768" s="1023"/>
      <c r="D1768" s="1071"/>
      <c r="E1768" s="1072"/>
      <c r="F1768" s="1072"/>
      <c r="G1768" s="1072"/>
      <c r="H1768" s="1072"/>
      <c r="I1768" s="1072"/>
      <c r="J1768" s="1072"/>
      <c r="K1768" s="1072"/>
      <c r="L1768" s="1072"/>
      <c r="M1768" s="1072"/>
      <c r="N1768" s="1072"/>
      <c r="O1768" s="1073"/>
    </row>
    <row r="1769" spans="2:15" s="102" customFormat="1" ht="18" customHeight="1">
      <c r="B1769" s="1022"/>
      <c r="C1769" s="1023"/>
      <c r="D1769" s="1071"/>
      <c r="E1769" s="1072"/>
      <c r="F1769" s="1072"/>
      <c r="G1769" s="1072"/>
      <c r="H1769" s="1072"/>
      <c r="I1769" s="1072"/>
      <c r="J1769" s="1072"/>
      <c r="K1769" s="1072"/>
      <c r="L1769" s="1072"/>
      <c r="M1769" s="1072"/>
      <c r="N1769" s="1072"/>
      <c r="O1769" s="1073"/>
    </row>
    <row r="1770" spans="2:15" s="102" customFormat="1" ht="18" customHeight="1">
      <c r="B1770" s="1022"/>
      <c r="C1770" s="1023"/>
      <c r="D1770" s="1071"/>
      <c r="E1770" s="1072"/>
      <c r="F1770" s="1072"/>
      <c r="G1770" s="1072"/>
      <c r="H1770" s="1072"/>
      <c r="I1770" s="1072"/>
      <c r="J1770" s="1072"/>
      <c r="K1770" s="1072"/>
      <c r="L1770" s="1072"/>
      <c r="M1770" s="1072"/>
      <c r="N1770" s="1072"/>
      <c r="O1770" s="1073"/>
    </row>
    <row r="1771" spans="2:15" s="102" customFormat="1" ht="18" customHeight="1">
      <c r="B1771" s="1022"/>
      <c r="C1771" s="1023"/>
      <c r="D1771" s="1079"/>
      <c r="E1771" s="1080"/>
      <c r="F1771" s="1080"/>
      <c r="G1771" s="1080"/>
      <c r="H1771" s="1080"/>
      <c r="I1771" s="1080"/>
      <c r="J1771" s="1080"/>
      <c r="K1771" s="1080"/>
      <c r="L1771" s="1080"/>
      <c r="M1771" s="1080"/>
      <c r="N1771" s="1080"/>
      <c r="O1771" s="1081"/>
    </row>
    <row r="1772" spans="2:15" s="102" customFormat="1" ht="18" customHeight="1">
      <c r="B1772" s="1022"/>
      <c r="C1772" s="1023"/>
      <c r="D1772" s="1082" t="s">
        <v>428</v>
      </c>
      <c r="E1772" s="1083"/>
      <c r="F1772" s="1083"/>
      <c r="G1772" s="1083"/>
      <c r="H1772" s="1083"/>
      <c r="I1772" s="1083"/>
      <c r="J1772" s="1083"/>
      <c r="K1772" s="1083"/>
      <c r="L1772" s="1083"/>
      <c r="M1772" s="1083"/>
      <c r="N1772" s="1083"/>
      <c r="O1772" s="1084"/>
    </row>
    <row r="1773" spans="2:15" s="102" customFormat="1" ht="18" customHeight="1">
      <c r="B1773" s="1022"/>
      <c r="C1773" s="1023"/>
      <c r="D1773" s="1028"/>
      <c r="E1773" s="1085"/>
      <c r="F1773" s="1085"/>
      <c r="G1773" s="1085"/>
      <c r="H1773" s="1085"/>
      <c r="I1773" s="1085"/>
      <c r="J1773" s="1085"/>
      <c r="K1773" s="1085"/>
      <c r="L1773" s="1085"/>
      <c r="M1773" s="1085"/>
      <c r="N1773" s="1085"/>
      <c r="O1773" s="1086"/>
    </row>
    <row r="1774" spans="2:15" s="102" customFormat="1" ht="18" customHeight="1">
      <c r="B1774" s="1022"/>
      <c r="C1774" s="1023"/>
      <c r="D1774" s="1087"/>
      <c r="E1774" s="1088"/>
      <c r="F1774" s="1088"/>
      <c r="G1774" s="1088"/>
      <c r="H1774" s="1088"/>
      <c r="I1774" s="1088"/>
      <c r="J1774" s="1088"/>
      <c r="K1774" s="1088"/>
      <c r="L1774" s="1088"/>
      <c r="M1774" s="1088"/>
      <c r="N1774" s="1088"/>
      <c r="O1774" s="1089"/>
    </row>
    <row r="1775" spans="2:15" s="102" customFormat="1" ht="18" customHeight="1">
      <c r="B1775" s="1022"/>
      <c r="C1775" s="1023"/>
      <c r="D1775" s="1087"/>
      <c r="E1775" s="1088"/>
      <c r="F1775" s="1088"/>
      <c r="G1775" s="1088"/>
      <c r="H1775" s="1088"/>
      <c r="I1775" s="1088"/>
      <c r="J1775" s="1088"/>
      <c r="K1775" s="1088"/>
      <c r="L1775" s="1088"/>
      <c r="M1775" s="1088"/>
      <c r="N1775" s="1088"/>
      <c r="O1775" s="1089"/>
    </row>
    <row r="1776" spans="2:15" s="102" customFormat="1" ht="18" customHeight="1">
      <c r="B1776" s="1022"/>
      <c r="C1776" s="1023"/>
      <c r="D1776" s="1087"/>
      <c r="E1776" s="1088"/>
      <c r="F1776" s="1088"/>
      <c r="G1776" s="1088"/>
      <c r="H1776" s="1088"/>
      <c r="I1776" s="1088"/>
      <c r="J1776" s="1088"/>
      <c r="K1776" s="1088"/>
      <c r="L1776" s="1088"/>
      <c r="M1776" s="1088"/>
      <c r="N1776" s="1088"/>
      <c r="O1776" s="1089"/>
    </row>
    <row r="1777" spans="2:15" s="102" customFormat="1" ht="18" customHeight="1">
      <c r="B1777" s="1022"/>
      <c r="C1777" s="1023"/>
      <c r="D1777" s="1087"/>
      <c r="E1777" s="1088"/>
      <c r="F1777" s="1088"/>
      <c r="G1777" s="1088"/>
      <c r="H1777" s="1088"/>
      <c r="I1777" s="1088"/>
      <c r="J1777" s="1088"/>
      <c r="K1777" s="1088"/>
      <c r="L1777" s="1088"/>
      <c r="M1777" s="1088"/>
      <c r="N1777" s="1088"/>
      <c r="O1777" s="1089"/>
    </row>
    <row r="1778" spans="2:15" s="102" customFormat="1" ht="18" customHeight="1">
      <c r="B1778" s="1022"/>
      <c r="C1778" s="1023"/>
      <c r="D1778" s="1087"/>
      <c r="E1778" s="1088"/>
      <c r="F1778" s="1088"/>
      <c r="G1778" s="1088"/>
      <c r="H1778" s="1088"/>
      <c r="I1778" s="1088"/>
      <c r="J1778" s="1088"/>
      <c r="K1778" s="1088"/>
      <c r="L1778" s="1088"/>
      <c r="M1778" s="1088"/>
      <c r="N1778" s="1088"/>
      <c r="O1778" s="1089"/>
    </row>
    <row r="1779" spans="2:15" s="102" customFormat="1" ht="18" customHeight="1">
      <c r="B1779" s="1024"/>
      <c r="C1779" s="1025"/>
      <c r="D1779" s="1090"/>
      <c r="E1779" s="1091"/>
      <c r="F1779" s="1091"/>
      <c r="G1779" s="1091"/>
      <c r="H1779" s="1091"/>
      <c r="I1779" s="1091"/>
      <c r="J1779" s="1091"/>
      <c r="K1779" s="1091"/>
      <c r="L1779" s="1091"/>
      <c r="M1779" s="1091"/>
      <c r="N1779" s="1091"/>
      <c r="O1779" s="1092"/>
    </row>
    <row r="1780" spans="2:15" s="102" customFormat="1" ht="18" customHeight="1">
      <c r="B1780" s="1020" t="s">
        <v>140</v>
      </c>
      <c r="C1780" s="1021"/>
      <c r="D1780" s="1026" t="s">
        <v>347</v>
      </c>
      <c r="E1780" s="1026"/>
      <c r="F1780" s="1026"/>
      <c r="G1780" s="1026"/>
      <c r="H1780" s="1026"/>
      <c r="I1780" s="1026"/>
      <c r="J1780" s="1026"/>
      <c r="K1780" s="1026"/>
      <c r="L1780" s="1026"/>
      <c r="M1780" s="1026"/>
      <c r="N1780" s="1026"/>
      <c r="O1780" s="1027"/>
    </row>
    <row r="1781" spans="2:15" s="102" customFormat="1" ht="18" customHeight="1">
      <c r="B1781" s="1022"/>
      <c r="C1781" s="1023"/>
      <c r="D1781" s="1028"/>
      <c r="E1781" s="1029"/>
      <c r="F1781" s="1029"/>
      <c r="G1781" s="1029"/>
      <c r="H1781" s="1029"/>
      <c r="I1781" s="1029"/>
      <c r="J1781" s="1029"/>
      <c r="K1781" s="1029"/>
      <c r="L1781" s="1029"/>
      <c r="M1781" s="1029"/>
      <c r="N1781" s="1029"/>
      <c r="O1781" s="1030"/>
    </row>
    <row r="1782" spans="2:15" s="102" customFormat="1" ht="18" customHeight="1">
      <c r="B1782" s="1022"/>
      <c r="C1782" s="1023"/>
      <c r="D1782" s="1031"/>
      <c r="E1782" s="1032"/>
      <c r="F1782" s="1032"/>
      <c r="G1782" s="1032"/>
      <c r="H1782" s="1032"/>
      <c r="I1782" s="1032"/>
      <c r="J1782" s="1032"/>
      <c r="K1782" s="1032"/>
      <c r="L1782" s="1032"/>
      <c r="M1782" s="1032"/>
      <c r="N1782" s="1032"/>
      <c r="O1782" s="1033"/>
    </row>
    <row r="1783" spans="2:15" s="102" customFormat="1" ht="18" customHeight="1">
      <c r="B1783" s="1022"/>
      <c r="C1783" s="1023"/>
      <c r="D1783" s="1034"/>
      <c r="E1783" s="1035"/>
      <c r="F1783" s="1035"/>
      <c r="G1783" s="1035"/>
      <c r="H1783" s="1035"/>
      <c r="I1783" s="1035"/>
      <c r="J1783" s="1035"/>
      <c r="K1783" s="1035"/>
      <c r="L1783" s="1035"/>
      <c r="M1783" s="1035"/>
      <c r="N1783" s="1035"/>
      <c r="O1783" s="1036"/>
    </row>
    <row r="1784" spans="2:15" s="102" customFormat="1" ht="17.100000000000001" customHeight="1">
      <c r="B1784" s="1022"/>
      <c r="C1784" s="1023"/>
      <c r="D1784" s="1026" t="s">
        <v>345</v>
      </c>
      <c r="E1784" s="1026"/>
      <c r="F1784" s="1026"/>
      <c r="G1784" s="1026"/>
      <c r="H1784" s="1026"/>
      <c r="I1784" s="1026"/>
      <c r="J1784" s="1026"/>
      <c r="K1784" s="1026"/>
      <c r="L1784" s="1026"/>
      <c r="M1784" s="1026"/>
      <c r="N1784" s="1026"/>
      <c r="O1784" s="1027"/>
    </row>
    <row r="1785" spans="2:15" s="102" customFormat="1" ht="17.100000000000001" customHeight="1">
      <c r="B1785" s="1022"/>
      <c r="C1785" s="1023"/>
      <c r="D1785" s="1037"/>
      <c r="E1785" s="1038"/>
      <c r="F1785" s="1038"/>
      <c r="G1785" s="1038"/>
      <c r="H1785" s="1038"/>
      <c r="I1785" s="1038"/>
      <c r="J1785" s="1038"/>
      <c r="K1785" s="1038"/>
      <c r="L1785" s="1038"/>
      <c r="M1785" s="1038"/>
      <c r="N1785" s="1038"/>
      <c r="O1785" s="1039"/>
    </row>
    <row r="1786" spans="2:15" s="102" customFormat="1" ht="17.100000000000001" customHeight="1">
      <c r="B1786" s="1022"/>
      <c r="C1786" s="1023"/>
      <c r="D1786" s="1040"/>
      <c r="E1786" s="1041"/>
      <c r="F1786" s="1041"/>
      <c r="G1786" s="1041"/>
      <c r="H1786" s="1041"/>
      <c r="I1786" s="1041"/>
      <c r="J1786" s="1041"/>
      <c r="K1786" s="1041"/>
      <c r="L1786" s="1041"/>
      <c r="M1786" s="1041"/>
      <c r="N1786" s="1041"/>
      <c r="O1786" s="1042"/>
    </row>
    <row r="1787" spans="2:15" s="102" customFormat="1" ht="17.100000000000001" customHeight="1">
      <c r="B1787" s="1022"/>
      <c r="C1787" s="1023"/>
      <c r="D1787" s="1043"/>
      <c r="E1787" s="1044"/>
      <c r="F1787" s="1044"/>
      <c r="G1787" s="1044"/>
      <c r="H1787" s="1044"/>
      <c r="I1787" s="1044"/>
      <c r="J1787" s="1044"/>
      <c r="K1787" s="1044"/>
      <c r="L1787" s="1044"/>
      <c r="M1787" s="1044"/>
      <c r="N1787" s="1044"/>
      <c r="O1787" s="1045"/>
    </row>
    <row r="1788" spans="2:15" s="102" customFormat="1" ht="17.100000000000001" customHeight="1">
      <c r="B1788" s="1022"/>
      <c r="C1788" s="1023"/>
      <c r="D1788" s="1026" t="s">
        <v>492</v>
      </c>
      <c r="E1788" s="1026"/>
      <c r="F1788" s="1026"/>
      <c r="G1788" s="1026"/>
      <c r="H1788" s="1026"/>
      <c r="I1788" s="1026"/>
      <c r="J1788" s="1026"/>
      <c r="K1788" s="1026"/>
      <c r="L1788" s="1026"/>
      <c r="M1788" s="1026"/>
      <c r="N1788" s="1026"/>
      <c r="O1788" s="1027"/>
    </row>
    <row r="1789" spans="2:15" s="102" customFormat="1" ht="17.100000000000001" customHeight="1">
      <c r="B1789" s="1022"/>
      <c r="C1789" s="1023"/>
      <c r="D1789" s="1046"/>
      <c r="E1789" s="1047"/>
      <c r="F1789" s="1047"/>
      <c r="G1789" s="1047"/>
      <c r="H1789" s="1047"/>
      <c r="I1789" s="1047"/>
      <c r="J1789" s="1047"/>
      <c r="K1789" s="1047"/>
      <c r="L1789" s="1047"/>
      <c r="M1789" s="1047"/>
      <c r="N1789" s="1047"/>
      <c r="O1789" s="1048"/>
    </row>
    <row r="1790" spans="2:15" s="102" customFormat="1" ht="17.100000000000001" customHeight="1">
      <c r="B1790" s="1022"/>
      <c r="C1790" s="1023"/>
      <c r="D1790" s="1049"/>
      <c r="E1790" s="797"/>
      <c r="F1790" s="797"/>
      <c r="G1790" s="797"/>
      <c r="H1790" s="797"/>
      <c r="I1790" s="797"/>
      <c r="J1790" s="797"/>
      <c r="K1790" s="797"/>
      <c r="L1790" s="797"/>
      <c r="M1790" s="797"/>
      <c r="N1790" s="797"/>
      <c r="O1790" s="1050"/>
    </row>
    <row r="1791" spans="2:15" s="102" customFormat="1" ht="17.100000000000001" customHeight="1">
      <c r="B1791" s="1022"/>
      <c r="C1791" s="1023"/>
      <c r="D1791" s="1051"/>
      <c r="E1791" s="1052"/>
      <c r="F1791" s="1052"/>
      <c r="G1791" s="1052"/>
      <c r="H1791" s="1052"/>
      <c r="I1791" s="1052"/>
      <c r="J1791" s="1052"/>
      <c r="K1791" s="1052"/>
      <c r="L1791" s="1052"/>
      <c r="M1791" s="1052"/>
      <c r="N1791" s="1052"/>
      <c r="O1791" s="1053"/>
    </row>
    <row r="1792" spans="2:15" s="102" customFormat="1" ht="17.100000000000001" customHeight="1">
      <c r="B1792" s="1022"/>
      <c r="C1792" s="1023"/>
      <c r="D1792" s="1026" t="s">
        <v>141</v>
      </c>
      <c r="E1792" s="1026"/>
      <c r="F1792" s="1026"/>
      <c r="G1792" s="1026"/>
      <c r="H1792" s="1026"/>
      <c r="I1792" s="1026"/>
      <c r="J1792" s="1026"/>
      <c r="K1792" s="1026"/>
      <c r="L1792" s="1026"/>
      <c r="M1792" s="1026"/>
      <c r="N1792" s="1026"/>
      <c r="O1792" s="1027"/>
    </row>
    <row r="1793" spans="1:21" s="102" customFormat="1" ht="17.100000000000001" customHeight="1">
      <c r="B1793" s="1022"/>
      <c r="C1793" s="1023"/>
      <c r="D1793" s="1028"/>
      <c r="E1793" s="1054"/>
      <c r="F1793" s="1054"/>
      <c r="G1793" s="1054"/>
      <c r="H1793" s="1054"/>
      <c r="I1793" s="1054"/>
      <c r="J1793" s="1054"/>
      <c r="K1793" s="1054"/>
      <c r="L1793" s="1054"/>
      <c r="M1793" s="1054"/>
      <c r="N1793" s="1054"/>
      <c r="O1793" s="1055"/>
    </row>
    <row r="1794" spans="1:21" ht="18" customHeight="1">
      <c r="B1794" s="1022"/>
      <c r="C1794" s="1023"/>
      <c r="D1794" s="1056"/>
      <c r="E1794" s="1057"/>
      <c r="F1794" s="1057"/>
      <c r="G1794" s="1057"/>
      <c r="H1794" s="1057"/>
      <c r="I1794" s="1057"/>
      <c r="J1794" s="1057"/>
      <c r="K1794" s="1057"/>
      <c r="L1794" s="1057"/>
      <c r="M1794" s="1057"/>
      <c r="N1794" s="1057"/>
      <c r="O1794" s="1058"/>
      <c r="R1794" s="329"/>
      <c r="S1794" s="329"/>
      <c r="T1794" s="329"/>
      <c r="U1794" s="329"/>
    </row>
    <row r="1795" spans="1:21" ht="18" customHeight="1">
      <c r="B1795" s="1022"/>
      <c r="C1795" s="1023"/>
      <c r="D1795" s="1059" t="s">
        <v>346</v>
      </c>
      <c r="E1795" s="1026"/>
      <c r="F1795" s="1026"/>
      <c r="G1795" s="1026"/>
      <c r="H1795" s="1026"/>
      <c r="I1795" s="1026"/>
      <c r="J1795" s="1026"/>
      <c r="K1795" s="1026"/>
      <c r="L1795" s="1026"/>
      <c r="M1795" s="1026"/>
      <c r="N1795" s="1026"/>
      <c r="O1795" s="1027"/>
      <c r="R1795" s="329"/>
      <c r="S1795" s="329"/>
      <c r="T1795" s="329"/>
      <c r="U1795" s="329"/>
    </row>
    <row r="1796" spans="1:21" ht="18" customHeight="1">
      <c r="B1796" s="1022"/>
      <c r="C1796" s="1023"/>
      <c r="D1796" s="1060"/>
      <c r="E1796" s="1061"/>
      <c r="F1796" s="1061"/>
      <c r="G1796" s="1061"/>
      <c r="H1796" s="1061"/>
      <c r="I1796" s="1061"/>
      <c r="J1796" s="1061"/>
      <c r="K1796" s="1061"/>
      <c r="L1796" s="1061"/>
      <c r="M1796" s="1061"/>
      <c r="N1796" s="1061"/>
      <c r="O1796" s="1062"/>
      <c r="R1796" s="329"/>
      <c r="S1796" s="329"/>
      <c r="T1796" s="329"/>
      <c r="U1796" s="329"/>
    </row>
    <row r="1797" spans="1:21" s="346" customFormat="1" ht="18" customHeight="1">
      <c r="B1797" s="1024"/>
      <c r="C1797" s="1025"/>
      <c r="D1797" s="1063"/>
      <c r="E1797" s="1064"/>
      <c r="F1797" s="1064"/>
      <c r="G1797" s="1064"/>
      <c r="H1797" s="1064"/>
      <c r="I1797" s="1064"/>
      <c r="J1797" s="1064"/>
      <c r="K1797" s="1064"/>
      <c r="L1797" s="1064"/>
      <c r="M1797" s="1064"/>
      <c r="N1797" s="1064"/>
      <c r="O1797" s="1065"/>
    </row>
    <row r="1798" spans="1:21" s="131" customFormat="1" ht="4.5" customHeight="1">
      <c r="B1798" s="347"/>
      <c r="C1798" s="347"/>
      <c r="D1798" s="348"/>
      <c r="E1798" s="348"/>
      <c r="F1798" s="348"/>
      <c r="G1798" s="348"/>
      <c r="H1798" s="348"/>
      <c r="I1798" s="348"/>
      <c r="J1798" s="348"/>
      <c r="K1798" s="348"/>
      <c r="L1798" s="348"/>
      <c r="M1798" s="348"/>
      <c r="N1798" s="348"/>
      <c r="O1798" s="348"/>
    </row>
    <row r="1799" spans="1:21" s="131" customFormat="1" ht="18.75" customHeight="1">
      <c r="B1799" s="527" t="s">
        <v>426</v>
      </c>
      <c r="C1799" s="347"/>
      <c r="D1799" s="348"/>
      <c r="E1799" s="348"/>
      <c r="F1799" s="348"/>
      <c r="G1799" s="348"/>
      <c r="H1799" s="348"/>
      <c r="I1799" s="348"/>
      <c r="J1799" s="348"/>
      <c r="K1799" s="348"/>
      <c r="L1799" s="348"/>
      <c r="M1799" s="348"/>
      <c r="N1799" s="348"/>
      <c r="O1799" s="348"/>
    </row>
    <row r="1800" spans="1:21" s="131" customFormat="1" ht="14.25" customHeight="1" thickBot="1">
      <c r="B1800" s="527" t="s">
        <v>424</v>
      </c>
      <c r="C1800" s="347"/>
      <c r="D1800" s="348"/>
      <c r="E1800" s="348"/>
      <c r="F1800" s="348"/>
      <c r="G1800" s="348"/>
      <c r="H1800" s="348"/>
      <c r="I1800" s="348"/>
      <c r="J1800" s="348"/>
      <c r="K1800" s="348"/>
      <c r="L1800" s="348"/>
      <c r="M1800" s="348"/>
      <c r="N1800" s="348"/>
      <c r="O1800" s="348"/>
    </row>
    <row r="1801" spans="1:21" s="131" customFormat="1" ht="18" customHeight="1" thickBot="1">
      <c r="B1801" s="998" t="s">
        <v>43</v>
      </c>
      <c r="C1801" s="979"/>
      <c r="D1801" s="980"/>
      <c r="E1801" s="349" t="s">
        <v>652</v>
      </c>
      <c r="F1801" s="350"/>
      <c r="G1801" s="350"/>
      <c r="H1801" s="350"/>
      <c r="I1801" s="350"/>
      <c r="J1801" s="350"/>
      <c r="K1801" s="350"/>
      <c r="L1801" s="232"/>
      <c r="M1801" s="232"/>
      <c r="N1801" s="232"/>
      <c r="O1801" s="232"/>
    </row>
    <row r="1802" spans="1:21" s="131" customFormat="1" ht="12">
      <c r="A1802" s="351"/>
      <c r="B1802" s="352" t="s">
        <v>59</v>
      </c>
      <c r="C1802" s="352"/>
      <c r="D1802" s="353"/>
      <c r="E1802" s="354"/>
      <c r="F1802" s="354"/>
      <c r="G1802" s="355" t="s">
        <v>60</v>
      </c>
      <c r="H1802" s="353"/>
      <c r="I1802" s="352" t="s">
        <v>61</v>
      </c>
      <c r="J1802" s="352"/>
      <c r="K1802" s="351"/>
      <c r="L1802" s="356"/>
      <c r="M1802" s="357"/>
      <c r="N1802" s="351"/>
      <c r="O1802" s="355" t="s">
        <v>60</v>
      </c>
    </row>
    <row r="1803" spans="1:21" s="131" customFormat="1" ht="12">
      <c r="A1803" s="358"/>
      <c r="B1803" s="359" t="s">
        <v>62</v>
      </c>
      <c r="C1803" s="360"/>
      <c r="D1803" s="360"/>
      <c r="E1803" s="361"/>
      <c r="F1803" s="361" t="s">
        <v>63</v>
      </c>
      <c r="G1803" s="362" t="s">
        <v>64</v>
      </c>
      <c r="H1803" s="363"/>
      <c r="I1803" s="359" t="s">
        <v>62</v>
      </c>
      <c r="J1803" s="360"/>
      <c r="K1803" s="360"/>
      <c r="L1803" s="360"/>
      <c r="M1803" s="361"/>
      <c r="N1803" s="361" t="s">
        <v>63</v>
      </c>
      <c r="O1803" s="362" t="s">
        <v>64</v>
      </c>
    </row>
    <row r="1804" spans="1:21" s="131" customFormat="1" ht="18" customHeight="1">
      <c r="A1804" s="351"/>
      <c r="B1804" s="83" t="s">
        <v>556</v>
      </c>
      <c r="C1804" s="84"/>
      <c r="D1804" s="84"/>
      <c r="E1804" s="85"/>
      <c r="F1804" s="86"/>
      <c r="G1804" s="87"/>
      <c r="H1804" s="88"/>
      <c r="I1804" s="83" t="s">
        <v>65</v>
      </c>
      <c r="J1804" s="84"/>
      <c r="K1804" s="84"/>
      <c r="L1804" s="84"/>
      <c r="M1804" s="85"/>
      <c r="N1804" s="89"/>
      <c r="O1804" s="90"/>
    </row>
    <row r="1805" spans="1:21" s="131" customFormat="1" ht="14.25" customHeight="1">
      <c r="A1805" s="351"/>
      <c r="B1805" s="100"/>
      <c r="C1805" s="101"/>
      <c r="D1805" s="102"/>
      <c r="E1805" s="103"/>
      <c r="F1805" s="95"/>
      <c r="G1805" s="96"/>
      <c r="H1805" s="88"/>
      <c r="I1805" s="97"/>
      <c r="J1805" s="601"/>
      <c r="K1805" s="102"/>
      <c r="L1805" s="102"/>
      <c r="M1805" s="103"/>
      <c r="N1805" s="95"/>
      <c r="O1805" s="99"/>
    </row>
    <row r="1806" spans="1:21" s="131" customFormat="1" ht="14.25" customHeight="1">
      <c r="A1806" s="351"/>
      <c r="B1806" s="100"/>
      <c r="C1806" s="101"/>
      <c r="D1806" s="102"/>
      <c r="E1806" s="103"/>
      <c r="F1806" s="95"/>
      <c r="G1806" s="104">
        <f>ROUNDDOWN(SUM(F1805:F1810)/1000,0)</f>
        <v>0</v>
      </c>
      <c r="H1806" s="105"/>
      <c r="I1806" s="97"/>
      <c r="J1806" s="601"/>
      <c r="K1806" s="102"/>
      <c r="L1806" s="102"/>
      <c r="M1806" s="103"/>
      <c r="N1806" s="95"/>
      <c r="O1806" s="106">
        <f>ROUNDDOWN(SUM(N1805:N1813)/1000,0)</f>
        <v>0</v>
      </c>
    </row>
    <row r="1807" spans="1:21" s="131" customFormat="1" ht="14.1" customHeight="1">
      <c r="A1807" s="351"/>
      <c r="B1807" s="100"/>
      <c r="C1807" s="101"/>
      <c r="D1807" s="102"/>
      <c r="E1807" s="103"/>
      <c r="F1807" s="95"/>
      <c r="G1807" s="104"/>
      <c r="H1807" s="105"/>
      <c r="I1807" s="97"/>
      <c r="J1807" s="601"/>
      <c r="K1807" s="102"/>
      <c r="L1807" s="102"/>
      <c r="M1807" s="103"/>
      <c r="N1807" s="95"/>
      <c r="O1807" s="99"/>
    </row>
    <row r="1808" spans="1:21" s="131" customFormat="1" ht="14.25" customHeight="1">
      <c r="A1808" s="351"/>
      <c r="B1808" s="100"/>
      <c r="C1808" s="101"/>
      <c r="D1808" s="102"/>
      <c r="E1808" s="103"/>
      <c r="F1808" s="95"/>
      <c r="G1808" s="104"/>
      <c r="H1808" s="105"/>
      <c r="I1808" s="97"/>
      <c r="J1808" s="601"/>
      <c r="K1808" s="102"/>
      <c r="L1808" s="102"/>
      <c r="M1808" s="103"/>
      <c r="N1808" s="95"/>
      <c r="O1808" s="99"/>
    </row>
    <row r="1809" spans="1:15" s="131" customFormat="1" ht="14.25" customHeight="1">
      <c r="A1809" s="351"/>
      <c r="B1809" s="100"/>
      <c r="C1809" s="101"/>
      <c r="D1809" s="102"/>
      <c r="E1809" s="103"/>
      <c r="F1809" s="95"/>
      <c r="G1809" s="107"/>
      <c r="H1809" s="108"/>
      <c r="I1809" s="97"/>
      <c r="J1809" s="601"/>
      <c r="K1809" s="102"/>
      <c r="L1809" s="102"/>
      <c r="M1809" s="103"/>
      <c r="N1809" s="95"/>
      <c r="O1809" s="99"/>
    </row>
    <row r="1810" spans="1:15" s="131" customFormat="1" ht="14.25" customHeight="1">
      <c r="A1810" s="351"/>
      <c r="B1810" s="100"/>
      <c r="C1810" s="101"/>
      <c r="D1810" s="102"/>
      <c r="E1810" s="103"/>
      <c r="F1810" s="95"/>
      <c r="G1810" s="107"/>
      <c r="H1810" s="108"/>
      <c r="I1810" s="97"/>
      <c r="J1810" s="601"/>
      <c r="K1810" s="102"/>
      <c r="L1810" s="102"/>
      <c r="M1810" s="103"/>
      <c r="N1810" s="95"/>
      <c r="O1810" s="99"/>
    </row>
    <row r="1811" spans="1:15" s="131" customFormat="1" ht="14.25" customHeight="1">
      <c r="A1811" s="351"/>
      <c r="B1811" s="83" t="s">
        <v>66</v>
      </c>
      <c r="C1811" s="84"/>
      <c r="D1811" s="84"/>
      <c r="E1811" s="85"/>
      <c r="F1811" s="86"/>
      <c r="G1811" s="87"/>
      <c r="H1811" s="111"/>
      <c r="I1811" s="97"/>
      <c r="J1811" s="601"/>
      <c r="K1811" s="102"/>
      <c r="L1811" s="102"/>
      <c r="M1811" s="103"/>
      <c r="N1811" s="95"/>
      <c r="O1811" s="99"/>
    </row>
    <row r="1812" spans="1:15" s="131" customFormat="1" ht="14.25" customHeight="1">
      <c r="A1812" s="351"/>
      <c r="B1812" s="100"/>
      <c r="C1812" s="101"/>
      <c r="D1812" s="102"/>
      <c r="E1812" s="103"/>
      <c r="F1812" s="95"/>
      <c r="G1812" s="96"/>
      <c r="H1812" s="111"/>
      <c r="I1812" s="97"/>
      <c r="J1812" s="601"/>
      <c r="K1812" s="102"/>
      <c r="L1812" s="102"/>
      <c r="M1812" s="103"/>
      <c r="N1812" s="95"/>
      <c r="O1812" s="99"/>
    </row>
    <row r="1813" spans="1:15" s="131" customFormat="1" ht="14.25" customHeight="1">
      <c r="A1813" s="351"/>
      <c r="B1813" s="100"/>
      <c r="C1813" s="101"/>
      <c r="D1813" s="102"/>
      <c r="E1813" s="103"/>
      <c r="F1813" s="95"/>
      <c r="G1813" s="104">
        <f>ROUNDDOWN(SUM(F1812:F1816)/1000,0)</f>
        <v>0</v>
      </c>
      <c r="H1813" s="105"/>
      <c r="I1813" s="97"/>
      <c r="J1813" s="601"/>
      <c r="K1813" s="102"/>
      <c r="L1813" s="102"/>
      <c r="M1813" s="103"/>
      <c r="N1813" s="95"/>
      <c r="O1813" s="112"/>
    </row>
    <row r="1814" spans="1:15" s="131" customFormat="1" ht="14.25" customHeight="1">
      <c r="A1814" s="351"/>
      <c r="B1814" s="100"/>
      <c r="C1814" s="101"/>
      <c r="D1814" s="102"/>
      <c r="E1814" s="103"/>
      <c r="F1814" s="95"/>
      <c r="G1814" s="104"/>
      <c r="H1814" s="105"/>
      <c r="I1814" s="83" t="s">
        <v>130</v>
      </c>
      <c r="J1814" s="84"/>
      <c r="K1814" s="84"/>
      <c r="L1814" s="84"/>
      <c r="M1814" s="85"/>
      <c r="N1814" s="86"/>
      <c r="O1814" s="119"/>
    </row>
    <row r="1815" spans="1:15" s="131" customFormat="1" ht="14.25" customHeight="1">
      <c r="A1815" s="351"/>
      <c r="B1815" s="100"/>
      <c r="C1815" s="101"/>
      <c r="D1815" s="102"/>
      <c r="E1815" s="103"/>
      <c r="F1815" s="95"/>
      <c r="G1815" s="104"/>
      <c r="H1815" s="111"/>
      <c r="I1815" s="97"/>
      <c r="J1815" s="601"/>
      <c r="K1815" s="102"/>
      <c r="L1815" s="102"/>
      <c r="M1815" s="103"/>
      <c r="N1815" s="95"/>
      <c r="O1815" s="99"/>
    </row>
    <row r="1816" spans="1:15" s="131" customFormat="1" ht="14.25" customHeight="1">
      <c r="A1816" s="351"/>
      <c r="B1816" s="100"/>
      <c r="C1816" s="101"/>
      <c r="D1816" s="102"/>
      <c r="E1816" s="103"/>
      <c r="F1816" s="95"/>
      <c r="G1816" s="104"/>
      <c r="H1816" s="105"/>
      <c r="I1816" s="97"/>
      <c r="J1816" s="601"/>
      <c r="K1816" s="102"/>
      <c r="L1816" s="102"/>
      <c r="M1816" s="103"/>
      <c r="N1816" s="95"/>
      <c r="O1816" s="106">
        <f>ROUNDDOWN(SUM(N1815:N1822)/1000,0)</f>
        <v>0</v>
      </c>
    </row>
    <row r="1817" spans="1:15" s="131" customFormat="1" ht="14.25" customHeight="1">
      <c r="A1817" s="351"/>
      <c r="B1817" s="83" t="s">
        <v>557</v>
      </c>
      <c r="C1817" s="84"/>
      <c r="D1817" s="84"/>
      <c r="E1817" s="85"/>
      <c r="F1817" s="86"/>
      <c r="G1817" s="87"/>
      <c r="H1817" s="105"/>
      <c r="I1817" s="97"/>
      <c r="J1817" s="601"/>
      <c r="K1817" s="102"/>
      <c r="L1817" s="102"/>
      <c r="M1817" s="103"/>
      <c r="N1817" s="95"/>
      <c r="O1817" s="99"/>
    </row>
    <row r="1818" spans="1:15" s="131" customFormat="1" ht="14.25" customHeight="1">
      <c r="A1818" s="351"/>
      <c r="B1818" s="100"/>
      <c r="C1818" s="101"/>
      <c r="D1818" s="102"/>
      <c r="E1818" s="103"/>
      <c r="F1818" s="95"/>
      <c r="G1818" s="96"/>
      <c r="H1818" s="111"/>
      <c r="I1818" s="97"/>
      <c r="J1818" s="601"/>
      <c r="K1818" s="102"/>
      <c r="L1818" s="102"/>
      <c r="M1818" s="103"/>
      <c r="N1818" s="95"/>
      <c r="O1818" s="99"/>
    </row>
    <row r="1819" spans="1:15" s="131" customFormat="1" ht="14.25" customHeight="1">
      <c r="A1819" s="351"/>
      <c r="B1819" s="100"/>
      <c r="C1819" s="101"/>
      <c r="D1819" s="102"/>
      <c r="E1819" s="103"/>
      <c r="F1819" s="95"/>
      <c r="G1819" s="104">
        <f>ROUNDDOWN(SUM(F1818:F1820)/1000,0)</f>
        <v>0</v>
      </c>
      <c r="H1819" s="111"/>
      <c r="I1819" s="97"/>
      <c r="J1819" s="601"/>
      <c r="K1819" s="102"/>
      <c r="L1819" s="102"/>
      <c r="M1819" s="103"/>
      <c r="N1819" s="95"/>
      <c r="O1819" s="99"/>
    </row>
    <row r="1820" spans="1:15" s="131" customFormat="1" ht="14.25" customHeight="1">
      <c r="A1820" s="351"/>
      <c r="B1820" s="100"/>
      <c r="C1820" s="101"/>
      <c r="D1820" s="102"/>
      <c r="E1820" s="103"/>
      <c r="F1820" s="95"/>
      <c r="G1820" s="104"/>
      <c r="H1820" s="105"/>
      <c r="I1820" s="97"/>
      <c r="J1820" s="601"/>
      <c r="K1820" s="102"/>
      <c r="L1820" s="102"/>
      <c r="M1820" s="103"/>
      <c r="N1820" s="95"/>
      <c r="O1820" s="99"/>
    </row>
    <row r="1821" spans="1:15" s="131" customFormat="1" ht="14.25" customHeight="1">
      <c r="A1821" s="351"/>
      <c r="B1821" s="83" t="s">
        <v>558</v>
      </c>
      <c r="C1821" s="84"/>
      <c r="D1821" s="84"/>
      <c r="E1821" s="85"/>
      <c r="F1821" s="86"/>
      <c r="G1821" s="87"/>
      <c r="H1821" s="105"/>
      <c r="I1821" s="97"/>
      <c r="J1821" s="601"/>
      <c r="K1821" s="102"/>
      <c r="L1821" s="102"/>
      <c r="M1821" s="103"/>
      <c r="N1821" s="95"/>
      <c r="O1821" s="99"/>
    </row>
    <row r="1822" spans="1:15" s="131" customFormat="1" ht="14.25" customHeight="1">
      <c r="A1822" s="351"/>
      <c r="B1822" s="100"/>
      <c r="C1822" s="101"/>
      <c r="D1822" s="102"/>
      <c r="E1822" s="103"/>
      <c r="F1822" s="95"/>
      <c r="G1822" s="96"/>
      <c r="H1822" s="111"/>
      <c r="I1822" s="97"/>
      <c r="J1822" s="601"/>
      <c r="K1822" s="102"/>
      <c r="L1822" s="102"/>
      <c r="M1822" s="103"/>
      <c r="N1822" s="95"/>
      <c r="O1822" s="112"/>
    </row>
    <row r="1823" spans="1:15" s="131" customFormat="1" ht="14.25" customHeight="1">
      <c r="A1823" s="351"/>
      <c r="B1823" s="100"/>
      <c r="C1823" s="101"/>
      <c r="D1823" s="102"/>
      <c r="E1823" s="103"/>
      <c r="F1823" s="95"/>
      <c r="G1823" s="104">
        <f>ROUNDDOWN(SUM(F1822:F1826)/1000,0)</f>
        <v>0</v>
      </c>
      <c r="H1823" s="111"/>
      <c r="I1823" s="204" t="s">
        <v>131</v>
      </c>
      <c r="J1823" s="180"/>
      <c r="K1823" s="116"/>
      <c r="L1823" s="116"/>
      <c r="M1823" s="117"/>
      <c r="N1823" s="118"/>
      <c r="O1823" s="119"/>
    </row>
    <row r="1824" spans="1:15" s="131" customFormat="1" ht="14.25" customHeight="1">
      <c r="A1824" s="351"/>
      <c r="B1824" s="100"/>
      <c r="C1824" s="101"/>
      <c r="D1824" s="102"/>
      <c r="E1824" s="103"/>
      <c r="F1824" s="95"/>
      <c r="G1824" s="104"/>
      <c r="H1824" s="111"/>
      <c r="I1824" s="97"/>
      <c r="J1824" s="601"/>
      <c r="K1824" s="102"/>
      <c r="L1824" s="102"/>
      <c r="M1824" s="103"/>
      <c r="N1824" s="95"/>
      <c r="O1824" s="99"/>
    </row>
    <row r="1825" spans="1:15" s="131" customFormat="1" ht="14.25" customHeight="1">
      <c r="A1825" s="351"/>
      <c r="B1825" s="100"/>
      <c r="C1825" s="101"/>
      <c r="D1825" s="102"/>
      <c r="E1825" s="103"/>
      <c r="F1825" s="95"/>
      <c r="G1825" s="104"/>
      <c r="H1825" s="105"/>
      <c r="I1825" s="97"/>
      <c r="J1825" s="601"/>
      <c r="K1825" s="102"/>
      <c r="L1825" s="102"/>
      <c r="M1825" s="103"/>
      <c r="N1825" s="95"/>
      <c r="O1825" s="106">
        <f>ROUNDDOWN(SUM(N1824:N1829)/1000,0)</f>
        <v>0</v>
      </c>
    </row>
    <row r="1826" spans="1:15" s="131" customFormat="1" ht="14.25" customHeight="1">
      <c r="A1826" s="351"/>
      <c r="B1826" s="100"/>
      <c r="C1826" s="101"/>
      <c r="D1826" s="102"/>
      <c r="E1826" s="103"/>
      <c r="F1826" s="95"/>
      <c r="G1826" s="104"/>
      <c r="H1826" s="105"/>
      <c r="I1826" s="97"/>
      <c r="J1826" s="601"/>
      <c r="K1826" s="102"/>
      <c r="L1826" s="102"/>
      <c r="M1826" s="103"/>
      <c r="N1826" s="95"/>
      <c r="O1826" s="99"/>
    </row>
    <row r="1827" spans="1:15" s="131" customFormat="1" ht="14.25" customHeight="1">
      <c r="A1827" s="351"/>
      <c r="B1827" s="83" t="s">
        <v>559</v>
      </c>
      <c r="C1827" s="84"/>
      <c r="D1827" s="84"/>
      <c r="E1827" s="85"/>
      <c r="F1827" s="86"/>
      <c r="G1827" s="87"/>
      <c r="H1827" s="105"/>
      <c r="I1827" s="97"/>
      <c r="J1827" s="601"/>
      <c r="K1827" s="102"/>
      <c r="L1827" s="102"/>
      <c r="M1827" s="103"/>
      <c r="N1827" s="95"/>
      <c r="O1827" s="99"/>
    </row>
    <row r="1828" spans="1:15" s="131" customFormat="1" ht="14.25" customHeight="1">
      <c r="A1828" s="351"/>
      <c r="B1828" s="100"/>
      <c r="C1828" s="101"/>
      <c r="D1828" s="102"/>
      <c r="E1828" s="103"/>
      <c r="F1828" s="95"/>
      <c r="G1828" s="96"/>
      <c r="H1828" s="105"/>
      <c r="I1828" s="97"/>
      <c r="J1828" s="601"/>
      <c r="K1828" s="102"/>
      <c r="L1828" s="102"/>
      <c r="M1828" s="103"/>
      <c r="N1828" s="95"/>
      <c r="O1828" s="99"/>
    </row>
    <row r="1829" spans="1:15" s="131" customFormat="1" ht="14.25" customHeight="1">
      <c r="A1829" s="351"/>
      <c r="B1829" s="100"/>
      <c r="C1829" s="101"/>
      <c r="D1829" s="102"/>
      <c r="E1829" s="103"/>
      <c r="F1829" s="95"/>
      <c r="G1829" s="96">
        <f>ROUNDDOWN(SUM(F1828:F1836)/1000,0)</f>
        <v>0</v>
      </c>
      <c r="H1829" s="105"/>
      <c r="I1829" s="97"/>
      <c r="J1829" s="601"/>
      <c r="K1829" s="102"/>
      <c r="L1829" s="102"/>
      <c r="M1829" s="103"/>
      <c r="N1829" s="95"/>
      <c r="O1829" s="99"/>
    </row>
    <row r="1830" spans="1:15" s="131" customFormat="1" ht="14.25" customHeight="1">
      <c r="A1830" s="351"/>
      <c r="B1830" s="100"/>
      <c r="C1830" s="101"/>
      <c r="D1830" s="102"/>
      <c r="E1830" s="103"/>
      <c r="F1830" s="95"/>
      <c r="G1830" s="96"/>
      <c r="H1830" s="111"/>
      <c r="I1830" s="205" t="s">
        <v>136</v>
      </c>
      <c r="J1830" s="181"/>
      <c r="K1830" s="182"/>
      <c r="L1830" s="182"/>
      <c r="M1830" s="183"/>
      <c r="N1830" s="185"/>
      <c r="O1830" s="184"/>
    </row>
    <row r="1831" spans="1:15" s="131" customFormat="1" ht="14.25" customHeight="1">
      <c r="A1831" s="351"/>
      <c r="B1831" s="100"/>
      <c r="C1831" s="101"/>
      <c r="D1831" s="102"/>
      <c r="E1831" s="103"/>
      <c r="F1831" s="95"/>
      <c r="G1831" s="96"/>
      <c r="H1831" s="111"/>
      <c r="I1831" s="97"/>
      <c r="J1831" s="601"/>
      <c r="K1831" s="102"/>
      <c r="L1831" s="102"/>
      <c r="M1831" s="103"/>
      <c r="N1831" s="95"/>
      <c r="O1831" s="186"/>
    </row>
    <row r="1832" spans="1:15" s="131" customFormat="1" ht="14.25" customHeight="1">
      <c r="A1832" s="351"/>
      <c r="B1832" s="100"/>
      <c r="C1832" s="101"/>
      <c r="D1832" s="102"/>
      <c r="E1832" s="103"/>
      <c r="F1832" s="95"/>
      <c r="G1832" s="96"/>
      <c r="H1832" s="111"/>
      <c r="I1832" s="97"/>
      <c r="J1832" s="601"/>
      <c r="K1832" s="102"/>
      <c r="L1832" s="102"/>
      <c r="M1832" s="103"/>
      <c r="N1832" s="95"/>
      <c r="O1832" s="106">
        <f>ROUNDDOWN(SUM(N1831:N1836)/1000,0)</f>
        <v>0</v>
      </c>
    </row>
    <row r="1833" spans="1:15" s="131" customFormat="1" ht="14.25" customHeight="1">
      <c r="A1833" s="351"/>
      <c r="B1833" s="100"/>
      <c r="C1833" s="101"/>
      <c r="D1833" s="102"/>
      <c r="E1833" s="103"/>
      <c r="F1833" s="95"/>
      <c r="G1833" s="96"/>
      <c r="H1833" s="111"/>
      <c r="I1833" s="97"/>
      <c r="J1833" s="601"/>
      <c r="K1833" s="102"/>
      <c r="L1833" s="102"/>
      <c r="M1833" s="103"/>
      <c r="N1833" s="95"/>
      <c r="O1833" s="99"/>
    </row>
    <row r="1834" spans="1:15" s="131" customFormat="1" ht="14.25" customHeight="1">
      <c r="A1834" s="351"/>
      <c r="B1834" s="100"/>
      <c r="C1834" s="101"/>
      <c r="D1834" s="102"/>
      <c r="E1834" s="103"/>
      <c r="F1834" s="95"/>
      <c r="G1834" s="96"/>
      <c r="H1834" s="111"/>
      <c r="I1834" s="97"/>
      <c r="J1834" s="601"/>
      <c r="K1834" s="102"/>
      <c r="L1834" s="102"/>
      <c r="M1834" s="103"/>
      <c r="N1834" s="95"/>
      <c r="O1834" s="99"/>
    </row>
    <row r="1835" spans="1:15" s="131" customFormat="1" ht="14.25" customHeight="1">
      <c r="A1835" s="351"/>
      <c r="B1835" s="100"/>
      <c r="C1835" s="101"/>
      <c r="D1835" s="102"/>
      <c r="E1835" s="103"/>
      <c r="F1835" s="95"/>
      <c r="G1835" s="96"/>
      <c r="H1835" s="105"/>
      <c r="I1835" s="97"/>
      <c r="J1835" s="601"/>
      <c r="K1835" s="102"/>
      <c r="L1835" s="102"/>
      <c r="M1835" s="103"/>
      <c r="N1835" s="95"/>
      <c r="O1835" s="99"/>
    </row>
    <row r="1836" spans="1:15" s="131" customFormat="1" ht="14.25" customHeight="1">
      <c r="A1836" s="351"/>
      <c r="B1836" s="100"/>
      <c r="C1836" s="101"/>
      <c r="D1836" s="102"/>
      <c r="E1836" s="103"/>
      <c r="F1836" s="95"/>
      <c r="G1836" s="104"/>
      <c r="H1836" s="111"/>
      <c r="I1836" s="97"/>
      <c r="J1836" s="601"/>
      <c r="K1836" s="102"/>
      <c r="L1836" s="102"/>
      <c r="M1836" s="103"/>
      <c r="N1836" s="95"/>
      <c r="O1836" s="112"/>
    </row>
    <row r="1837" spans="1:15" s="131" customFormat="1" ht="14.25" customHeight="1">
      <c r="A1837" s="351"/>
      <c r="B1837" s="83" t="s">
        <v>67</v>
      </c>
      <c r="C1837" s="84"/>
      <c r="D1837" s="84"/>
      <c r="E1837" s="85"/>
      <c r="F1837" s="86"/>
      <c r="G1837" s="87"/>
      <c r="H1837" s="111"/>
      <c r="I1837" s="204" t="s">
        <v>137</v>
      </c>
      <c r="J1837" s="115"/>
      <c r="K1837" s="116"/>
      <c r="L1837" s="116"/>
      <c r="M1837" s="117"/>
      <c r="N1837" s="120"/>
      <c r="O1837" s="121"/>
    </row>
    <row r="1838" spans="1:15" s="131" customFormat="1" ht="14.25" customHeight="1">
      <c r="A1838" s="351"/>
      <c r="B1838" s="100"/>
      <c r="C1838" s="101"/>
      <c r="D1838" s="102"/>
      <c r="E1838" s="103"/>
      <c r="F1838" s="95"/>
      <c r="G1838" s="96"/>
      <c r="H1838" s="111"/>
      <c r="I1838" s="97"/>
      <c r="J1838" s="601"/>
      <c r="K1838" s="102"/>
      <c r="L1838" s="102"/>
      <c r="M1838" s="103"/>
      <c r="N1838" s="95"/>
      <c r="O1838" s="99"/>
    </row>
    <row r="1839" spans="1:15" s="131" customFormat="1" ht="14.25" customHeight="1">
      <c r="A1839" s="351"/>
      <c r="B1839" s="100"/>
      <c r="C1839" s="101"/>
      <c r="D1839" s="102"/>
      <c r="E1839" s="103"/>
      <c r="F1839" s="95"/>
      <c r="G1839" s="104">
        <f>ROUNDDOWN(SUM(F1838:F1840)/1000,0)</f>
        <v>0</v>
      </c>
      <c r="H1839" s="105"/>
      <c r="I1839" s="97"/>
      <c r="J1839" s="601"/>
      <c r="K1839" s="102"/>
      <c r="L1839" s="102"/>
      <c r="M1839" s="103"/>
      <c r="N1839" s="95"/>
      <c r="O1839" s="106">
        <f>ROUNDDOWN(SUM(N1838:N1847)/1000,0)</f>
        <v>0</v>
      </c>
    </row>
    <row r="1840" spans="1:15" s="131" customFormat="1" ht="14.1" customHeight="1">
      <c r="A1840" s="351"/>
      <c r="B1840" s="100"/>
      <c r="C1840" s="101"/>
      <c r="D1840" s="102"/>
      <c r="E1840" s="103"/>
      <c r="F1840" s="95"/>
      <c r="G1840" s="104"/>
      <c r="H1840" s="111"/>
      <c r="I1840" s="97"/>
      <c r="J1840" s="601"/>
      <c r="K1840" s="102"/>
      <c r="L1840" s="102"/>
      <c r="M1840" s="103"/>
      <c r="N1840" s="95"/>
      <c r="O1840" s="99"/>
    </row>
    <row r="1841" spans="1:15" s="131" customFormat="1" ht="14.25" customHeight="1" thickBot="1">
      <c r="A1841" s="351"/>
      <c r="B1841" s="122" t="s">
        <v>68</v>
      </c>
      <c r="C1841" s="123"/>
      <c r="D1841" s="123"/>
      <c r="E1841" s="124"/>
      <c r="F1841" s="125"/>
      <c r="G1841" s="126">
        <f>G1842-G1806-G1813-G1819-G1823-G1829-G1839</f>
        <v>0</v>
      </c>
      <c r="H1841" s="105"/>
      <c r="I1841" s="97"/>
      <c r="J1841" s="601"/>
      <c r="K1841" s="102"/>
      <c r="L1841" s="102"/>
      <c r="M1841" s="103"/>
      <c r="N1841" s="95"/>
      <c r="O1841" s="99"/>
    </row>
    <row r="1842" spans="1:15" s="131" customFormat="1" ht="20.100000000000001" customHeight="1" thickTop="1">
      <c r="A1842" s="351"/>
      <c r="B1842" s="1015" t="s">
        <v>69</v>
      </c>
      <c r="C1842" s="1016"/>
      <c r="D1842" s="1016"/>
      <c r="E1842" s="1016"/>
      <c r="F1842" s="1017"/>
      <c r="G1842" s="127">
        <f>O1850</f>
        <v>0</v>
      </c>
      <c r="H1842" s="105"/>
      <c r="I1842" s="97"/>
      <c r="J1842" s="601"/>
      <c r="K1842" s="102"/>
      <c r="L1842" s="102"/>
      <c r="M1842" s="103"/>
      <c r="N1842" s="95"/>
      <c r="O1842" s="99"/>
    </row>
    <row r="1843" spans="1:15" s="131" customFormat="1" ht="14.25" customHeight="1">
      <c r="A1843" s="351"/>
      <c r="B1843" s="128" t="s">
        <v>70</v>
      </c>
      <c r="C1843" s="129"/>
      <c r="D1843" s="129"/>
      <c r="E1843" s="129"/>
      <c r="F1843" s="129"/>
      <c r="G1843" s="130"/>
      <c r="H1843" s="130"/>
      <c r="I1843" s="97"/>
      <c r="J1843" s="601"/>
      <c r="K1843" s="102"/>
      <c r="L1843" s="102"/>
      <c r="M1843" s="103"/>
      <c r="N1843" s="95"/>
      <c r="O1843" s="99"/>
    </row>
    <row r="1844" spans="1:15" s="131" customFormat="1" ht="14.25" customHeight="1">
      <c r="A1844" s="351"/>
      <c r="B1844" s="131" t="s">
        <v>71</v>
      </c>
      <c r="C1844" s="129"/>
      <c r="D1844" s="129"/>
      <c r="E1844" s="129"/>
      <c r="F1844" s="129"/>
      <c r="G1844" s="132" t="s">
        <v>72</v>
      </c>
      <c r="H1844" s="133"/>
      <c r="I1844" s="97"/>
      <c r="J1844" s="601"/>
      <c r="K1844" s="102"/>
      <c r="L1844" s="102"/>
      <c r="M1844" s="103"/>
      <c r="N1844" s="95"/>
      <c r="O1844" s="99"/>
    </row>
    <row r="1845" spans="1:15" s="131" customFormat="1" ht="14.25" customHeight="1">
      <c r="A1845" s="351"/>
      <c r="B1845" s="919" t="s">
        <v>73</v>
      </c>
      <c r="C1845" s="1018"/>
      <c r="D1845" s="1018"/>
      <c r="E1845" s="1018"/>
      <c r="F1845" s="1019"/>
      <c r="G1845" s="134" t="s">
        <v>74</v>
      </c>
      <c r="H1845" s="133"/>
      <c r="I1845" s="97"/>
      <c r="J1845" s="601"/>
      <c r="K1845" s="102"/>
      <c r="L1845" s="102"/>
      <c r="M1845" s="103"/>
      <c r="N1845" s="95"/>
      <c r="O1845" s="99"/>
    </row>
    <row r="1846" spans="1:15" s="131" customFormat="1" ht="20.100000000000001" customHeight="1">
      <c r="A1846" s="351"/>
      <c r="B1846" s="1003" t="s">
        <v>567</v>
      </c>
      <c r="C1846" s="1018"/>
      <c r="D1846" s="1018"/>
      <c r="E1846" s="1018"/>
      <c r="F1846" s="1019"/>
      <c r="G1846" s="135"/>
      <c r="H1846" s="136"/>
      <c r="I1846" s="97"/>
      <c r="J1846" s="601"/>
      <c r="K1846" s="102"/>
      <c r="L1846" s="102"/>
      <c r="M1846" s="103"/>
      <c r="N1846" s="95"/>
      <c r="O1846" s="99"/>
    </row>
    <row r="1847" spans="1:15" s="131" customFormat="1" ht="21.95" customHeight="1" thickBot="1">
      <c r="A1847" s="351"/>
      <c r="B1847" s="1003" t="s">
        <v>568</v>
      </c>
      <c r="C1847" s="1004"/>
      <c r="D1847" s="1004"/>
      <c r="E1847" s="1004"/>
      <c r="F1847" s="1005"/>
      <c r="G1847" s="135"/>
      <c r="H1847" s="111"/>
      <c r="I1847" s="97"/>
      <c r="J1847" s="601"/>
      <c r="K1847" s="102"/>
      <c r="L1847" s="102"/>
      <c r="M1847" s="103"/>
      <c r="N1847" s="95"/>
      <c r="O1847" s="137"/>
    </row>
    <row r="1848" spans="1:15" s="131" customFormat="1" ht="35.450000000000003" customHeight="1" thickTop="1">
      <c r="A1848" s="351"/>
      <c r="B1848" s="1003" t="s">
        <v>132</v>
      </c>
      <c r="C1848" s="1004"/>
      <c r="D1848" s="1004"/>
      <c r="E1848" s="1004"/>
      <c r="F1848" s="1005"/>
      <c r="G1848" s="135"/>
      <c r="H1848" s="111"/>
      <c r="I1848" s="1006" t="s">
        <v>565</v>
      </c>
      <c r="J1848" s="1007"/>
      <c r="K1848" s="1007"/>
      <c r="L1848" s="1007"/>
      <c r="M1848" s="1007"/>
      <c r="N1848" s="1008"/>
      <c r="O1848" s="138">
        <f>SUM(O1806,O1816,O1825,O1832,O1839,)</f>
        <v>0</v>
      </c>
    </row>
    <row r="1849" spans="1:15" s="131" customFormat="1" ht="35.450000000000003" customHeight="1">
      <c r="A1849" s="351"/>
      <c r="B1849" s="1003" t="s">
        <v>138</v>
      </c>
      <c r="C1849" s="1004"/>
      <c r="D1849" s="1004"/>
      <c r="E1849" s="1004"/>
      <c r="F1849" s="1005"/>
      <c r="G1849" s="187"/>
      <c r="H1849" s="130"/>
      <c r="I1849" s="1009" t="s">
        <v>340</v>
      </c>
      <c r="J1849" s="1010"/>
      <c r="K1849" s="1010"/>
      <c r="L1849" s="1010"/>
      <c r="M1849" s="1010"/>
      <c r="N1849" s="1011"/>
      <c r="O1849" s="146">
        <f>IF(共通入力シート!$B$18="課税事業者",ROUNDDOWN((O1848-G1851)*10/110,0),0)</f>
        <v>0</v>
      </c>
    </row>
    <row r="1850" spans="1:15" s="131" customFormat="1" ht="26.1" customHeight="1" thickBot="1">
      <c r="A1850" s="351"/>
      <c r="B1850" s="1012" t="s">
        <v>569</v>
      </c>
      <c r="C1850" s="1013"/>
      <c r="D1850" s="1013"/>
      <c r="E1850" s="1013"/>
      <c r="F1850" s="1014"/>
      <c r="G1850" s="139"/>
      <c r="H1850" s="130"/>
      <c r="I1850" s="995" t="s">
        <v>341</v>
      </c>
      <c r="J1850" s="996"/>
      <c r="K1850" s="996"/>
      <c r="L1850" s="996"/>
      <c r="M1850" s="996"/>
      <c r="N1850" s="997"/>
      <c r="O1850" s="141">
        <f>O1848-O1849</f>
        <v>0</v>
      </c>
    </row>
    <row r="1851" spans="1:15" s="131" customFormat="1" ht="25.35" customHeight="1" thickTop="1">
      <c r="A1851" s="351"/>
      <c r="B1851" s="992" t="s">
        <v>75</v>
      </c>
      <c r="C1851" s="993"/>
      <c r="D1851" s="993"/>
      <c r="E1851" s="993"/>
      <c r="F1851" s="994"/>
      <c r="G1851" s="140">
        <f>SUM(G1846:G1850)</f>
        <v>0</v>
      </c>
      <c r="H1851" s="364"/>
      <c r="I1851" s="995" t="s">
        <v>342</v>
      </c>
      <c r="J1851" s="996"/>
      <c r="K1851" s="996"/>
      <c r="L1851" s="996"/>
      <c r="M1851" s="996"/>
      <c r="N1851" s="997"/>
      <c r="O1851" s="144"/>
    </row>
    <row r="1852" spans="1:15" s="131" customFormat="1" ht="26.25" customHeight="1">
      <c r="A1852" s="351"/>
      <c r="B1852" s="131" t="s">
        <v>76</v>
      </c>
      <c r="C1852" s="365"/>
      <c r="D1852" s="365"/>
      <c r="E1852" s="365"/>
      <c r="F1852" s="365"/>
      <c r="G1852" s="143"/>
      <c r="H1852" s="364"/>
      <c r="O1852" s="145"/>
    </row>
    <row r="1853" spans="1:15" s="131" customFormat="1" ht="10.5" customHeight="1" thickBot="1">
      <c r="A1853" s="351"/>
      <c r="C1853" s="365"/>
      <c r="D1853" s="365"/>
      <c r="E1853" s="365"/>
      <c r="F1853" s="365"/>
      <c r="G1853" s="143"/>
      <c r="H1853" s="364"/>
      <c r="I1853" s="366"/>
    </row>
    <row r="1854" spans="1:15" s="131" customFormat="1" ht="25.35" customHeight="1" thickBot="1">
      <c r="A1854" s="351"/>
      <c r="B1854" s="998" t="s">
        <v>77</v>
      </c>
      <c r="C1854" s="980"/>
      <c r="D1854" s="999" t="str">
        <f>IF(共通入力シート!$B$2="","",共通入力シート!$B$2)</f>
        <v/>
      </c>
      <c r="E1854" s="999"/>
      <c r="F1854" s="999"/>
      <c r="G1854" s="1000"/>
      <c r="H1854" s="1001" t="str">
        <f>IF(共通入力シート!$B$18="※選択してください。","★「共通入力シート」の消費税等仕入控除税額の取扱を選択してください。","")</f>
        <v/>
      </c>
      <c r="I1854" s="1002"/>
      <c r="J1854" s="1002"/>
      <c r="K1854" s="1002"/>
      <c r="L1854" s="1002"/>
      <c r="M1854" s="1002"/>
      <c r="N1854" s="1002"/>
      <c r="O1854" s="1002"/>
    </row>
    <row r="1855" spans="1:15" s="131" customFormat="1" ht="46.5" customHeight="1" thickBot="1">
      <c r="A1855" s="351"/>
      <c r="B1855" s="987" t="s">
        <v>343</v>
      </c>
      <c r="C1855" s="988"/>
      <c r="D1855" s="989" t="str">
        <f>IF(O1850=0,"",MAX(0,MIN(INT(O1850/2),G1841)))</f>
        <v/>
      </c>
      <c r="E1855" s="989"/>
      <c r="F1855" s="989"/>
      <c r="G1855" s="367" t="s">
        <v>29</v>
      </c>
      <c r="H1855" s="990" t="s">
        <v>78</v>
      </c>
      <c r="I1855" s="991"/>
      <c r="J1855" s="991"/>
      <c r="K1855" s="991"/>
      <c r="L1855" s="991"/>
      <c r="M1855" s="991"/>
      <c r="N1855" s="991"/>
      <c r="O1855" s="991"/>
    </row>
    <row r="1856" spans="1:15" ht="4.5" customHeight="1"/>
    <row r="1857" spans="2:21" ht="15.6" customHeight="1">
      <c r="B1857" s="131" t="s">
        <v>425</v>
      </c>
      <c r="C1857" s="218"/>
      <c r="D1857" s="218"/>
      <c r="E1857" s="218"/>
      <c r="F1857" s="218"/>
      <c r="G1857" s="218"/>
      <c r="H1857" s="218"/>
      <c r="I1857" s="218"/>
      <c r="J1857" s="218"/>
      <c r="K1857" s="218"/>
      <c r="L1857" s="218"/>
      <c r="M1857" s="218"/>
      <c r="N1857" s="218"/>
      <c r="O1857" s="218"/>
      <c r="R1857" s="329"/>
      <c r="S1857" s="329"/>
      <c r="T1857" s="329"/>
      <c r="U1857" s="329"/>
    </row>
    <row r="1858" spans="2:21" ht="15.6" customHeight="1">
      <c r="B1858" s="218" t="s">
        <v>509</v>
      </c>
      <c r="C1858" s="218"/>
      <c r="D1858" s="218"/>
      <c r="E1858" s="218"/>
      <c r="F1858" s="218"/>
      <c r="G1858" s="218"/>
      <c r="H1858" s="218"/>
      <c r="I1858" s="218"/>
      <c r="J1858" s="218"/>
      <c r="K1858" s="218"/>
      <c r="L1858" s="218"/>
      <c r="M1858" s="218"/>
      <c r="N1858" s="218"/>
      <c r="O1858" s="218"/>
      <c r="R1858" s="329"/>
      <c r="S1858" s="329"/>
      <c r="T1858" s="329"/>
      <c r="U1858" s="329"/>
    </row>
    <row r="1859" spans="2:21" ht="15.6" customHeight="1" thickBot="1">
      <c r="B1859" s="1120" t="s">
        <v>513</v>
      </c>
      <c r="C1859" s="1120"/>
      <c r="D1859" s="1120"/>
      <c r="E1859" s="1120"/>
      <c r="F1859" s="1120"/>
      <c r="G1859" s="1120"/>
      <c r="H1859" s="1120"/>
      <c r="I1859" s="1120"/>
      <c r="J1859" s="1120"/>
      <c r="K1859" s="1120"/>
      <c r="L1859" s="1120"/>
      <c r="M1859" s="1120"/>
      <c r="N1859" s="1120"/>
      <c r="O1859" s="1120"/>
      <c r="R1859" s="329"/>
      <c r="S1859" s="329"/>
      <c r="T1859" s="329"/>
      <c r="U1859" s="329"/>
    </row>
    <row r="1860" spans="2:21" ht="15.75" customHeight="1">
      <c r="B1860" s="1121" t="s">
        <v>43</v>
      </c>
      <c r="C1860" s="1122"/>
      <c r="D1860" s="1125" t="s">
        <v>653</v>
      </c>
      <c r="E1860" s="1126"/>
      <c r="F1860" s="1129" t="s">
        <v>657</v>
      </c>
      <c r="G1860" s="1130"/>
      <c r="H1860" s="1131"/>
      <c r="I1860" s="1131"/>
      <c r="J1860" s="1131"/>
      <c r="K1860" s="1131"/>
      <c r="L1860" s="1131"/>
      <c r="M1860" s="1131"/>
      <c r="N1860" s="1131"/>
      <c r="O1860" s="1132"/>
      <c r="Q1860" s="618" t="s">
        <v>667</v>
      </c>
      <c r="R1860" s="329"/>
      <c r="S1860" s="329"/>
      <c r="T1860" s="329"/>
      <c r="U1860" s="329"/>
    </row>
    <row r="1861" spans="2:21" ht="17.25" customHeight="1" thickBot="1">
      <c r="B1861" s="1123"/>
      <c r="C1861" s="1124"/>
      <c r="D1861" s="1127"/>
      <c r="E1861" s="1128"/>
      <c r="F1861" s="1133"/>
      <c r="G1861" s="1134"/>
      <c r="H1861" s="1135"/>
      <c r="I1861" s="1135"/>
      <c r="J1861" s="1135"/>
      <c r="K1861" s="1135"/>
      <c r="L1861" s="1135"/>
      <c r="M1861" s="1135"/>
      <c r="N1861" s="1135"/>
      <c r="O1861" s="1136"/>
      <c r="Q1861" s="617" t="s">
        <v>668</v>
      </c>
      <c r="R1861" s="329"/>
      <c r="S1861" s="329"/>
      <c r="T1861" s="329"/>
      <c r="U1861" s="329"/>
    </row>
    <row r="1862" spans="2:21" ht="16.5" customHeight="1">
      <c r="B1862" s="330" t="s">
        <v>142</v>
      </c>
      <c r="C1862" s="331"/>
      <c r="D1862" s="331"/>
      <c r="E1862" s="332"/>
      <c r="F1862" s="331"/>
      <c r="G1862" s="331"/>
      <c r="H1862" s="333"/>
      <c r="I1862" s="333"/>
      <c r="J1862" s="333"/>
      <c r="K1862" s="333"/>
      <c r="L1862" s="333"/>
      <c r="M1862" s="333"/>
      <c r="N1862" s="333"/>
      <c r="O1862" s="334"/>
      <c r="R1862" s="329"/>
      <c r="S1862" s="329"/>
      <c r="T1862" s="329"/>
      <c r="U1862" s="329"/>
    </row>
    <row r="1863" spans="2:21" ht="18.75" customHeight="1">
      <c r="B1863" s="1109"/>
      <c r="C1863" s="1110"/>
      <c r="D1863" s="1110"/>
      <c r="E1863" s="1110"/>
      <c r="F1863" s="1110"/>
      <c r="G1863" s="1110"/>
      <c r="H1863" s="1110"/>
      <c r="I1863" s="1110"/>
      <c r="J1863" s="1110"/>
      <c r="K1863" s="1110"/>
      <c r="L1863" s="1213" t="s">
        <v>48</v>
      </c>
      <c r="M1863" s="1215"/>
      <c r="N1863" s="1215"/>
      <c r="O1863" s="1216"/>
      <c r="Q1863" s="569" t="str">
        <f>IF(M1863="", "←選択してください。", "")</f>
        <v>←選択してください。</v>
      </c>
      <c r="R1863" s="329"/>
      <c r="S1863" s="329"/>
      <c r="T1863" s="329"/>
      <c r="U1863" s="329"/>
    </row>
    <row r="1864" spans="2:21" ht="17.25" customHeight="1">
      <c r="B1864" s="1111"/>
      <c r="C1864" s="1112"/>
      <c r="D1864" s="1112"/>
      <c r="E1864" s="1112"/>
      <c r="F1864" s="1112"/>
      <c r="G1864" s="1112"/>
      <c r="H1864" s="1112"/>
      <c r="I1864" s="1112"/>
      <c r="J1864" s="1112"/>
      <c r="K1864" s="1112"/>
      <c r="L1864" s="1214"/>
      <c r="M1864" s="1217"/>
      <c r="N1864" s="1217"/>
      <c r="O1864" s="1218"/>
      <c r="Q1864" s="336"/>
      <c r="R1864" s="329"/>
      <c r="S1864" s="329"/>
      <c r="T1864" s="329"/>
      <c r="U1864" s="329"/>
    </row>
    <row r="1865" spans="2:21" ht="4.5" customHeight="1">
      <c r="B1865" s="338"/>
      <c r="C1865" s="338"/>
      <c r="D1865" s="338"/>
      <c r="E1865" s="338"/>
      <c r="F1865" s="338"/>
      <c r="G1865" s="338"/>
      <c r="H1865" s="338"/>
      <c r="I1865" s="338"/>
      <c r="J1865" s="338"/>
      <c r="K1865" s="338"/>
      <c r="L1865" s="338"/>
      <c r="M1865" s="338"/>
      <c r="N1865" s="338"/>
      <c r="O1865" s="611"/>
      <c r="R1865" s="329"/>
      <c r="S1865" s="329"/>
      <c r="T1865" s="329"/>
      <c r="U1865" s="329"/>
    </row>
    <row r="1866" spans="2:21" ht="24" customHeight="1">
      <c r="B1866" s="340" t="s">
        <v>143</v>
      </c>
      <c r="C1866" s="341"/>
      <c r="D1866" s="341"/>
      <c r="E1866" s="341"/>
      <c r="F1866" s="1117" t="s">
        <v>50</v>
      </c>
      <c r="G1866" s="1118"/>
      <c r="H1866" s="342"/>
      <c r="I1866" s="919"/>
      <c r="J1866" s="920"/>
      <c r="K1866" s="920"/>
      <c r="L1866" s="1221"/>
      <c r="M1866" s="1221"/>
      <c r="N1866" s="1221"/>
      <c r="O1866" s="775"/>
      <c r="Q1866" s="336" t="str">
        <f>IF(OR(F1860="人材養成事業",F1860= "普及啓発事業"), "←斜線部は記入する必要はありません。", "")</f>
        <v/>
      </c>
      <c r="R1866" s="329"/>
      <c r="S1866" s="329"/>
      <c r="T1866" s="329"/>
      <c r="U1866" s="329"/>
    </row>
    <row r="1867" spans="2:21" ht="8.25" customHeight="1">
      <c r="B1867" s="131"/>
      <c r="C1867" s="131"/>
      <c r="D1867" s="131"/>
      <c r="E1867" s="131"/>
      <c r="F1867" s="338"/>
      <c r="G1867" s="338"/>
      <c r="H1867" s="587"/>
      <c r="I1867" s="338"/>
      <c r="J1867" s="338"/>
      <c r="K1867" s="338"/>
      <c r="L1867" s="588"/>
      <c r="M1867" s="338"/>
      <c r="N1867" s="338"/>
      <c r="O1867" s="589"/>
      <c r="Q1867" s="336"/>
      <c r="R1867" s="329"/>
      <c r="S1867" s="329"/>
      <c r="T1867" s="329"/>
      <c r="U1867" s="329"/>
    </row>
    <row r="1868" spans="2:21" ht="24" hidden="1" customHeight="1">
      <c r="B1868" s="131"/>
      <c r="C1868" s="131"/>
      <c r="D1868" s="131"/>
      <c r="E1868" s="131"/>
      <c r="F1868" s="338"/>
      <c r="G1868" s="338"/>
      <c r="H1868" s="587"/>
      <c r="I1868" s="338"/>
      <c r="J1868" s="338"/>
      <c r="K1868" s="338"/>
      <c r="L1868" s="588"/>
      <c r="M1868" s="338"/>
      <c r="N1868" s="338"/>
      <c r="O1868" s="589"/>
      <c r="Q1868" s="336"/>
      <c r="R1868" s="329"/>
      <c r="S1868" s="329"/>
      <c r="T1868" s="329"/>
      <c r="U1868" s="329"/>
    </row>
    <row r="1869" spans="2:21" ht="9.75" hidden="1" customHeight="1">
      <c r="B1869" s="131"/>
      <c r="C1869" s="131"/>
      <c r="D1869" s="338"/>
      <c r="E1869" s="338"/>
      <c r="F1869" s="338"/>
      <c r="G1869" s="338"/>
      <c r="H1869" s="338"/>
      <c r="I1869" s="338"/>
      <c r="J1869" s="338"/>
      <c r="K1869" s="338"/>
      <c r="L1869" s="338"/>
      <c r="M1869" s="338"/>
      <c r="N1869" s="338"/>
      <c r="O1869" s="338"/>
      <c r="Q1869" s="336"/>
      <c r="R1869" s="329"/>
      <c r="S1869" s="329"/>
      <c r="T1869" s="329"/>
      <c r="U1869" s="329"/>
    </row>
    <row r="1870" spans="2:21" s="102" customFormat="1" ht="18" customHeight="1">
      <c r="B1870" s="1020" t="s">
        <v>344</v>
      </c>
      <c r="C1870" s="1066"/>
      <c r="D1870" s="925" t="s">
        <v>413</v>
      </c>
      <c r="E1870" s="926"/>
      <c r="F1870" s="926"/>
      <c r="G1870" s="926"/>
      <c r="H1870" s="926"/>
      <c r="I1870" s="926"/>
      <c r="J1870" s="926"/>
      <c r="K1870" s="926"/>
      <c r="L1870" s="926"/>
      <c r="M1870" s="926"/>
      <c r="N1870" s="926"/>
      <c r="O1870" s="927"/>
      <c r="Q1870" s="345"/>
    </row>
    <row r="1871" spans="2:21" s="102" customFormat="1" ht="19.350000000000001" customHeight="1">
      <c r="B1871" s="1067"/>
      <c r="C1871" s="1068"/>
      <c r="D1871" s="1071"/>
      <c r="E1871" s="1072"/>
      <c r="F1871" s="1072"/>
      <c r="G1871" s="1072"/>
      <c r="H1871" s="1072"/>
      <c r="I1871" s="1072"/>
      <c r="J1871" s="1072"/>
      <c r="K1871" s="1072"/>
      <c r="L1871" s="1072"/>
      <c r="M1871" s="1072"/>
      <c r="N1871" s="1072"/>
      <c r="O1871" s="1073"/>
    </row>
    <row r="1872" spans="2:21" s="102" customFormat="1" ht="19.350000000000001" customHeight="1">
      <c r="B1872" s="1067"/>
      <c r="C1872" s="1068"/>
      <c r="D1872" s="1071"/>
      <c r="E1872" s="1072"/>
      <c r="F1872" s="1072"/>
      <c r="G1872" s="1072"/>
      <c r="H1872" s="1072"/>
      <c r="I1872" s="1072"/>
      <c r="J1872" s="1072"/>
      <c r="K1872" s="1072"/>
      <c r="L1872" s="1072"/>
      <c r="M1872" s="1072"/>
      <c r="N1872" s="1072"/>
      <c r="O1872" s="1073"/>
    </row>
    <row r="1873" spans="2:15" s="102" customFormat="1" ht="19.350000000000001" customHeight="1">
      <c r="B1873" s="1067"/>
      <c r="C1873" s="1068"/>
      <c r="D1873" s="1071"/>
      <c r="E1873" s="1072"/>
      <c r="F1873" s="1072"/>
      <c r="G1873" s="1072"/>
      <c r="H1873" s="1072"/>
      <c r="I1873" s="1072"/>
      <c r="J1873" s="1072"/>
      <c r="K1873" s="1072"/>
      <c r="L1873" s="1072"/>
      <c r="M1873" s="1072"/>
      <c r="N1873" s="1072"/>
      <c r="O1873" s="1073"/>
    </row>
    <row r="1874" spans="2:15" s="102" customFormat="1" ht="19.350000000000001" customHeight="1">
      <c r="B1874" s="1067"/>
      <c r="C1874" s="1068"/>
      <c r="D1874" s="1071"/>
      <c r="E1874" s="1072"/>
      <c r="F1874" s="1072"/>
      <c r="G1874" s="1072"/>
      <c r="H1874" s="1072"/>
      <c r="I1874" s="1072"/>
      <c r="J1874" s="1072"/>
      <c r="K1874" s="1072"/>
      <c r="L1874" s="1072"/>
      <c r="M1874" s="1072"/>
      <c r="N1874" s="1072"/>
      <c r="O1874" s="1073"/>
    </row>
    <row r="1875" spans="2:15" s="102" customFormat="1" ht="19.350000000000001" customHeight="1">
      <c r="B1875" s="1067"/>
      <c r="C1875" s="1068"/>
      <c r="D1875" s="1071"/>
      <c r="E1875" s="1072"/>
      <c r="F1875" s="1072"/>
      <c r="G1875" s="1072"/>
      <c r="H1875" s="1072"/>
      <c r="I1875" s="1072"/>
      <c r="J1875" s="1072"/>
      <c r="K1875" s="1072"/>
      <c r="L1875" s="1072"/>
      <c r="M1875" s="1072"/>
      <c r="N1875" s="1072"/>
      <c r="O1875" s="1073"/>
    </row>
    <row r="1876" spans="2:15" s="102" customFormat="1" ht="19.350000000000001" customHeight="1">
      <c r="B1876" s="1067"/>
      <c r="C1876" s="1068"/>
      <c r="D1876" s="1071"/>
      <c r="E1876" s="1072"/>
      <c r="F1876" s="1072"/>
      <c r="G1876" s="1072"/>
      <c r="H1876" s="1072"/>
      <c r="I1876" s="1072"/>
      <c r="J1876" s="1072"/>
      <c r="K1876" s="1072"/>
      <c r="L1876" s="1072"/>
      <c r="M1876" s="1072"/>
      <c r="N1876" s="1072"/>
      <c r="O1876" s="1073"/>
    </row>
    <row r="1877" spans="2:15" s="102" customFormat="1" ht="19.350000000000001" customHeight="1">
      <c r="B1877" s="1067"/>
      <c r="C1877" s="1068"/>
      <c r="D1877" s="1071"/>
      <c r="E1877" s="1072"/>
      <c r="F1877" s="1072"/>
      <c r="G1877" s="1072"/>
      <c r="H1877" s="1072"/>
      <c r="I1877" s="1072"/>
      <c r="J1877" s="1072"/>
      <c r="K1877" s="1072"/>
      <c r="L1877" s="1072"/>
      <c r="M1877" s="1072"/>
      <c r="N1877" s="1072"/>
      <c r="O1877" s="1073"/>
    </row>
    <row r="1878" spans="2:15" s="102" customFormat="1" ht="19.350000000000001" customHeight="1">
      <c r="B1878" s="1067"/>
      <c r="C1878" s="1068"/>
      <c r="D1878" s="1071"/>
      <c r="E1878" s="1072"/>
      <c r="F1878" s="1072"/>
      <c r="G1878" s="1072"/>
      <c r="H1878" s="1072"/>
      <c r="I1878" s="1072"/>
      <c r="J1878" s="1072"/>
      <c r="K1878" s="1072"/>
      <c r="L1878" s="1072"/>
      <c r="M1878" s="1072"/>
      <c r="N1878" s="1072"/>
      <c r="O1878" s="1073"/>
    </row>
    <row r="1879" spans="2:15" s="102" customFormat="1" ht="19.350000000000001" customHeight="1">
      <c r="B1879" s="1067"/>
      <c r="C1879" s="1068"/>
      <c r="D1879" s="1071"/>
      <c r="E1879" s="1072"/>
      <c r="F1879" s="1072"/>
      <c r="G1879" s="1072"/>
      <c r="H1879" s="1072"/>
      <c r="I1879" s="1072"/>
      <c r="J1879" s="1072"/>
      <c r="K1879" s="1072"/>
      <c r="L1879" s="1072"/>
      <c r="M1879" s="1072"/>
      <c r="N1879" s="1072"/>
      <c r="O1879" s="1073"/>
    </row>
    <row r="1880" spans="2:15" s="102" customFormat="1" ht="19.350000000000001" customHeight="1">
      <c r="B1880" s="1069"/>
      <c r="C1880" s="1070"/>
      <c r="D1880" s="1074"/>
      <c r="E1880" s="1075"/>
      <c r="F1880" s="1075"/>
      <c r="G1880" s="1075"/>
      <c r="H1880" s="1075"/>
      <c r="I1880" s="1075"/>
      <c r="J1880" s="1075"/>
      <c r="K1880" s="1075"/>
      <c r="L1880" s="1075"/>
      <c r="M1880" s="1075"/>
      <c r="N1880" s="1075"/>
      <c r="O1880" s="1076"/>
    </row>
    <row r="1881" spans="2:15" s="102" customFormat="1" ht="18" customHeight="1">
      <c r="B1881" s="1020" t="s">
        <v>148</v>
      </c>
      <c r="C1881" s="1021"/>
      <c r="D1881" s="1059" t="s">
        <v>427</v>
      </c>
      <c r="E1881" s="1026"/>
      <c r="F1881" s="1026"/>
      <c r="G1881" s="1026"/>
      <c r="H1881" s="1026"/>
      <c r="I1881" s="1026"/>
      <c r="J1881" s="1026"/>
      <c r="K1881" s="1026"/>
      <c r="L1881" s="1026"/>
      <c r="M1881" s="1026"/>
      <c r="N1881" s="1026"/>
      <c r="O1881" s="1027"/>
    </row>
    <row r="1882" spans="2:15" s="102" customFormat="1" ht="18" customHeight="1">
      <c r="B1882" s="1022"/>
      <c r="C1882" s="1023"/>
      <c r="D1882" s="1028"/>
      <c r="E1882" s="1077"/>
      <c r="F1882" s="1077"/>
      <c r="G1882" s="1077"/>
      <c r="H1882" s="1077"/>
      <c r="I1882" s="1077"/>
      <c r="J1882" s="1077"/>
      <c r="K1882" s="1077"/>
      <c r="L1882" s="1077"/>
      <c r="M1882" s="1077"/>
      <c r="N1882" s="1077"/>
      <c r="O1882" s="1078"/>
    </row>
    <row r="1883" spans="2:15" s="102" customFormat="1" ht="18" customHeight="1">
      <c r="B1883" s="1022"/>
      <c r="C1883" s="1023"/>
      <c r="D1883" s="1071"/>
      <c r="E1883" s="1072"/>
      <c r="F1883" s="1072"/>
      <c r="G1883" s="1072"/>
      <c r="H1883" s="1072"/>
      <c r="I1883" s="1072"/>
      <c r="J1883" s="1072"/>
      <c r="K1883" s="1072"/>
      <c r="L1883" s="1072"/>
      <c r="M1883" s="1072"/>
      <c r="N1883" s="1072"/>
      <c r="O1883" s="1073"/>
    </row>
    <row r="1884" spans="2:15" s="102" customFormat="1" ht="18" customHeight="1">
      <c r="B1884" s="1022"/>
      <c r="C1884" s="1023"/>
      <c r="D1884" s="1071"/>
      <c r="E1884" s="1072"/>
      <c r="F1884" s="1072"/>
      <c r="G1884" s="1072"/>
      <c r="H1884" s="1072"/>
      <c r="I1884" s="1072"/>
      <c r="J1884" s="1072"/>
      <c r="K1884" s="1072"/>
      <c r="L1884" s="1072"/>
      <c r="M1884" s="1072"/>
      <c r="N1884" s="1072"/>
      <c r="O1884" s="1073"/>
    </row>
    <row r="1885" spans="2:15" s="102" customFormat="1" ht="18" customHeight="1">
      <c r="B1885" s="1022"/>
      <c r="C1885" s="1023"/>
      <c r="D1885" s="1071"/>
      <c r="E1885" s="1072"/>
      <c r="F1885" s="1072"/>
      <c r="G1885" s="1072"/>
      <c r="H1885" s="1072"/>
      <c r="I1885" s="1072"/>
      <c r="J1885" s="1072"/>
      <c r="K1885" s="1072"/>
      <c r="L1885" s="1072"/>
      <c r="M1885" s="1072"/>
      <c r="N1885" s="1072"/>
      <c r="O1885" s="1073"/>
    </row>
    <row r="1886" spans="2:15" s="102" customFormat="1" ht="18" customHeight="1">
      <c r="B1886" s="1022"/>
      <c r="C1886" s="1023"/>
      <c r="D1886" s="1071"/>
      <c r="E1886" s="1072"/>
      <c r="F1886" s="1072"/>
      <c r="G1886" s="1072"/>
      <c r="H1886" s="1072"/>
      <c r="I1886" s="1072"/>
      <c r="J1886" s="1072"/>
      <c r="K1886" s="1072"/>
      <c r="L1886" s="1072"/>
      <c r="M1886" s="1072"/>
      <c r="N1886" s="1072"/>
      <c r="O1886" s="1073"/>
    </row>
    <row r="1887" spans="2:15" s="102" customFormat="1" ht="18" customHeight="1">
      <c r="B1887" s="1022"/>
      <c r="C1887" s="1023"/>
      <c r="D1887" s="1079"/>
      <c r="E1887" s="1080"/>
      <c r="F1887" s="1080"/>
      <c r="G1887" s="1080"/>
      <c r="H1887" s="1080"/>
      <c r="I1887" s="1080"/>
      <c r="J1887" s="1080"/>
      <c r="K1887" s="1080"/>
      <c r="L1887" s="1080"/>
      <c r="M1887" s="1080"/>
      <c r="N1887" s="1080"/>
      <c r="O1887" s="1081"/>
    </row>
    <row r="1888" spans="2:15" s="102" customFormat="1" ht="18" customHeight="1">
      <c r="B1888" s="1022"/>
      <c r="C1888" s="1023"/>
      <c r="D1888" s="1082" t="s">
        <v>428</v>
      </c>
      <c r="E1888" s="1083"/>
      <c r="F1888" s="1083"/>
      <c r="G1888" s="1083"/>
      <c r="H1888" s="1083"/>
      <c r="I1888" s="1083"/>
      <c r="J1888" s="1083"/>
      <c r="K1888" s="1083"/>
      <c r="L1888" s="1083"/>
      <c r="M1888" s="1083"/>
      <c r="N1888" s="1083"/>
      <c r="O1888" s="1084"/>
    </row>
    <row r="1889" spans="2:15" s="102" customFormat="1" ht="18" customHeight="1">
      <c r="B1889" s="1022"/>
      <c r="C1889" s="1023"/>
      <c r="D1889" s="1028"/>
      <c r="E1889" s="1085"/>
      <c r="F1889" s="1085"/>
      <c r="G1889" s="1085"/>
      <c r="H1889" s="1085"/>
      <c r="I1889" s="1085"/>
      <c r="J1889" s="1085"/>
      <c r="K1889" s="1085"/>
      <c r="L1889" s="1085"/>
      <c r="M1889" s="1085"/>
      <c r="N1889" s="1085"/>
      <c r="O1889" s="1086"/>
    </row>
    <row r="1890" spans="2:15" s="102" customFormat="1" ht="18" customHeight="1">
      <c r="B1890" s="1022"/>
      <c r="C1890" s="1023"/>
      <c r="D1890" s="1087"/>
      <c r="E1890" s="1088"/>
      <c r="F1890" s="1088"/>
      <c r="G1890" s="1088"/>
      <c r="H1890" s="1088"/>
      <c r="I1890" s="1088"/>
      <c r="J1890" s="1088"/>
      <c r="K1890" s="1088"/>
      <c r="L1890" s="1088"/>
      <c r="M1890" s="1088"/>
      <c r="N1890" s="1088"/>
      <c r="O1890" s="1089"/>
    </row>
    <row r="1891" spans="2:15" s="102" customFormat="1" ht="18" customHeight="1">
      <c r="B1891" s="1022"/>
      <c r="C1891" s="1023"/>
      <c r="D1891" s="1087"/>
      <c r="E1891" s="1088"/>
      <c r="F1891" s="1088"/>
      <c r="G1891" s="1088"/>
      <c r="H1891" s="1088"/>
      <c r="I1891" s="1088"/>
      <c r="J1891" s="1088"/>
      <c r="K1891" s="1088"/>
      <c r="L1891" s="1088"/>
      <c r="M1891" s="1088"/>
      <c r="N1891" s="1088"/>
      <c r="O1891" s="1089"/>
    </row>
    <row r="1892" spans="2:15" s="102" customFormat="1" ht="18" customHeight="1">
      <c r="B1892" s="1022"/>
      <c r="C1892" s="1023"/>
      <c r="D1892" s="1087"/>
      <c r="E1892" s="1088"/>
      <c r="F1892" s="1088"/>
      <c r="G1892" s="1088"/>
      <c r="H1892" s="1088"/>
      <c r="I1892" s="1088"/>
      <c r="J1892" s="1088"/>
      <c r="K1892" s="1088"/>
      <c r="L1892" s="1088"/>
      <c r="M1892" s="1088"/>
      <c r="N1892" s="1088"/>
      <c r="O1892" s="1089"/>
    </row>
    <row r="1893" spans="2:15" s="102" customFormat="1" ht="18" customHeight="1">
      <c r="B1893" s="1022"/>
      <c r="C1893" s="1023"/>
      <c r="D1893" s="1087"/>
      <c r="E1893" s="1088"/>
      <c r="F1893" s="1088"/>
      <c r="G1893" s="1088"/>
      <c r="H1893" s="1088"/>
      <c r="I1893" s="1088"/>
      <c r="J1893" s="1088"/>
      <c r="K1893" s="1088"/>
      <c r="L1893" s="1088"/>
      <c r="M1893" s="1088"/>
      <c r="N1893" s="1088"/>
      <c r="O1893" s="1089"/>
    </row>
    <row r="1894" spans="2:15" s="102" customFormat="1" ht="18" customHeight="1">
      <c r="B1894" s="1022"/>
      <c r="C1894" s="1023"/>
      <c r="D1894" s="1087"/>
      <c r="E1894" s="1088"/>
      <c r="F1894" s="1088"/>
      <c r="G1894" s="1088"/>
      <c r="H1894" s="1088"/>
      <c r="I1894" s="1088"/>
      <c r="J1894" s="1088"/>
      <c r="K1894" s="1088"/>
      <c r="L1894" s="1088"/>
      <c r="M1894" s="1088"/>
      <c r="N1894" s="1088"/>
      <c r="O1894" s="1089"/>
    </row>
    <row r="1895" spans="2:15" s="102" customFormat="1" ht="18" customHeight="1">
      <c r="B1895" s="1024"/>
      <c r="C1895" s="1025"/>
      <c r="D1895" s="1090"/>
      <c r="E1895" s="1091"/>
      <c r="F1895" s="1091"/>
      <c r="G1895" s="1091"/>
      <c r="H1895" s="1091"/>
      <c r="I1895" s="1091"/>
      <c r="J1895" s="1091"/>
      <c r="K1895" s="1091"/>
      <c r="L1895" s="1091"/>
      <c r="M1895" s="1091"/>
      <c r="N1895" s="1091"/>
      <c r="O1895" s="1092"/>
    </row>
    <row r="1896" spans="2:15" s="102" customFormat="1" ht="18" customHeight="1">
      <c r="B1896" s="1020" t="s">
        <v>140</v>
      </c>
      <c r="C1896" s="1021"/>
      <c r="D1896" s="1026" t="s">
        <v>347</v>
      </c>
      <c r="E1896" s="1026"/>
      <c r="F1896" s="1026"/>
      <c r="G1896" s="1026"/>
      <c r="H1896" s="1026"/>
      <c r="I1896" s="1026"/>
      <c r="J1896" s="1026"/>
      <c r="K1896" s="1026"/>
      <c r="L1896" s="1026"/>
      <c r="M1896" s="1026"/>
      <c r="N1896" s="1026"/>
      <c r="O1896" s="1027"/>
    </row>
    <row r="1897" spans="2:15" s="102" customFormat="1" ht="18" customHeight="1">
      <c r="B1897" s="1022"/>
      <c r="C1897" s="1023"/>
      <c r="D1897" s="1028"/>
      <c r="E1897" s="1029"/>
      <c r="F1897" s="1029"/>
      <c r="G1897" s="1029"/>
      <c r="H1897" s="1029"/>
      <c r="I1897" s="1029"/>
      <c r="J1897" s="1029"/>
      <c r="K1897" s="1029"/>
      <c r="L1897" s="1029"/>
      <c r="M1897" s="1029"/>
      <c r="N1897" s="1029"/>
      <c r="O1897" s="1030"/>
    </row>
    <row r="1898" spans="2:15" s="102" customFormat="1" ht="18" customHeight="1">
      <c r="B1898" s="1022"/>
      <c r="C1898" s="1023"/>
      <c r="D1898" s="1031"/>
      <c r="E1898" s="1032"/>
      <c r="F1898" s="1032"/>
      <c r="G1898" s="1032"/>
      <c r="H1898" s="1032"/>
      <c r="I1898" s="1032"/>
      <c r="J1898" s="1032"/>
      <c r="K1898" s="1032"/>
      <c r="L1898" s="1032"/>
      <c r="M1898" s="1032"/>
      <c r="N1898" s="1032"/>
      <c r="O1898" s="1033"/>
    </row>
    <row r="1899" spans="2:15" s="102" customFormat="1" ht="18" customHeight="1">
      <c r="B1899" s="1022"/>
      <c r="C1899" s="1023"/>
      <c r="D1899" s="1034"/>
      <c r="E1899" s="1035"/>
      <c r="F1899" s="1035"/>
      <c r="G1899" s="1035"/>
      <c r="H1899" s="1035"/>
      <c r="I1899" s="1035"/>
      <c r="J1899" s="1035"/>
      <c r="K1899" s="1035"/>
      <c r="L1899" s="1035"/>
      <c r="M1899" s="1035"/>
      <c r="N1899" s="1035"/>
      <c r="O1899" s="1036"/>
    </row>
    <row r="1900" spans="2:15" s="102" customFormat="1" ht="17.100000000000001" customHeight="1">
      <c r="B1900" s="1022"/>
      <c r="C1900" s="1023"/>
      <c r="D1900" s="1026" t="s">
        <v>345</v>
      </c>
      <c r="E1900" s="1026"/>
      <c r="F1900" s="1026"/>
      <c r="G1900" s="1026"/>
      <c r="H1900" s="1026"/>
      <c r="I1900" s="1026"/>
      <c r="J1900" s="1026"/>
      <c r="K1900" s="1026"/>
      <c r="L1900" s="1026"/>
      <c r="M1900" s="1026"/>
      <c r="N1900" s="1026"/>
      <c r="O1900" s="1027"/>
    </row>
    <row r="1901" spans="2:15" s="102" customFormat="1" ht="17.100000000000001" customHeight="1">
      <c r="B1901" s="1022"/>
      <c r="C1901" s="1023"/>
      <c r="D1901" s="1037"/>
      <c r="E1901" s="1038"/>
      <c r="F1901" s="1038"/>
      <c r="G1901" s="1038"/>
      <c r="H1901" s="1038"/>
      <c r="I1901" s="1038"/>
      <c r="J1901" s="1038"/>
      <c r="K1901" s="1038"/>
      <c r="L1901" s="1038"/>
      <c r="M1901" s="1038"/>
      <c r="N1901" s="1038"/>
      <c r="O1901" s="1039"/>
    </row>
    <row r="1902" spans="2:15" s="102" customFormat="1" ht="17.100000000000001" customHeight="1">
      <c r="B1902" s="1022"/>
      <c r="C1902" s="1023"/>
      <c r="D1902" s="1040"/>
      <c r="E1902" s="1041"/>
      <c r="F1902" s="1041"/>
      <c r="G1902" s="1041"/>
      <c r="H1902" s="1041"/>
      <c r="I1902" s="1041"/>
      <c r="J1902" s="1041"/>
      <c r="K1902" s="1041"/>
      <c r="L1902" s="1041"/>
      <c r="M1902" s="1041"/>
      <c r="N1902" s="1041"/>
      <c r="O1902" s="1042"/>
    </row>
    <row r="1903" spans="2:15" s="102" customFormat="1" ht="17.100000000000001" customHeight="1">
      <c r="B1903" s="1022"/>
      <c r="C1903" s="1023"/>
      <c r="D1903" s="1043"/>
      <c r="E1903" s="1044"/>
      <c r="F1903" s="1044"/>
      <c r="G1903" s="1044"/>
      <c r="H1903" s="1044"/>
      <c r="I1903" s="1044"/>
      <c r="J1903" s="1044"/>
      <c r="K1903" s="1044"/>
      <c r="L1903" s="1044"/>
      <c r="M1903" s="1044"/>
      <c r="N1903" s="1044"/>
      <c r="O1903" s="1045"/>
    </row>
    <row r="1904" spans="2:15" s="102" customFormat="1" ht="17.100000000000001" customHeight="1">
      <c r="B1904" s="1022"/>
      <c r="C1904" s="1023"/>
      <c r="D1904" s="1026" t="s">
        <v>492</v>
      </c>
      <c r="E1904" s="1026"/>
      <c r="F1904" s="1026"/>
      <c r="G1904" s="1026"/>
      <c r="H1904" s="1026"/>
      <c r="I1904" s="1026"/>
      <c r="J1904" s="1026"/>
      <c r="K1904" s="1026"/>
      <c r="L1904" s="1026"/>
      <c r="M1904" s="1026"/>
      <c r="N1904" s="1026"/>
      <c r="O1904" s="1027"/>
    </row>
    <row r="1905" spans="1:21" s="102" customFormat="1" ht="17.100000000000001" customHeight="1">
      <c r="B1905" s="1022"/>
      <c r="C1905" s="1023"/>
      <c r="D1905" s="1046"/>
      <c r="E1905" s="1047"/>
      <c r="F1905" s="1047"/>
      <c r="G1905" s="1047"/>
      <c r="H1905" s="1047"/>
      <c r="I1905" s="1047"/>
      <c r="J1905" s="1047"/>
      <c r="K1905" s="1047"/>
      <c r="L1905" s="1047"/>
      <c r="M1905" s="1047"/>
      <c r="N1905" s="1047"/>
      <c r="O1905" s="1048"/>
    </row>
    <row r="1906" spans="1:21" s="102" customFormat="1" ht="17.100000000000001" customHeight="1">
      <c r="B1906" s="1022"/>
      <c r="C1906" s="1023"/>
      <c r="D1906" s="1049"/>
      <c r="E1906" s="797"/>
      <c r="F1906" s="797"/>
      <c r="G1906" s="797"/>
      <c r="H1906" s="797"/>
      <c r="I1906" s="797"/>
      <c r="J1906" s="797"/>
      <c r="K1906" s="797"/>
      <c r="L1906" s="797"/>
      <c r="M1906" s="797"/>
      <c r="N1906" s="797"/>
      <c r="O1906" s="1050"/>
    </row>
    <row r="1907" spans="1:21" s="102" customFormat="1" ht="17.100000000000001" customHeight="1">
      <c r="B1907" s="1022"/>
      <c r="C1907" s="1023"/>
      <c r="D1907" s="1051"/>
      <c r="E1907" s="1052"/>
      <c r="F1907" s="1052"/>
      <c r="G1907" s="1052"/>
      <c r="H1907" s="1052"/>
      <c r="I1907" s="1052"/>
      <c r="J1907" s="1052"/>
      <c r="K1907" s="1052"/>
      <c r="L1907" s="1052"/>
      <c r="M1907" s="1052"/>
      <c r="N1907" s="1052"/>
      <c r="O1907" s="1053"/>
    </row>
    <row r="1908" spans="1:21" s="102" customFormat="1" ht="17.100000000000001" customHeight="1">
      <c r="B1908" s="1022"/>
      <c r="C1908" s="1023"/>
      <c r="D1908" s="1026" t="s">
        <v>141</v>
      </c>
      <c r="E1908" s="1026"/>
      <c r="F1908" s="1026"/>
      <c r="G1908" s="1026"/>
      <c r="H1908" s="1026"/>
      <c r="I1908" s="1026"/>
      <c r="J1908" s="1026"/>
      <c r="K1908" s="1026"/>
      <c r="L1908" s="1026"/>
      <c r="M1908" s="1026"/>
      <c r="N1908" s="1026"/>
      <c r="O1908" s="1027"/>
    </row>
    <row r="1909" spans="1:21" s="102" customFormat="1" ht="17.100000000000001" customHeight="1">
      <c r="B1909" s="1022"/>
      <c r="C1909" s="1023"/>
      <c r="D1909" s="1028"/>
      <c r="E1909" s="1054"/>
      <c r="F1909" s="1054"/>
      <c r="G1909" s="1054"/>
      <c r="H1909" s="1054"/>
      <c r="I1909" s="1054"/>
      <c r="J1909" s="1054"/>
      <c r="K1909" s="1054"/>
      <c r="L1909" s="1054"/>
      <c r="M1909" s="1054"/>
      <c r="N1909" s="1054"/>
      <c r="O1909" s="1055"/>
    </row>
    <row r="1910" spans="1:21" ht="18" customHeight="1">
      <c r="B1910" s="1022"/>
      <c r="C1910" s="1023"/>
      <c r="D1910" s="1056"/>
      <c r="E1910" s="1057"/>
      <c r="F1910" s="1057"/>
      <c r="G1910" s="1057"/>
      <c r="H1910" s="1057"/>
      <c r="I1910" s="1057"/>
      <c r="J1910" s="1057"/>
      <c r="K1910" s="1057"/>
      <c r="L1910" s="1057"/>
      <c r="M1910" s="1057"/>
      <c r="N1910" s="1057"/>
      <c r="O1910" s="1058"/>
      <c r="R1910" s="329"/>
      <c r="S1910" s="329"/>
      <c r="T1910" s="329"/>
      <c r="U1910" s="329"/>
    </row>
    <row r="1911" spans="1:21" ht="18" customHeight="1">
      <c r="B1911" s="1022"/>
      <c r="C1911" s="1023"/>
      <c r="D1911" s="1059" t="s">
        <v>346</v>
      </c>
      <c r="E1911" s="1026"/>
      <c r="F1911" s="1026"/>
      <c r="G1911" s="1026"/>
      <c r="H1911" s="1026"/>
      <c r="I1911" s="1026"/>
      <c r="J1911" s="1026"/>
      <c r="K1911" s="1026"/>
      <c r="L1911" s="1026"/>
      <c r="M1911" s="1026"/>
      <c r="N1911" s="1026"/>
      <c r="O1911" s="1027"/>
      <c r="R1911" s="329"/>
      <c r="S1911" s="329"/>
      <c r="T1911" s="329"/>
      <c r="U1911" s="329"/>
    </row>
    <row r="1912" spans="1:21" ht="18" customHeight="1">
      <c r="B1912" s="1022"/>
      <c r="C1912" s="1023"/>
      <c r="D1912" s="1060"/>
      <c r="E1912" s="1061"/>
      <c r="F1912" s="1061"/>
      <c r="G1912" s="1061"/>
      <c r="H1912" s="1061"/>
      <c r="I1912" s="1061"/>
      <c r="J1912" s="1061"/>
      <c r="K1912" s="1061"/>
      <c r="L1912" s="1061"/>
      <c r="M1912" s="1061"/>
      <c r="N1912" s="1061"/>
      <c r="O1912" s="1062"/>
      <c r="R1912" s="329"/>
      <c r="S1912" s="329"/>
      <c r="T1912" s="329"/>
      <c r="U1912" s="329"/>
    </row>
    <row r="1913" spans="1:21" s="346" customFormat="1" ht="18" customHeight="1">
      <c r="B1913" s="1024"/>
      <c r="C1913" s="1025"/>
      <c r="D1913" s="1063"/>
      <c r="E1913" s="1064"/>
      <c r="F1913" s="1064"/>
      <c r="G1913" s="1064"/>
      <c r="H1913" s="1064"/>
      <c r="I1913" s="1064"/>
      <c r="J1913" s="1064"/>
      <c r="K1913" s="1064"/>
      <c r="L1913" s="1064"/>
      <c r="M1913" s="1064"/>
      <c r="N1913" s="1064"/>
      <c r="O1913" s="1065"/>
    </row>
    <row r="1914" spans="1:21" s="131" customFormat="1" ht="4.5" customHeight="1">
      <c r="B1914" s="347"/>
      <c r="C1914" s="347"/>
      <c r="D1914" s="348"/>
      <c r="E1914" s="348"/>
      <c r="F1914" s="348"/>
      <c r="G1914" s="348"/>
      <c r="H1914" s="348"/>
      <c r="I1914" s="348"/>
      <c r="J1914" s="348"/>
      <c r="K1914" s="348"/>
      <c r="L1914" s="348"/>
      <c r="M1914" s="348"/>
      <c r="N1914" s="348"/>
      <c r="O1914" s="348"/>
    </row>
    <row r="1915" spans="1:21" s="131" customFormat="1" ht="18.75" customHeight="1">
      <c r="B1915" s="527" t="s">
        <v>426</v>
      </c>
      <c r="C1915" s="347"/>
      <c r="D1915" s="348"/>
      <c r="E1915" s="348"/>
      <c r="F1915" s="348"/>
      <c r="G1915" s="348"/>
      <c r="H1915" s="348"/>
      <c r="I1915" s="348"/>
      <c r="J1915" s="348"/>
      <c r="K1915" s="348"/>
      <c r="L1915" s="348"/>
      <c r="M1915" s="348"/>
      <c r="N1915" s="348"/>
      <c r="O1915" s="348"/>
    </row>
    <row r="1916" spans="1:21" s="131" customFormat="1" ht="14.25" customHeight="1" thickBot="1">
      <c r="B1916" s="527" t="s">
        <v>424</v>
      </c>
      <c r="C1916" s="347"/>
      <c r="D1916" s="348"/>
      <c r="E1916" s="348"/>
      <c r="F1916" s="348"/>
      <c r="G1916" s="348"/>
      <c r="H1916" s="348"/>
      <c r="I1916" s="348"/>
      <c r="J1916" s="348"/>
      <c r="K1916" s="348"/>
      <c r="L1916" s="348"/>
      <c r="M1916" s="348"/>
      <c r="N1916" s="348"/>
      <c r="O1916" s="348"/>
    </row>
    <row r="1917" spans="1:21" s="131" customFormat="1" ht="18" customHeight="1" thickBot="1">
      <c r="B1917" s="998" t="s">
        <v>43</v>
      </c>
      <c r="C1917" s="979"/>
      <c r="D1917" s="980"/>
      <c r="E1917" s="349" t="s">
        <v>653</v>
      </c>
      <c r="F1917" s="350"/>
      <c r="G1917" s="350"/>
      <c r="H1917" s="350"/>
      <c r="I1917" s="350"/>
      <c r="J1917" s="350"/>
      <c r="K1917" s="350"/>
      <c r="L1917" s="232"/>
      <c r="M1917" s="232"/>
      <c r="N1917" s="232"/>
      <c r="O1917" s="232"/>
    </row>
    <row r="1918" spans="1:21" s="131" customFormat="1" ht="12">
      <c r="A1918" s="351"/>
      <c r="B1918" s="352" t="s">
        <v>59</v>
      </c>
      <c r="C1918" s="352"/>
      <c r="D1918" s="353"/>
      <c r="E1918" s="354"/>
      <c r="F1918" s="354"/>
      <c r="G1918" s="355" t="s">
        <v>60</v>
      </c>
      <c r="H1918" s="353"/>
      <c r="I1918" s="352" t="s">
        <v>61</v>
      </c>
      <c r="J1918" s="352"/>
      <c r="K1918" s="351"/>
      <c r="L1918" s="356"/>
      <c r="M1918" s="357"/>
      <c r="N1918" s="351"/>
      <c r="O1918" s="355" t="s">
        <v>60</v>
      </c>
    </row>
    <row r="1919" spans="1:21" s="131" customFormat="1" ht="12">
      <c r="A1919" s="358"/>
      <c r="B1919" s="359" t="s">
        <v>62</v>
      </c>
      <c r="C1919" s="360"/>
      <c r="D1919" s="360"/>
      <c r="E1919" s="361"/>
      <c r="F1919" s="361" t="s">
        <v>63</v>
      </c>
      <c r="G1919" s="362" t="s">
        <v>64</v>
      </c>
      <c r="H1919" s="363"/>
      <c r="I1919" s="359" t="s">
        <v>62</v>
      </c>
      <c r="J1919" s="360"/>
      <c r="K1919" s="360"/>
      <c r="L1919" s="360"/>
      <c r="M1919" s="361"/>
      <c r="N1919" s="361" t="s">
        <v>63</v>
      </c>
      <c r="O1919" s="362" t="s">
        <v>64</v>
      </c>
    </row>
    <row r="1920" spans="1:21" s="131" customFormat="1" ht="18" customHeight="1">
      <c r="A1920" s="351"/>
      <c r="B1920" s="83" t="s">
        <v>556</v>
      </c>
      <c r="C1920" s="84"/>
      <c r="D1920" s="84"/>
      <c r="E1920" s="85"/>
      <c r="F1920" s="86"/>
      <c r="G1920" s="87"/>
      <c r="H1920" s="88"/>
      <c r="I1920" s="83" t="s">
        <v>65</v>
      </c>
      <c r="J1920" s="84"/>
      <c r="K1920" s="84"/>
      <c r="L1920" s="84"/>
      <c r="M1920" s="85"/>
      <c r="N1920" s="89"/>
      <c r="O1920" s="90"/>
    </row>
    <row r="1921" spans="1:15" s="131" customFormat="1" ht="14.25" customHeight="1">
      <c r="A1921" s="351"/>
      <c r="B1921" s="100"/>
      <c r="C1921" s="101"/>
      <c r="D1921" s="102"/>
      <c r="E1921" s="103"/>
      <c r="F1921" s="95"/>
      <c r="G1921" s="96"/>
      <c r="H1921" s="88"/>
      <c r="I1921" s="97"/>
      <c r="J1921" s="601"/>
      <c r="K1921" s="102"/>
      <c r="L1921" s="102"/>
      <c r="M1921" s="103"/>
      <c r="N1921" s="95"/>
      <c r="O1921" s="99"/>
    </row>
    <row r="1922" spans="1:15" s="131" customFormat="1" ht="14.25" customHeight="1">
      <c r="A1922" s="351"/>
      <c r="B1922" s="100"/>
      <c r="C1922" s="101"/>
      <c r="D1922" s="102"/>
      <c r="E1922" s="103"/>
      <c r="F1922" s="95"/>
      <c r="G1922" s="104">
        <f>ROUNDDOWN(SUM(F1921:F1926)/1000,0)</f>
        <v>0</v>
      </c>
      <c r="H1922" s="105"/>
      <c r="I1922" s="97"/>
      <c r="J1922" s="601"/>
      <c r="K1922" s="102"/>
      <c r="L1922" s="102"/>
      <c r="M1922" s="103"/>
      <c r="N1922" s="95"/>
      <c r="O1922" s="106">
        <f>ROUNDDOWN(SUM(N1921:N1929)/1000,0)</f>
        <v>0</v>
      </c>
    </row>
    <row r="1923" spans="1:15" s="131" customFormat="1" ht="14.1" customHeight="1">
      <c r="A1923" s="351"/>
      <c r="B1923" s="100"/>
      <c r="C1923" s="101"/>
      <c r="D1923" s="102"/>
      <c r="E1923" s="103"/>
      <c r="F1923" s="95"/>
      <c r="G1923" s="104"/>
      <c r="H1923" s="105"/>
      <c r="I1923" s="97"/>
      <c r="J1923" s="601"/>
      <c r="K1923" s="102"/>
      <c r="L1923" s="102"/>
      <c r="M1923" s="103"/>
      <c r="N1923" s="95"/>
      <c r="O1923" s="99"/>
    </row>
    <row r="1924" spans="1:15" s="131" customFormat="1" ht="14.25" customHeight="1">
      <c r="A1924" s="351"/>
      <c r="B1924" s="100"/>
      <c r="C1924" s="101"/>
      <c r="D1924" s="102"/>
      <c r="E1924" s="103"/>
      <c r="F1924" s="95"/>
      <c r="G1924" s="104"/>
      <c r="H1924" s="105"/>
      <c r="I1924" s="97"/>
      <c r="J1924" s="601"/>
      <c r="K1924" s="102"/>
      <c r="L1924" s="102"/>
      <c r="M1924" s="103"/>
      <c r="N1924" s="95"/>
      <c r="O1924" s="99"/>
    </row>
    <row r="1925" spans="1:15" s="131" customFormat="1" ht="14.25" customHeight="1">
      <c r="A1925" s="351"/>
      <c r="B1925" s="100"/>
      <c r="C1925" s="101"/>
      <c r="D1925" s="102"/>
      <c r="E1925" s="103"/>
      <c r="F1925" s="95"/>
      <c r="G1925" s="107"/>
      <c r="H1925" s="108"/>
      <c r="I1925" s="97"/>
      <c r="J1925" s="601"/>
      <c r="K1925" s="102"/>
      <c r="L1925" s="102"/>
      <c r="M1925" s="103"/>
      <c r="N1925" s="95"/>
      <c r="O1925" s="99"/>
    </row>
    <row r="1926" spans="1:15" s="131" customFormat="1" ht="14.25" customHeight="1">
      <c r="A1926" s="351"/>
      <c r="B1926" s="100"/>
      <c r="C1926" s="101"/>
      <c r="D1926" s="102"/>
      <c r="E1926" s="103"/>
      <c r="F1926" s="95"/>
      <c r="G1926" s="107"/>
      <c r="H1926" s="108"/>
      <c r="I1926" s="97"/>
      <c r="J1926" s="601"/>
      <c r="K1926" s="102"/>
      <c r="L1926" s="102"/>
      <c r="M1926" s="103"/>
      <c r="N1926" s="95"/>
      <c r="O1926" s="99"/>
    </row>
    <row r="1927" spans="1:15" s="131" customFormat="1" ht="14.25" customHeight="1">
      <c r="A1927" s="351"/>
      <c r="B1927" s="83" t="s">
        <v>66</v>
      </c>
      <c r="C1927" s="84"/>
      <c r="D1927" s="84"/>
      <c r="E1927" s="85"/>
      <c r="F1927" s="86"/>
      <c r="G1927" s="87"/>
      <c r="H1927" s="111"/>
      <c r="I1927" s="97"/>
      <c r="J1927" s="601"/>
      <c r="K1927" s="102"/>
      <c r="L1927" s="102"/>
      <c r="M1927" s="103"/>
      <c r="N1927" s="95"/>
      <c r="O1927" s="99"/>
    </row>
    <row r="1928" spans="1:15" s="131" customFormat="1" ht="14.25" customHeight="1">
      <c r="A1928" s="351"/>
      <c r="B1928" s="100"/>
      <c r="C1928" s="101"/>
      <c r="D1928" s="102"/>
      <c r="E1928" s="103"/>
      <c r="F1928" s="95"/>
      <c r="G1928" s="96"/>
      <c r="H1928" s="111"/>
      <c r="I1928" s="97"/>
      <c r="J1928" s="601"/>
      <c r="K1928" s="102"/>
      <c r="L1928" s="102"/>
      <c r="M1928" s="103"/>
      <c r="N1928" s="95"/>
      <c r="O1928" s="99"/>
    </row>
    <row r="1929" spans="1:15" s="131" customFormat="1" ht="14.25" customHeight="1">
      <c r="A1929" s="351"/>
      <c r="B1929" s="100"/>
      <c r="C1929" s="101"/>
      <c r="D1929" s="102"/>
      <c r="E1929" s="103"/>
      <c r="F1929" s="95"/>
      <c r="G1929" s="104">
        <f>ROUNDDOWN(SUM(F1928:F1932)/1000,0)</f>
        <v>0</v>
      </c>
      <c r="H1929" s="105"/>
      <c r="I1929" s="97"/>
      <c r="J1929" s="601"/>
      <c r="K1929" s="102"/>
      <c r="L1929" s="102"/>
      <c r="M1929" s="103"/>
      <c r="N1929" s="95"/>
      <c r="O1929" s="112"/>
    </row>
    <row r="1930" spans="1:15" s="131" customFormat="1" ht="14.25" customHeight="1">
      <c r="A1930" s="351"/>
      <c r="B1930" s="100"/>
      <c r="C1930" s="101"/>
      <c r="D1930" s="102"/>
      <c r="E1930" s="103"/>
      <c r="F1930" s="95"/>
      <c r="G1930" s="104"/>
      <c r="H1930" s="105"/>
      <c r="I1930" s="83" t="s">
        <v>130</v>
      </c>
      <c r="J1930" s="84"/>
      <c r="K1930" s="84"/>
      <c r="L1930" s="84"/>
      <c r="M1930" s="85"/>
      <c r="N1930" s="86"/>
      <c r="O1930" s="119"/>
    </row>
    <row r="1931" spans="1:15" s="131" customFormat="1" ht="14.25" customHeight="1">
      <c r="A1931" s="351"/>
      <c r="B1931" s="100"/>
      <c r="C1931" s="101"/>
      <c r="D1931" s="102"/>
      <c r="E1931" s="103"/>
      <c r="F1931" s="95"/>
      <c r="G1931" s="104"/>
      <c r="H1931" s="111"/>
      <c r="I1931" s="97"/>
      <c r="J1931" s="601"/>
      <c r="K1931" s="102"/>
      <c r="L1931" s="102"/>
      <c r="M1931" s="103"/>
      <c r="N1931" s="95"/>
      <c r="O1931" s="99"/>
    </row>
    <row r="1932" spans="1:15" s="131" customFormat="1" ht="14.25" customHeight="1">
      <c r="A1932" s="351"/>
      <c r="B1932" s="100"/>
      <c r="C1932" s="101"/>
      <c r="D1932" s="102"/>
      <c r="E1932" s="103"/>
      <c r="F1932" s="95"/>
      <c r="G1932" s="104"/>
      <c r="H1932" s="105"/>
      <c r="I1932" s="97"/>
      <c r="J1932" s="601"/>
      <c r="K1932" s="102"/>
      <c r="L1932" s="102"/>
      <c r="M1932" s="103"/>
      <c r="N1932" s="95"/>
      <c r="O1932" s="106">
        <f>ROUNDDOWN(SUM(N1931:N1938)/1000,0)</f>
        <v>0</v>
      </c>
    </row>
    <row r="1933" spans="1:15" s="131" customFormat="1" ht="14.25" customHeight="1">
      <c r="A1933" s="351"/>
      <c r="B1933" s="83" t="s">
        <v>557</v>
      </c>
      <c r="C1933" s="84"/>
      <c r="D1933" s="84"/>
      <c r="E1933" s="85"/>
      <c r="F1933" s="86"/>
      <c r="G1933" s="87"/>
      <c r="H1933" s="105"/>
      <c r="I1933" s="97"/>
      <c r="J1933" s="601"/>
      <c r="K1933" s="102"/>
      <c r="L1933" s="102"/>
      <c r="M1933" s="103"/>
      <c r="N1933" s="95"/>
      <c r="O1933" s="99"/>
    </row>
    <row r="1934" spans="1:15" s="131" customFormat="1" ht="14.25" customHeight="1">
      <c r="A1934" s="351"/>
      <c r="B1934" s="100"/>
      <c r="C1934" s="101"/>
      <c r="D1934" s="102"/>
      <c r="E1934" s="103"/>
      <c r="F1934" s="95"/>
      <c r="G1934" s="96"/>
      <c r="H1934" s="111"/>
      <c r="I1934" s="97"/>
      <c r="J1934" s="601"/>
      <c r="K1934" s="102"/>
      <c r="L1934" s="102"/>
      <c r="M1934" s="103"/>
      <c r="N1934" s="95"/>
      <c r="O1934" s="99"/>
    </row>
    <row r="1935" spans="1:15" s="131" customFormat="1" ht="14.25" customHeight="1">
      <c r="A1935" s="351"/>
      <c r="B1935" s="100"/>
      <c r="C1935" s="101"/>
      <c r="D1935" s="102"/>
      <c r="E1935" s="103"/>
      <c r="F1935" s="95"/>
      <c r="G1935" s="104">
        <f>ROUNDDOWN(SUM(F1934:F1936)/1000,0)</f>
        <v>0</v>
      </c>
      <c r="H1935" s="111"/>
      <c r="I1935" s="97"/>
      <c r="J1935" s="601"/>
      <c r="K1935" s="102"/>
      <c r="L1935" s="102"/>
      <c r="M1935" s="103"/>
      <c r="N1935" s="95"/>
      <c r="O1935" s="99"/>
    </row>
    <row r="1936" spans="1:15" s="131" customFormat="1" ht="14.25" customHeight="1">
      <c r="A1936" s="351"/>
      <c r="B1936" s="100"/>
      <c r="C1936" s="101"/>
      <c r="D1936" s="102"/>
      <c r="E1936" s="103"/>
      <c r="F1936" s="95"/>
      <c r="G1936" s="104"/>
      <c r="H1936" s="105"/>
      <c r="I1936" s="97"/>
      <c r="J1936" s="601"/>
      <c r="K1936" s="102"/>
      <c r="L1936" s="102"/>
      <c r="M1936" s="103"/>
      <c r="N1936" s="95"/>
      <c r="O1936" s="99"/>
    </row>
    <row r="1937" spans="1:15" s="131" customFormat="1" ht="14.25" customHeight="1">
      <c r="A1937" s="351"/>
      <c r="B1937" s="83" t="s">
        <v>558</v>
      </c>
      <c r="C1937" s="84"/>
      <c r="D1937" s="84"/>
      <c r="E1937" s="85"/>
      <c r="F1937" s="86"/>
      <c r="G1937" s="87"/>
      <c r="H1937" s="105"/>
      <c r="I1937" s="97"/>
      <c r="J1937" s="601"/>
      <c r="K1937" s="102"/>
      <c r="L1937" s="102"/>
      <c r="M1937" s="103"/>
      <c r="N1937" s="95"/>
      <c r="O1937" s="99"/>
    </row>
    <row r="1938" spans="1:15" s="131" customFormat="1" ht="14.25" customHeight="1">
      <c r="A1938" s="351"/>
      <c r="B1938" s="100"/>
      <c r="C1938" s="101"/>
      <c r="D1938" s="102"/>
      <c r="E1938" s="103"/>
      <c r="F1938" s="95"/>
      <c r="G1938" s="96"/>
      <c r="H1938" s="111"/>
      <c r="I1938" s="97"/>
      <c r="J1938" s="601"/>
      <c r="K1938" s="102"/>
      <c r="L1938" s="102"/>
      <c r="M1938" s="103"/>
      <c r="N1938" s="95"/>
      <c r="O1938" s="112"/>
    </row>
    <row r="1939" spans="1:15" s="131" customFormat="1" ht="14.25" customHeight="1">
      <c r="A1939" s="351"/>
      <c r="B1939" s="100"/>
      <c r="C1939" s="101"/>
      <c r="D1939" s="102"/>
      <c r="E1939" s="103"/>
      <c r="F1939" s="95"/>
      <c r="G1939" s="104">
        <f>ROUNDDOWN(SUM(F1938:F1942)/1000,0)</f>
        <v>0</v>
      </c>
      <c r="H1939" s="111"/>
      <c r="I1939" s="204" t="s">
        <v>131</v>
      </c>
      <c r="J1939" s="180"/>
      <c r="K1939" s="116"/>
      <c r="L1939" s="116"/>
      <c r="M1939" s="117"/>
      <c r="N1939" s="118"/>
      <c r="O1939" s="119"/>
    </row>
    <row r="1940" spans="1:15" s="131" customFormat="1" ht="14.25" customHeight="1">
      <c r="A1940" s="351"/>
      <c r="B1940" s="100"/>
      <c r="C1940" s="101"/>
      <c r="D1940" s="102"/>
      <c r="E1940" s="103"/>
      <c r="F1940" s="95"/>
      <c r="G1940" s="104"/>
      <c r="H1940" s="111"/>
      <c r="I1940" s="97"/>
      <c r="J1940" s="601"/>
      <c r="K1940" s="102"/>
      <c r="L1940" s="102"/>
      <c r="M1940" s="103"/>
      <c r="N1940" s="95"/>
      <c r="O1940" s="99"/>
    </row>
    <row r="1941" spans="1:15" s="131" customFormat="1" ht="14.25" customHeight="1">
      <c r="A1941" s="351"/>
      <c r="B1941" s="100"/>
      <c r="C1941" s="101"/>
      <c r="D1941" s="102"/>
      <c r="E1941" s="103"/>
      <c r="F1941" s="95"/>
      <c r="G1941" s="104"/>
      <c r="H1941" s="105"/>
      <c r="I1941" s="97"/>
      <c r="J1941" s="601"/>
      <c r="K1941" s="102"/>
      <c r="L1941" s="102"/>
      <c r="M1941" s="103"/>
      <c r="N1941" s="95"/>
      <c r="O1941" s="106">
        <f>ROUNDDOWN(SUM(N1940:N1945)/1000,0)</f>
        <v>0</v>
      </c>
    </row>
    <row r="1942" spans="1:15" s="131" customFormat="1" ht="14.25" customHeight="1">
      <c r="A1942" s="351"/>
      <c r="B1942" s="100"/>
      <c r="C1942" s="101"/>
      <c r="D1942" s="102"/>
      <c r="E1942" s="103"/>
      <c r="F1942" s="95"/>
      <c r="G1942" s="104"/>
      <c r="H1942" s="105"/>
      <c r="I1942" s="97"/>
      <c r="J1942" s="601"/>
      <c r="K1942" s="102"/>
      <c r="L1942" s="102"/>
      <c r="M1942" s="103"/>
      <c r="N1942" s="95"/>
      <c r="O1942" s="99"/>
    </row>
    <row r="1943" spans="1:15" s="131" customFormat="1" ht="14.25" customHeight="1">
      <c r="A1943" s="351"/>
      <c r="B1943" s="83" t="s">
        <v>559</v>
      </c>
      <c r="C1943" s="84"/>
      <c r="D1943" s="84"/>
      <c r="E1943" s="85"/>
      <c r="F1943" s="86"/>
      <c r="G1943" s="87"/>
      <c r="H1943" s="105"/>
      <c r="I1943" s="97"/>
      <c r="J1943" s="601"/>
      <c r="K1943" s="102"/>
      <c r="L1943" s="102"/>
      <c r="M1943" s="103"/>
      <c r="N1943" s="95"/>
      <c r="O1943" s="99"/>
    </row>
    <row r="1944" spans="1:15" s="131" customFormat="1" ht="14.25" customHeight="1">
      <c r="A1944" s="351"/>
      <c r="B1944" s="100"/>
      <c r="C1944" s="101"/>
      <c r="D1944" s="102"/>
      <c r="E1944" s="103"/>
      <c r="F1944" s="95"/>
      <c r="G1944" s="96"/>
      <c r="H1944" s="105"/>
      <c r="I1944" s="97"/>
      <c r="J1944" s="601"/>
      <c r="K1944" s="102"/>
      <c r="L1944" s="102"/>
      <c r="M1944" s="103"/>
      <c r="N1944" s="95"/>
      <c r="O1944" s="99"/>
    </row>
    <row r="1945" spans="1:15" s="131" customFormat="1" ht="14.25" customHeight="1">
      <c r="A1945" s="351"/>
      <c r="B1945" s="100"/>
      <c r="C1945" s="101"/>
      <c r="D1945" s="102"/>
      <c r="E1945" s="103"/>
      <c r="F1945" s="95"/>
      <c r="G1945" s="96">
        <f>ROUNDDOWN(SUM(F1944:F1952)/1000,0)</f>
        <v>0</v>
      </c>
      <c r="H1945" s="105"/>
      <c r="I1945" s="97"/>
      <c r="J1945" s="601"/>
      <c r="K1945" s="102"/>
      <c r="L1945" s="102"/>
      <c r="M1945" s="103"/>
      <c r="N1945" s="95"/>
      <c r="O1945" s="99"/>
    </row>
    <row r="1946" spans="1:15" s="131" customFormat="1" ht="14.25" customHeight="1">
      <c r="A1946" s="351"/>
      <c r="B1946" s="100"/>
      <c r="C1946" s="101"/>
      <c r="D1946" s="102"/>
      <c r="E1946" s="103"/>
      <c r="F1946" s="95"/>
      <c r="G1946" s="96"/>
      <c r="H1946" s="111"/>
      <c r="I1946" s="205" t="s">
        <v>136</v>
      </c>
      <c r="J1946" s="181"/>
      <c r="K1946" s="182"/>
      <c r="L1946" s="182"/>
      <c r="M1946" s="183"/>
      <c r="N1946" s="185"/>
      <c r="O1946" s="184"/>
    </row>
    <row r="1947" spans="1:15" s="131" customFormat="1" ht="14.25" customHeight="1">
      <c r="A1947" s="351"/>
      <c r="B1947" s="100"/>
      <c r="C1947" s="101"/>
      <c r="D1947" s="102"/>
      <c r="E1947" s="103"/>
      <c r="F1947" s="95"/>
      <c r="G1947" s="96"/>
      <c r="H1947" s="111"/>
      <c r="I1947" s="97"/>
      <c r="J1947" s="601"/>
      <c r="K1947" s="102"/>
      <c r="L1947" s="102"/>
      <c r="M1947" s="103"/>
      <c r="N1947" s="95"/>
      <c r="O1947" s="186"/>
    </row>
    <row r="1948" spans="1:15" s="131" customFormat="1" ht="14.25" customHeight="1">
      <c r="A1948" s="351"/>
      <c r="B1948" s="100"/>
      <c r="C1948" s="101"/>
      <c r="D1948" s="102"/>
      <c r="E1948" s="103"/>
      <c r="F1948" s="95"/>
      <c r="G1948" s="96"/>
      <c r="H1948" s="111"/>
      <c r="I1948" s="97"/>
      <c r="J1948" s="601"/>
      <c r="K1948" s="102"/>
      <c r="L1948" s="102"/>
      <c r="M1948" s="103"/>
      <c r="N1948" s="95"/>
      <c r="O1948" s="106">
        <f>ROUNDDOWN(SUM(N1947:N1952)/1000,0)</f>
        <v>0</v>
      </c>
    </row>
    <row r="1949" spans="1:15" s="131" customFormat="1" ht="14.25" customHeight="1">
      <c r="A1949" s="351"/>
      <c r="B1949" s="100"/>
      <c r="C1949" s="101"/>
      <c r="D1949" s="102"/>
      <c r="E1949" s="103"/>
      <c r="F1949" s="95"/>
      <c r="G1949" s="96"/>
      <c r="H1949" s="111"/>
      <c r="I1949" s="97"/>
      <c r="J1949" s="601"/>
      <c r="K1949" s="102"/>
      <c r="L1949" s="102"/>
      <c r="M1949" s="103"/>
      <c r="N1949" s="95"/>
      <c r="O1949" s="99"/>
    </row>
    <row r="1950" spans="1:15" s="131" customFormat="1" ht="14.25" customHeight="1">
      <c r="A1950" s="351"/>
      <c r="B1950" s="100"/>
      <c r="C1950" s="101"/>
      <c r="D1950" s="102"/>
      <c r="E1950" s="103"/>
      <c r="F1950" s="95"/>
      <c r="G1950" s="96"/>
      <c r="H1950" s="111"/>
      <c r="I1950" s="97"/>
      <c r="J1950" s="601"/>
      <c r="K1950" s="102"/>
      <c r="L1950" s="102"/>
      <c r="M1950" s="103"/>
      <c r="N1950" s="95"/>
      <c r="O1950" s="99"/>
    </row>
    <row r="1951" spans="1:15" s="131" customFormat="1" ht="14.25" customHeight="1">
      <c r="A1951" s="351"/>
      <c r="B1951" s="100"/>
      <c r="C1951" s="101"/>
      <c r="D1951" s="102"/>
      <c r="E1951" s="103"/>
      <c r="F1951" s="95"/>
      <c r="G1951" s="96"/>
      <c r="H1951" s="105"/>
      <c r="I1951" s="97"/>
      <c r="J1951" s="601"/>
      <c r="K1951" s="102"/>
      <c r="L1951" s="102"/>
      <c r="M1951" s="103"/>
      <c r="N1951" s="95"/>
      <c r="O1951" s="99"/>
    </row>
    <row r="1952" spans="1:15" s="131" customFormat="1" ht="14.25" customHeight="1">
      <c r="A1952" s="351"/>
      <c r="B1952" s="100"/>
      <c r="C1952" s="101"/>
      <c r="D1952" s="102"/>
      <c r="E1952" s="103"/>
      <c r="F1952" s="95"/>
      <c r="G1952" s="104"/>
      <c r="H1952" s="111"/>
      <c r="I1952" s="97"/>
      <c r="J1952" s="601"/>
      <c r="K1952" s="102"/>
      <c r="L1952" s="102"/>
      <c r="M1952" s="103"/>
      <c r="N1952" s="95"/>
      <c r="O1952" s="112"/>
    </row>
    <row r="1953" spans="1:15" s="131" customFormat="1" ht="14.25" customHeight="1">
      <c r="A1953" s="351"/>
      <c r="B1953" s="83" t="s">
        <v>67</v>
      </c>
      <c r="C1953" s="84"/>
      <c r="D1953" s="84"/>
      <c r="E1953" s="85"/>
      <c r="F1953" s="86"/>
      <c r="G1953" s="87"/>
      <c r="H1953" s="111"/>
      <c r="I1953" s="204" t="s">
        <v>137</v>
      </c>
      <c r="J1953" s="115"/>
      <c r="K1953" s="116"/>
      <c r="L1953" s="116"/>
      <c r="M1953" s="117"/>
      <c r="N1953" s="120"/>
      <c r="O1953" s="121"/>
    </row>
    <row r="1954" spans="1:15" s="131" customFormat="1" ht="14.25" customHeight="1">
      <c r="A1954" s="351"/>
      <c r="B1954" s="100"/>
      <c r="C1954" s="101"/>
      <c r="D1954" s="102"/>
      <c r="E1954" s="103"/>
      <c r="F1954" s="95"/>
      <c r="G1954" s="96"/>
      <c r="H1954" s="111"/>
      <c r="I1954" s="97"/>
      <c r="J1954" s="601"/>
      <c r="K1954" s="102"/>
      <c r="L1954" s="102"/>
      <c r="M1954" s="103"/>
      <c r="N1954" s="95"/>
      <c r="O1954" s="99"/>
    </row>
    <row r="1955" spans="1:15" s="131" customFormat="1" ht="14.25" customHeight="1">
      <c r="A1955" s="351"/>
      <c r="B1955" s="100"/>
      <c r="C1955" s="101"/>
      <c r="D1955" s="102"/>
      <c r="E1955" s="103"/>
      <c r="F1955" s="95"/>
      <c r="G1955" s="104">
        <f>ROUNDDOWN(SUM(F1954:F1956)/1000,0)</f>
        <v>0</v>
      </c>
      <c r="H1955" s="105"/>
      <c r="I1955" s="97"/>
      <c r="J1955" s="601"/>
      <c r="K1955" s="102"/>
      <c r="L1955" s="102"/>
      <c r="M1955" s="103"/>
      <c r="N1955" s="95"/>
      <c r="O1955" s="106">
        <f>ROUNDDOWN(SUM(N1954:N1963)/1000,0)</f>
        <v>0</v>
      </c>
    </row>
    <row r="1956" spans="1:15" s="131" customFormat="1" ht="14.1" customHeight="1">
      <c r="A1956" s="351"/>
      <c r="B1956" s="100"/>
      <c r="C1956" s="101"/>
      <c r="D1956" s="102"/>
      <c r="E1956" s="103"/>
      <c r="F1956" s="95"/>
      <c r="G1956" s="104"/>
      <c r="H1956" s="111"/>
      <c r="I1956" s="97"/>
      <c r="J1956" s="601"/>
      <c r="K1956" s="102"/>
      <c r="L1956" s="102"/>
      <c r="M1956" s="103"/>
      <c r="N1956" s="95"/>
      <c r="O1956" s="99"/>
    </row>
    <row r="1957" spans="1:15" s="131" customFormat="1" ht="14.25" customHeight="1" thickBot="1">
      <c r="A1957" s="351"/>
      <c r="B1957" s="122" t="s">
        <v>68</v>
      </c>
      <c r="C1957" s="123"/>
      <c r="D1957" s="123"/>
      <c r="E1957" s="124"/>
      <c r="F1957" s="125"/>
      <c r="G1957" s="126">
        <f>G1958-G1922-G1929-G1935-G1939-G1945-G1955</f>
        <v>0</v>
      </c>
      <c r="H1957" s="105"/>
      <c r="I1957" s="97"/>
      <c r="J1957" s="601"/>
      <c r="K1957" s="102"/>
      <c r="L1957" s="102"/>
      <c r="M1957" s="103"/>
      <c r="N1957" s="95"/>
      <c r="O1957" s="99"/>
    </row>
    <row r="1958" spans="1:15" s="131" customFormat="1" ht="20.100000000000001" customHeight="1" thickTop="1">
      <c r="A1958" s="351"/>
      <c r="B1958" s="1015" t="s">
        <v>69</v>
      </c>
      <c r="C1958" s="1016"/>
      <c r="D1958" s="1016"/>
      <c r="E1958" s="1016"/>
      <c r="F1958" s="1017"/>
      <c r="G1958" s="127">
        <f>O1966</f>
        <v>0</v>
      </c>
      <c r="H1958" s="105"/>
      <c r="I1958" s="97"/>
      <c r="J1958" s="601"/>
      <c r="K1958" s="102"/>
      <c r="L1958" s="102"/>
      <c r="M1958" s="103"/>
      <c r="N1958" s="95"/>
      <c r="O1958" s="99"/>
    </row>
    <row r="1959" spans="1:15" s="131" customFormat="1" ht="14.25" customHeight="1">
      <c r="A1959" s="351"/>
      <c r="B1959" s="128" t="s">
        <v>70</v>
      </c>
      <c r="C1959" s="129"/>
      <c r="D1959" s="129"/>
      <c r="E1959" s="129"/>
      <c r="F1959" s="129"/>
      <c r="G1959" s="130"/>
      <c r="H1959" s="130"/>
      <c r="I1959" s="97"/>
      <c r="J1959" s="601"/>
      <c r="K1959" s="102"/>
      <c r="L1959" s="102"/>
      <c r="M1959" s="103"/>
      <c r="N1959" s="95"/>
      <c r="O1959" s="99"/>
    </row>
    <row r="1960" spans="1:15" s="131" customFormat="1" ht="14.25" customHeight="1">
      <c r="A1960" s="351"/>
      <c r="B1960" s="131" t="s">
        <v>71</v>
      </c>
      <c r="C1960" s="129"/>
      <c r="D1960" s="129"/>
      <c r="E1960" s="129"/>
      <c r="F1960" s="129"/>
      <c r="G1960" s="132" t="s">
        <v>72</v>
      </c>
      <c r="H1960" s="133"/>
      <c r="I1960" s="97"/>
      <c r="J1960" s="601"/>
      <c r="K1960" s="102"/>
      <c r="L1960" s="102"/>
      <c r="M1960" s="103"/>
      <c r="N1960" s="95"/>
      <c r="O1960" s="99"/>
    </row>
    <row r="1961" spans="1:15" s="131" customFormat="1" ht="14.25" customHeight="1">
      <c r="A1961" s="351"/>
      <c r="B1961" s="919" t="s">
        <v>73</v>
      </c>
      <c r="C1961" s="1018"/>
      <c r="D1961" s="1018"/>
      <c r="E1961" s="1018"/>
      <c r="F1961" s="1019"/>
      <c r="G1961" s="134" t="s">
        <v>74</v>
      </c>
      <c r="H1961" s="133"/>
      <c r="I1961" s="97"/>
      <c r="J1961" s="601"/>
      <c r="K1961" s="102"/>
      <c r="L1961" s="102"/>
      <c r="M1961" s="103"/>
      <c r="N1961" s="95"/>
      <c r="O1961" s="99"/>
    </row>
    <row r="1962" spans="1:15" s="131" customFormat="1" ht="20.100000000000001" customHeight="1">
      <c r="A1962" s="351"/>
      <c r="B1962" s="1003" t="s">
        <v>567</v>
      </c>
      <c r="C1962" s="1018"/>
      <c r="D1962" s="1018"/>
      <c r="E1962" s="1018"/>
      <c r="F1962" s="1019"/>
      <c r="G1962" s="135"/>
      <c r="H1962" s="136"/>
      <c r="I1962" s="97"/>
      <c r="J1962" s="601"/>
      <c r="K1962" s="102"/>
      <c r="L1962" s="102"/>
      <c r="M1962" s="103"/>
      <c r="N1962" s="95"/>
      <c r="O1962" s="99"/>
    </row>
    <row r="1963" spans="1:15" s="131" customFormat="1" ht="21.95" customHeight="1" thickBot="1">
      <c r="A1963" s="351"/>
      <c r="B1963" s="1003" t="s">
        <v>568</v>
      </c>
      <c r="C1963" s="1004"/>
      <c r="D1963" s="1004"/>
      <c r="E1963" s="1004"/>
      <c r="F1963" s="1005"/>
      <c r="G1963" s="135"/>
      <c r="H1963" s="111"/>
      <c r="I1963" s="97"/>
      <c r="J1963" s="601"/>
      <c r="K1963" s="102"/>
      <c r="L1963" s="102"/>
      <c r="M1963" s="103"/>
      <c r="N1963" s="95"/>
      <c r="O1963" s="137"/>
    </row>
    <row r="1964" spans="1:15" s="131" customFormat="1" ht="35.450000000000003" customHeight="1" thickTop="1">
      <c r="A1964" s="351"/>
      <c r="B1964" s="1003" t="s">
        <v>132</v>
      </c>
      <c r="C1964" s="1004"/>
      <c r="D1964" s="1004"/>
      <c r="E1964" s="1004"/>
      <c r="F1964" s="1005"/>
      <c r="G1964" s="135"/>
      <c r="H1964" s="111"/>
      <c r="I1964" s="1006" t="s">
        <v>565</v>
      </c>
      <c r="J1964" s="1007"/>
      <c r="K1964" s="1007"/>
      <c r="L1964" s="1007"/>
      <c r="M1964" s="1007"/>
      <c r="N1964" s="1008"/>
      <c r="O1964" s="138">
        <f>SUM(O1922,O1932,O1941,O1948,O1955,)</f>
        <v>0</v>
      </c>
    </row>
    <row r="1965" spans="1:15" s="131" customFormat="1" ht="35.450000000000003" customHeight="1">
      <c r="A1965" s="351"/>
      <c r="B1965" s="1003" t="s">
        <v>138</v>
      </c>
      <c r="C1965" s="1004"/>
      <c r="D1965" s="1004"/>
      <c r="E1965" s="1004"/>
      <c r="F1965" s="1005"/>
      <c r="G1965" s="187"/>
      <c r="H1965" s="130"/>
      <c r="I1965" s="1009" t="s">
        <v>340</v>
      </c>
      <c r="J1965" s="1010"/>
      <c r="K1965" s="1010"/>
      <c r="L1965" s="1010"/>
      <c r="M1965" s="1010"/>
      <c r="N1965" s="1011"/>
      <c r="O1965" s="146">
        <f>IF(共通入力シート!$B$18="課税事業者",ROUNDDOWN((O1964-G1967)*10/110,0),0)</f>
        <v>0</v>
      </c>
    </row>
    <row r="1966" spans="1:15" s="131" customFormat="1" ht="26.1" customHeight="1" thickBot="1">
      <c r="A1966" s="351"/>
      <c r="B1966" s="1012" t="s">
        <v>569</v>
      </c>
      <c r="C1966" s="1013"/>
      <c r="D1966" s="1013"/>
      <c r="E1966" s="1013"/>
      <c r="F1966" s="1014"/>
      <c r="G1966" s="139"/>
      <c r="H1966" s="130"/>
      <c r="I1966" s="995" t="s">
        <v>341</v>
      </c>
      <c r="J1966" s="996"/>
      <c r="K1966" s="996"/>
      <c r="L1966" s="996"/>
      <c r="M1966" s="996"/>
      <c r="N1966" s="997"/>
      <c r="O1966" s="141">
        <f>O1964-O1965</f>
        <v>0</v>
      </c>
    </row>
    <row r="1967" spans="1:15" s="131" customFormat="1" ht="25.35" customHeight="1" thickTop="1">
      <c r="A1967" s="351"/>
      <c r="B1967" s="992" t="s">
        <v>75</v>
      </c>
      <c r="C1967" s="993"/>
      <c r="D1967" s="993"/>
      <c r="E1967" s="993"/>
      <c r="F1967" s="994"/>
      <c r="G1967" s="140">
        <f>SUM(G1962:G1966)</f>
        <v>0</v>
      </c>
      <c r="H1967" s="364"/>
      <c r="I1967" s="995" t="s">
        <v>342</v>
      </c>
      <c r="J1967" s="996"/>
      <c r="K1967" s="996"/>
      <c r="L1967" s="996"/>
      <c r="M1967" s="996"/>
      <c r="N1967" s="997"/>
      <c r="O1967" s="144"/>
    </row>
    <row r="1968" spans="1:15" s="131" customFormat="1" ht="26.25" customHeight="1">
      <c r="A1968" s="351"/>
      <c r="B1968" s="131" t="s">
        <v>76</v>
      </c>
      <c r="C1968" s="365"/>
      <c r="D1968" s="365"/>
      <c r="E1968" s="365"/>
      <c r="F1968" s="365"/>
      <c r="G1968" s="143"/>
      <c r="H1968" s="364"/>
      <c r="O1968" s="145"/>
    </row>
    <row r="1969" spans="1:21" s="131" customFormat="1" ht="10.5" customHeight="1" thickBot="1">
      <c r="A1969" s="351"/>
      <c r="C1969" s="365"/>
      <c r="D1969" s="365"/>
      <c r="E1969" s="365"/>
      <c r="F1969" s="365"/>
      <c r="G1969" s="143"/>
      <c r="H1969" s="364"/>
      <c r="I1969" s="366"/>
    </row>
    <row r="1970" spans="1:21" s="131" customFormat="1" ht="25.35" customHeight="1" thickBot="1">
      <c r="A1970" s="351"/>
      <c r="B1970" s="998" t="s">
        <v>77</v>
      </c>
      <c r="C1970" s="980"/>
      <c r="D1970" s="999" t="str">
        <f>IF(共通入力シート!$B$2="","",共通入力シート!$B$2)</f>
        <v/>
      </c>
      <c r="E1970" s="999"/>
      <c r="F1970" s="999"/>
      <c r="G1970" s="1000"/>
      <c r="H1970" s="1001" t="str">
        <f>IF(共通入力シート!$B$18="※選択してください。","★「共通入力シート」の消費税等仕入控除税額の取扱を選択してください。","")</f>
        <v/>
      </c>
      <c r="I1970" s="1002"/>
      <c r="J1970" s="1002"/>
      <c r="K1970" s="1002"/>
      <c r="L1970" s="1002"/>
      <c r="M1970" s="1002"/>
      <c r="N1970" s="1002"/>
      <c r="O1970" s="1002"/>
    </row>
    <row r="1971" spans="1:21" s="131" customFormat="1" ht="46.5" customHeight="1" thickBot="1">
      <c r="A1971" s="351"/>
      <c r="B1971" s="987" t="s">
        <v>343</v>
      </c>
      <c r="C1971" s="988"/>
      <c r="D1971" s="989" t="str">
        <f>IF(O1966=0,"",MAX(0,MIN(INT(O1966/2),G1957)))</f>
        <v/>
      </c>
      <c r="E1971" s="989"/>
      <c r="F1971" s="989"/>
      <c r="G1971" s="367" t="s">
        <v>29</v>
      </c>
      <c r="H1971" s="990" t="s">
        <v>78</v>
      </c>
      <c r="I1971" s="991"/>
      <c r="J1971" s="991"/>
      <c r="K1971" s="991"/>
      <c r="L1971" s="991"/>
      <c r="M1971" s="991"/>
      <c r="N1971" s="991"/>
      <c r="O1971" s="991"/>
    </row>
    <row r="1972" spans="1:21" ht="4.5" customHeight="1"/>
    <row r="1973" spans="1:21" ht="15.6" customHeight="1">
      <c r="B1973" s="131" t="s">
        <v>425</v>
      </c>
      <c r="C1973" s="218"/>
      <c r="D1973" s="218"/>
      <c r="E1973" s="218"/>
      <c r="F1973" s="218"/>
      <c r="G1973" s="218"/>
      <c r="H1973" s="218"/>
      <c r="I1973" s="218"/>
      <c r="J1973" s="218"/>
      <c r="K1973" s="218"/>
      <c r="L1973" s="218"/>
      <c r="M1973" s="218"/>
      <c r="N1973" s="218"/>
      <c r="O1973" s="218"/>
      <c r="R1973" s="329"/>
      <c r="S1973" s="329"/>
      <c r="T1973" s="329"/>
      <c r="U1973" s="329"/>
    </row>
    <row r="1974" spans="1:21" ht="15.6" customHeight="1">
      <c r="B1974" s="218" t="s">
        <v>509</v>
      </c>
      <c r="C1974" s="218"/>
      <c r="D1974" s="218"/>
      <c r="E1974" s="218"/>
      <c r="F1974" s="218"/>
      <c r="G1974" s="218"/>
      <c r="H1974" s="218"/>
      <c r="I1974" s="218"/>
      <c r="J1974" s="218"/>
      <c r="K1974" s="218"/>
      <c r="L1974" s="218"/>
      <c r="M1974" s="218"/>
      <c r="N1974" s="218"/>
      <c r="O1974" s="218"/>
      <c r="R1974" s="329"/>
      <c r="S1974" s="329"/>
      <c r="T1974" s="329"/>
      <c r="U1974" s="329"/>
    </row>
    <row r="1975" spans="1:21" ht="15.6" customHeight="1" thickBot="1">
      <c r="B1975" s="1120" t="s">
        <v>513</v>
      </c>
      <c r="C1975" s="1120"/>
      <c r="D1975" s="1120"/>
      <c r="E1975" s="1120"/>
      <c r="F1975" s="1120"/>
      <c r="G1975" s="1120"/>
      <c r="H1975" s="1120"/>
      <c r="I1975" s="1120"/>
      <c r="J1975" s="1120"/>
      <c r="K1975" s="1120"/>
      <c r="L1975" s="1120"/>
      <c r="M1975" s="1120"/>
      <c r="N1975" s="1120"/>
      <c r="O1975" s="1120"/>
      <c r="R1975" s="329"/>
      <c r="S1975" s="329"/>
      <c r="T1975" s="329"/>
      <c r="U1975" s="329"/>
    </row>
    <row r="1976" spans="1:21" ht="15.75" customHeight="1">
      <c r="B1976" s="1121" t="s">
        <v>43</v>
      </c>
      <c r="C1976" s="1122"/>
      <c r="D1976" s="1125" t="s">
        <v>654</v>
      </c>
      <c r="E1976" s="1126"/>
      <c r="F1976" s="1129" t="s">
        <v>657</v>
      </c>
      <c r="G1976" s="1130"/>
      <c r="H1976" s="1131"/>
      <c r="I1976" s="1131"/>
      <c r="J1976" s="1131"/>
      <c r="K1976" s="1131"/>
      <c r="L1976" s="1131"/>
      <c r="M1976" s="1131"/>
      <c r="N1976" s="1131"/>
      <c r="O1976" s="1132"/>
      <c r="Q1976" s="618" t="s">
        <v>667</v>
      </c>
      <c r="R1976" s="329"/>
      <c r="S1976" s="329"/>
      <c r="T1976" s="329"/>
      <c r="U1976" s="329"/>
    </row>
    <row r="1977" spans="1:21" ht="17.25" customHeight="1" thickBot="1">
      <c r="B1977" s="1123"/>
      <c r="C1977" s="1124"/>
      <c r="D1977" s="1127"/>
      <c r="E1977" s="1128"/>
      <c r="F1977" s="1133"/>
      <c r="G1977" s="1134"/>
      <c r="H1977" s="1135"/>
      <c r="I1977" s="1135"/>
      <c r="J1977" s="1135"/>
      <c r="K1977" s="1135"/>
      <c r="L1977" s="1135"/>
      <c r="M1977" s="1135"/>
      <c r="N1977" s="1135"/>
      <c r="O1977" s="1136"/>
      <c r="Q1977" s="617" t="s">
        <v>668</v>
      </c>
      <c r="R1977" s="329"/>
      <c r="S1977" s="329"/>
      <c r="T1977" s="329"/>
      <c r="U1977" s="329"/>
    </row>
    <row r="1978" spans="1:21" ht="16.5" customHeight="1">
      <c r="B1978" s="330" t="s">
        <v>142</v>
      </c>
      <c r="C1978" s="331"/>
      <c r="D1978" s="331"/>
      <c r="E1978" s="332"/>
      <c r="F1978" s="331"/>
      <c r="G1978" s="331"/>
      <c r="H1978" s="333"/>
      <c r="I1978" s="333"/>
      <c r="J1978" s="333"/>
      <c r="K1978" s="333"/>
      <c r="L1978" s="333"/>
      <c r="M1978" s="333"/>
      <c r="N1978" s="333"/>
      <c r="O1978" s="334"/>
      <c r="R1978" s="329"/>
      <c r="S1978" s="329"/>
      <c r="T1978" s="329"/>
      <c r="U1978" s="329"/>
    </row>
    <row r="1979" spans="1:21" ht="18.75" customHeight="1">
      <c r="B1979" s="1109"/>
      <c r="C1979" s="1110"/>
      <c r="D1979" s="1110"/>
      <c r="E1979" s="1110"/>
      <c r="F1979" s="1110"/>
      <c r="G1979" s="1110"/>
      <c r="H1979" s="1110"/>
      <c r="I1979" s="1110"/>
      <c r="J1979" s="1110"/>
      <c r="K1979" s="1110"/>
      <c r="L1979" s="1213" t="s">
        <v>48</v>
      </c>
      <c r="M1979" s="1215"/>
      <c r="N1979" s="1215"/>
      <c r="O1979" s="1216"/>
      <c r="Q1979" s="569" t="str">
        <f>IF(M1979="", "←選択してください。", "")</f>
        <v>←選択してください。</v>
      </c>
      <c r="R1979" s="329"/>
      <c r="S1979" s="329"/>
      <c r="T1979" s="329"/>
      <c r="U1979" s="329"/>
    </row>
    <row r="1980" spans="1:21" ht="17.25" customHeight="1">
      <c r="B1980" s="1111"/>
      <c r="C1980" s="1112"/>
      <c r="D1980" s="1112"/>
      <c r="E1980" s="1112"/>
      <c r="F1980" s="1112"/>
      <c r="G1980" s="1112"/>
      <c r="H1980" s="1112"/>
      <c r="I1980" s="1112"/>
      <c r="J1980" s="1112"/>
      <c r="K1980" s="1112"/>
      <c r="L1980" s="1214"/>
      <c r="M1980" s="1217"/>
      <c r="N1980" s="1217"/>
      <c r="O1980" s="1218"/>
      <c r="Q1980" s="336"/>
      <c r="R1980" s="329"/>
      <c r="S1980" s="329"/>
      <c r="T1980" s="329"/>
      <c r="U1980" s="329"/>
    </row>
    <row r="1981" spans="1:21" ht="4.5" customHeight="1">
      <c r="B1981" s="338"/>
      <c r="C1981" s="338"/>
      <c r="D1981" s="338"/>
      <c r="E1981" s="338"/>
      <c r="F1981" s="338"/>
      <c r="G1981" s="338"/>
      <c r="H1981" s="338"/>
      <c r="I1981" s="338"/>
      <c r="J1981" s="338"/>
      <c r="K1981" s="338"/>
      <c r="L1981" s="338"/>
      <c r="M1981" s="338"/>
      <c r="N1981" s="338"/>
      <c r="O1981" s="611"/>
      <c r="R1981" s="329"/>
      <c r="S1981" s="329"/>
      <c r="T1981" s="329"/>
      <c r="U1981" s="329"/>
    </row>
    <row r="1982" spans="1:21" ht="24" customHeight="1">
      <c r="B1982" s="340" t="s">
        <v>143</v>
      </c>
      <c r="C1982" s="341"/>
      <c r="D1982" s="341"/>
      <c r="E1982" s="341"/>
      <c r="F1982" s="1117" t="s">
        <v>50</v>
      </c>
      <c r="G1982" s="1118"/>
      <c r="H1982" s="342"/>
      <c r="I1982" s="919"/>
      <c r="J1982" s="920"/>
      <c r="K1982" s="920"/>
      <c r="L1982" s="1221"/>
      <c r="M1982" s="1221"/>
      <c r="N1982" s="1221"/>
      <c r="O1982" s="775"/>
      <c r="Q1982" s="336" t="str">
        <f>IF(OR(F1976="人材養成事業",F1976= "普及啓発事業"), "←斜線部は記入する必要はありません。", "")</f>
        <v/>
      </c>
      <c r="R1982" s="329"/>
      <c r="S1982" s="329"/>
      <c r="T1982" s="329"/>
      <c r="U1982" s="329"/>
    </row>
    <row r="1983" spans="1:21" ht="8.25" customHeight="1">
      <c r="B1983" s="131"/>
      <c r="C1983" s="131"/>
      <c r="D1983" s="131"/>
      <c r="E1983" s="131"/>
      <c r="F1983" s="338"/>
      <c r="G1983" s="338"/>
      <c r="H1983" s="587"/>
      <c r="I1983" s="338"/>
      <c r="J1983" s="338"/>
      <c r="K1983" s="338"/>
      <c r="L1983" s="588"/>
      <c r="M1983" s="338"/>
      <c r="N1983" s="338"/>
      <c r="O1983" s="589"/>
      <c r="Q1983" s="336"/>
      <c r="R1983" s="329"/>
      <c r="S1983" s="329"/>
      <c r="T1983" s="329"/>
      <c r="U1983" s="329"/>
    </row>
    <row r="1984" spans="1:21" ht="24" hidden="1" customHeight="1">
      <c r="B1984" s="131"/>
      <c r="C1984" s="131"/>
      <c r="D1984" s="131"/>
      <c r="E1984" s="131"/>
      <c r="F1984" s="338"/>
      <c r="G1984" s="338"/>
      <c r="H1984" s="587"/>
      <c r="I1984" s="338"/>
      <c r="J1984" s="338"/>
      <c r="K1984" s="338"/>
      <c r="L1984" s="588"/>
      <c r="M1984" s="338"/>
      <c r="N1984" s="338"/>
      <c r="O1984" s="589"/>
      <c r="Q1984" s="336"/>
      <c r="R1984" s="329"/>
      <c r="S1984" s="329"/>
      <c r="T1984" s="329"/>
      <c r="U1984" s="329"/>
    </row>
    <row r="1985" spans="2:21" ht="9.75" hidden="1" customHeight="1">
      <c r="B1985" s="131"/>
      <c r="C1985" s="131"/>
      <c r="D1985" s="338"/>
      <c r="E1985" s="338"/>
      <c r="F1985" s="338"/>
      <c r="G1985" s="338"/>
      <c r="H1985" s="338"/>
      <c r="I1985" s="338"/>
      <c r="J1985" s="338"/>
      <c r="K1985" s="338"/>
      <c r="L1985" s="338"/>
      <c r="M1985" s="338"/>
      <c r="N1985" s="338"/>
      <c r="O1985" s="338"/>
      <c r="Q1985" s="336"/>
      <c r="R1985" s="329"/>
      <c r="S1985" s="329"/>
      <c r="T1985" s="329"/>
      <c r="U1985" s="329"/>
    </row>
    <row r="1986" spans="2:21" s="102" customFormat="1" ht="18" customHeight="1">
      <c r="B1986" s="1020" t="s">
        <v>344</v>
      </c>
      <c r="C1986" s="1066"/>
      <c r="D1986" s="925" t="s">
        <v>413</v>
      </c>
      <c r="E1986" s="926"/>
      <c r="F1986" s="926"/>
      <c r="G1986" s="926"/>
      <c r="H1986" s="926"/>
      <c r="I1986" s="926"/>
      <c r="J1986" s="926"/>
      <c r="K1986" s="926"/>
      <c r="L1986" s="926"/>
      <c r="M1986" s="926"/>
      <c r="N1986" s="926"/>
      <c r="O1986" s="927"/>
      <c r="Q1986" s="345"/>
    </row>
    <row r="1987" spans="2:21" s="102" customFormat="1" ht="19.350000000000001" customHeight="1">
      <c r="B1987" s="1067"/>
      <c r="C1987" s="1068"/>
      <c r="D1987" s="1071"/>
      <c r="E1987" s="1072"/>
      <c r="F1987" s="1072"/>
      <c r="G1987" s="1072"/>
      <c r="H1987" s="1072"/>
      <c r="I1987" s="1072"/>
      <c r="J1987" s="1072"/>
      <c r="K1987" s="1072"/>
      <c r="L1987" s="1072"/>
      <c r="M1987" s="1072"/>
      <c r="N1987" s="1072"/>
      <c r="O1987" s="1073"/>
    </row>
    <row r="1988" spans="2:21" s="102" customFormat="1" ht="19.350000000000001" customHeight="1">
      <c r="B1988" s="1067"/>
      <c r="C1988" s="1068"/>
      <c r="D1988" s="1071"/>
      <c r="E1988" s="1072"/>
      <c r="F1988" s="1072"/>
      <c r="G1988" s="1072"/>
      <c r="H1988" s="1072"/>
      <c r="I1988" s="1072"/>
      <c r="J1988" s="1072"/>
      <c r="K1988" s="1072"/>
      <c r="L1988" s="1072"/>
      <c r="M1988" s="1072"/>
      <c r="N1988" s="1072"/>
      <c r="O1988" s="1073"/>
    </row>
    <row r="1989" spans="2:21" s="102" customFormat="1" ht="19.350000000000001" customHeight="1">
      <c r="B1989" s="1067"/>
      <c r="C1989" s="1068"/>
      <c r="D1989" s="1071"/>
      <c r="E1989" s="1072"/>
      <c r="F1989" s="1072"/>
      <c r="G1989" s="1072"/>
      <c r="H1989" s="1072"/>
      <c r="I1989" s="1072"/>
      <c r="J1989" s="1072"/>
      <c r="K1989" s="1072"/>
      <c r="L1989" s="1072"/>
      <c r="M1989" s="1072"/>
      <c r="N1989" s="1072"/>
      <c r="O1989" s="1073"/>
    </row>
    <row r="1990" spans="2:21" s="102" customFormat="1" ht="19.350000000000001" customHeight="1">
      <c r="B1990" s="1067"/>
      <c r="C1990" s="1068"/>
      <c r="D1990" s="1071"/>
      <c r="E1990" s="1072"/>
      <c r="F1990" s="1072"/>
      <c r="G1990" s="1072"/>
      <c r="H1990" s="1072"/>
      <c r="I1990" s="1072"/>
      <c r="J1990" s="1072"/>
      <c r="K1990" s="1072"/>
      <c r="L1990" s="1072"/>
      <c r="M1990" s="1072"/>
      <c r="N1990" s="1072"/>
      <c r="O1990" s="1073"/>
    </row>
    <row r="1991" spans="2:21" s="102" customFormat="1" ht="19.350000000000001" customHeight="1">
      <c r="B1991" s="1067"/>
      <c r="C1991" s="1068"/>
      <c r="D1991" s="1071"/>
      <c r="E1991" s="1072"/>
      <c r="F1991" s="1072"/>
      <c r="G1991" s="1072"/>
      <c r="H1991" s="1072"/>
      <c r="I1991" s="1072"/>
      <c r="J1991" s="1072"/>
      <c r="K1991" s="1072"/>
      <c r="L1991" s="1072"/>
      <c r="M1991" s="1072"/>
      <c r="N1991" s="1072"/>
      <c r="O1991" s="1073"/>
    </row>
    <row r="1992" spans="2:21" s="102" customFormat="1" ht="19.350000000000001" customHeight="1">
      <c r="B1992" s="1067"/>
      <c r="C1992" s="1068"/>
      <c r="D1992" s="1071"/>
      <c r="E1992" s="1072"/>
      <c r="F1992" s="1072"/>
      <c r="G1992" s="1072"/>
      <c r="H1992" s="1072"/>
      <c r="I1992" s="1072"/>
      <c r="J1992" s="1072"/>
      <c r="K1992" s="1072"/>
      <c r="L1992" s="1072"/>
      <c r="M1992" s="1072"/>
      <c r="N1992" s="1072"/>
      <c r="O1992" s="1073"/>
    </row>
    <row r="1993" spans="2:21" s="102" customFormat="1" ht="19.350000000000001" customHeight="1">
      <c r="B1993" s="1067"/>
      <c r="C1993" s="1068"/>
      <c r="D1993" s="1071"/>
      <c r="E1993" s="1072"/>
      <c r="F1993" s="1072"/>
      <c r="G1993" s="1072"/>
      <c r="H1993" s="1072"/>
      <c r="I1993" s="1072"/>
      <c r="J1993" s="1072"/>
      <c r="K1993" s="1072"/>
      <c r="L1993" s="1072"/>
      <c r="M1993" s="1072"/>
      <c r="N1993" s="1072"/>
      <c r="O1993" s="1073"/>
    </row>
    <row r="1994" spans="2:21" s="102" customFormat="1" ht="19.350000000000001" customHeight="1">
      <c r="B1994" s="1067"/>
      <c r="C1994" s="1068"/>
      <c r="D1994" s="1071"/>
      <c r="E1994" s="1072"/>
      <c r="F1994" s="1072"/>
      <c r="G1994" s="1072"/>
      <c r="H1994" s="1072"/>
      <c r="I1994" s="1072"/>
      <c r="J1994" s="1072"/>
      <c r="K1994" s="1072"/>
      <c r="L1994" s="1072"/>
      <c r="M1994" s="1072"/>
      <c r="N1994" s="1072"/>
      <c r="O1994" s="1073"/>
    </row>
    <row r="1995" spans="2:21" s="102" customFormat="1" ht="19.350000000000001" customHeight="1">
      <c r="B1995" s="1067"/>
      <c r="C1995" s="1068"/>
      <c r="D1995" s="1071"/>
      <c r="E1995" s="1072"/>
      <c r="F1995" s="1072"/>
      <c r="G1995" s="1072"/>
      <c r="H1995" s="1072"/>
      <c r="I1995" s="1072"/>
      <c r="J1995" s="1072"/>
      <c r="K1995" s="1072"/>
      <c r="L1995" s="1072"/>
      <c r="M1995" s="1072"/>
      <c r="N1995" s="1072"/>
      <c r="O1995" s="1073"/>
    </row>
    <row r="1996" spans="2:21" s="102" customFormat="1" ht="19.350000000000001" customHeight="1">
      <c r="B1996" s="1069"/>
      <c r="C1996" s="1070"/>
      <c r="D1996" s="1074"/>
      <c r="E1996" s="1075"/>
      <c r="F1996" s="1075"/>
      <c r="G1996" s="1075"/>
      <c r="H1996" s="1075"/>
      <c r="I1996" s="1075"/>
      <c r="J1996" s="1075"/>
      <c r="K1996" s="1075"/>
      <c r="L1996" s="1075"/>
      <c r="M1996" s="1075"/>
      <c r="N1996" s="1075"/>
      <c r="O1996" s="1076"/>
    </row>
    <row r="1997" spans="2:21" s="102" customFormat="1" ht="18" customHeight="1">
      <c r="B1997" s="1020" t="s">
        <v>148</v>
      </c>
      <c r="C1997" s="1021"/>
      <c r="D1997" s="1059" t="s">
        <v>427</v>
      </c>
      <c r="E1997" s="1026"/>
      <c r="F1997" s="1026"/>
      <c r="G1997" s="1026"/>
      <c r="H1997" s="1026"/>
      <c r="I1997" s="1026"/>
      <c r="J1997" s="1026"/>
      <c r="K1997" s="1026"/>
      <c r="L1997" s="1026"/>
      <c r="M1997" s="1026"/>
      <c r="N1997" s="1026"/>
      <c r="O1997" s="1027"/>
    </row>
    <row r="1998" spans="2:21" s="102" customFormat="1" ht="18" customHeight="1">
      <c r="B1998" s="1022"/>
      <c r="C1998" s="1023"/>
      <c r="D1998" s="1028"/>
      <c r="E1998" s="1077"/>
      <c r="F1998" s="1077"/>
      <c r="G1998" s="1077"/>
      <c r="H1998" s="1077"/>
      <c r="I1998" s="1077"/>
      <c r="J1998" s="1077"/>
      <c r="K1998" s="1077"/>
      <c r="L1998" s="1077"/>
      <c r="M1998" s="1077"/>
      <c r="N1998" s="1077"/>
      <c r="O1998" s="1078"/>
    </row>
    <row r="1999" spans="2:21" s="102" customFormat="1" ht="18" customHeight="1">
      <c r="B1999" s="1022"/>
      <c r="C1999" s="1023"/>
      <c r="D1999" s="1071"/>
      <c r="E1999" s="1072"/>
      <c r="F1999" s="1072"/>
      <c r="G1999" s="1072"/>
      <c r="H1999" s="1072"/>
      <c r="I1999" s="1072"/>
      <c r="J1999" s="1072"/>
      <c r="K1999" s="1072"/>
      <c r="L1999" s="1072"/>
      <c r="M1999" s="1072"/>
      <c r="N1999" s="1072"/>
      <c r="O1999" s="1073"/>
    </row>
    <row r="2000" spans="2:21" s="102" customFormat="1" ht="18" customHeight="1">
      <c r="B2000" s="1022"/>
      <c r="C2000" s="1023"/>
      <c r="D2000" s="1071"/>
      <c r="E2000" s="1072"/>
      <c r="F2000" s="1072"/>
      <c r="G2000" s="1072"/>
      <c r="H2000" s="1072"/>
      <c r="I2000" s="1072"/>
      <c r="J2000" s="1072"/>
      <c r="K2000" s="1072"/>
      <c r="L2000" s="1072"/>
      <c r="M2000" s="1072"/>
      <c r="N2000" s="1072"/>
      <c r="O2000" s="1073"/>
    </row>
    <row r="2001" spans="2:15" s="102" customFormat="1" ht="18" customHeight="1">
      <c r="B2001" s="1022"/>
      <c r="C2001" s="1023"/>
      <c r="D2001" s="1071"/>
      <c r="E2001" s="1072"/>
      <c r="F2001" s="1072"/>
      <c r="G2001" s="1072"/>
      <c r="H2001" s="1072"/>
      <c r="I2001" s="1072"/>
      <c r="J2001" s="1072"/>
      <c r="K2001" s="1072"/>
      <c r="L2001" s="1072"/>
      <c r="M2001" s="1072"/>
      <c r="N2001" s="1072"/>
      <c r="O2001" s="1073"/>
    </row>
    <row r="2002" spans="2:15" s="102" customFormat="1" ht="18" customHeight="1">
      <c r="B2002" s="1022"/>
      <c r="C2002" s="1023"/>
      <c r="D2002" s="1071"/>
      <c r="E2002" s="1072"/>
      <c r="F2002" s="1072"/>
      <c r="G2002" s="1072"/>
      <c r="H2002" s="1072"/>
      <c r="I2002" s="1072"/>
      <c r="J2002" s="1072"/>
      <c r="K2002" s="1072"/>
      <c r="L2002" s="1072"/>
      <c r="M2002" s="1072"/>
      <c r="N2002" s="1072"/>
      <c r="O2002" s="1073"/>
    </row>
    <row r="2003" spans="2:15" s="102" customFormat="1" ht="18" customHeight="1">
      <c r="B2003" s="1022"/>
      <c r="C2003" s="1023"/>
      <c r="D2003" s="1079"/>
      <c r="E2003" s="1080"/>
      <c r="F2003" s="1080"/>
      <c r="G2003" s="1080"/>
      <c r="H2003" s="1080"/>
      <c r="I2003" s="1080"/>
      <c r="J2003" s="1080"/>
      <c r="K2003" s="1080"/>
      <c r="L2003" s="1080"/>
      <c r="M2003" s="1080"/>
      <c r="N2003" s="1080"/>
      <c r="O2003" s="1081"/>
    </row>
    <row r="2004" spans="2:15" s="102" customFormat="1" ht="18" customHeight="1">
      <c r="B2004" s="1022"/>
      <c r="C2004" s="1023"/>
      <c r="D2004" s="1082" t="s">
        <v>428</v>
      </c>
      <c r="E2004" s="1083"/>
      <c r="F2004" s="1083"/>
      <c r="G2004" s="1083"/>
      <c r="H2004" s="1083"/>
      <c r="I2004" s="1083"/>
      <c r="J2004" s="1083"/>
      <c r="K2004" s="1083"/>
      <c r="L2004" s="1083"/>
      <c r="M2004" s="1083"/>
      <c r="N2004" s="1083"/>
      <c r="O2004" s="1084"/>
    </row>
    <row r="2005" spans="2:15" s="102" customFormat="1" ht="18" customHeight="1">
      <c r="B2005" s="1022"/>
      <c r="C2005" s="1023"/>
      <c r="D2005" s="1028"/>
      <c r="E2005" s="1085"/>
      <c r="F2005" s="1085"/>
      <c r="G2005" s="1085"/>
      <c r="H2005" s="1085"/>
      <c r="I2005" s="1085"/>
      <c r="J2005" s="1085"/>
      <c r="K2005" s="1085"/>
      <c r="L2005" s="1085"/>
      <c r="M2005" s="1085"/>
      <c r="N2005" s="1085"/>
      <c r="O2005" s="1086"/>
    </row>
    <row r="2006" spans="2:15" s="102" customFormat="1" ht="18" customHeight="1">
      <c r="B2006" s="1022"/>
      <c r="C2006" s="1023"/>
      <c r="D2006" s="1087"/>
      <c r="E2006" s="1088"/>
      <c r="F2006" s="1088"/>
      <c r="G2006" s="1088"/>
      <c r="H2006" s="1088"/>
      <c r="I2006" s="1088"/>
      <c r="J2006" s="1088"/>
      <c r="K2006" s="1088"/>
      <c r="L2006" s="1088"/>
      <c r="M2006" s="1088"/>
      <c r="N2006" s="1088"/>
      <c r="O2006" s="1089"/>
    </row>
    <row r="2007" spans="2:15" s="102" customFormat="1" ht="18" customHeight="1">
      <c r="B2007" s="1022"/>
      <c r="C2007" s="1023"/>
      <c r="D2007" s="1087"/>
      <c r="E2007" s="1088"/>
      <c r="F2007" s="1088"/>
      <c r="G2007" s="1088"/>
      <c r="H2007" s="1088"/>
      <c r="I2007" s="1088"/>
      <c r="J2007" s="1088"/>
      <c r="K2007" s="1088"/>
      <c r="L2007" s="1088"/>
      <c r="M2007" s="1088"/>
      <c r="N2007" s="1088"/>
      <c r="O2007" s="1089"/>
    </row>
    <row r="2008" spans="2:15" s="102" customFormat="1" ht="18" customHeight="1">
      <c r="B2008" s="1022"/>
      <c r="C2008" s="1023"/>
      <c r="D2008" s="1087"/>
      <c r="E2008" s="1088"/>
      <c r="F2008" s="1088"/>
      <c r="G2008" s="1088"/>
      <c r="H2008" s="1088"/>
      <c r="I2008" s="1088"/>
      <c r="J2008" s="1088"/>
      <c r="K2008" s="1088"/>
      <c r="L2008" s="1088"/>
      <c r="M2008" s="1088"/>
      <c r="N2008" s="1088"/>
      <c r="O2008" s="1089"/>
    </row>
    <row r="2009" spans="2:15" s="102" customFormat="1" ht="18" customHeight="1">
      <c r="B2009" s="1022"/>
      <c r="C2009" s="1023"/>
      <c r="D2009" s="1087"/>
      <c r="E2009" s="1088"/>
      <c r="F2009" s="1088"/>
      <c r="G2009" s="1088"/>
      <c r="H2009" s="1088"/>
      <c r="I2009" s="1088"/>
      <c r="J2009" s="1088"/>
      <c r="K2009" s="1088"/>
      <c r="L2009" s="1088"/>
      <c r="M2009" s="1088"/>
      <c r="N2009" s="1088"/>
      <c r="O2009" s="1089"/>
    </row>
    <row r="2010" spans="2:15" s="102" customFormat="1" ht="18" customHeight="1">
      <c r="B2010" s="1022"/>
      <c r="C2010" s="1023"/>
      <c r="D2010" s="1087"/>
      <c r="E2010" s="1088"/>
      <c r="F2010" s="1088"/>
      <c r="G2010" s="1088"/>
      <c r="H2010" s="1088"/>
      <c r="I2010" s="1088"/>
      <c r="J2010" s="1088"/>
      <c r="K2010" s="1088"/>
      <c r="L2010" s="1088"/>
      <c r="M2010" s="1088"/>
      <c r="N2010" s="1088"/>
      <c r="O2010" s="1089"/>
    </row>
    <row r="2011" spans="2:15" s="102" customFormat="1" ht="18" customHeight="1">
      <c r="B2011" s="1024"/>
      <c r="C2011" s="1025"/>
      <c r="D2011" s="1090"/>
      <c r="E2011" s="1091"/>
      <c r="F2011" s="1091"/>
      <c r="G2011" s="1091"/>
      <c r="H2011" s="1091"/>
      <c r="I2011" s="1091"/>
      <c r="J2011" s="1091"/>
      <c r="K2011" s="1091"/>
      <c r="L2011" s="1091"/>
      <c r="M2011" s="1091"/>
      <c r="N2011" s="1091"/>
      <c r="O2011" s="1092"/>
    </row>
    <row r="2012" spans="2:15" s="102" customFormat="1" ht="18" customHeight="1">
      <c r="B2012" s="1020" t="s">
        <v>140</v>
      </c>
      <c r="C2012" s="1021"/>
      <c r="D2012" s="1026" t="s">
        <v>347</v>
      </c>
      <c r="E2012" s="1026"/>
      <c r="F2012" s="1026"/>
      <c r="G2012" s="1026"/>
      <c r="H2012" s="1026"/>
      <c r="I2012" s="1026"/>
      <c r="J2012" s="1026"/>
      <c r="K2012" s="1026"/>
      <c r="L2012" s="1026"/>
      <c r="M2012" s="1026"/>
      <c r="N2012" s="1026"/>
      <c r="O2012" s="1027"/>
    </row>
    <row r="2013" spans="2:15" s="102" customFormat="1" ht="18" customHeight="1">
      <c r="B2013" s="1022"/>
      <c r="C2013" s="1023"/>
      <c r="D2013" s="1028"/>
      <c r="E2013" s="1029"/>
      <c r="F2013" s="1029"/>
      <c r="G2013" s="1029"/>
      <c r="H2013" s="1029"/>
      <c r="I2013" s="1029"/>
      <c r="J2013" s="1029"/>
      <c r="K2013" s="1029"/>
      <c r="L2013" s="1029"/>
      <c r="M2013" s="1029"/>
      <c r="N2013" s="1029"/>
      <c r="O2013" s="1030"/>
    </row>
    <row r="2014" spans="2:15" s="102" customFormat="1" ht="18" customHeight="1">
      <c r="B2014" s="1022"/>
      <c r="C2014" s="1023"/>
      <c r="D2014" s="1031"/>
      <c r="E2014" s="1032"/>
      <c r="F2014" s="1032"/>
      <c r="G2014" s="1032"/>
      <c r="H2014" s="1032"/>
      <c r="I2014" s="1032"/>
      <c r="J2014" s="1032"/>
      <c r="K2014" s="1032"/>
      <c r="L2014" s="1032"/>
      <c r="M2014" s="1032"/>
      <c r="N2014" s="1032"/>
      <c r="O2014" s="1033"/>
    </row>
    <row r="2015" spans="2:15" s="102" customFormat="1" ht="18" customHeight="1">
      <c r="B2015" s="1022"/>
      <c r="C2015" s="1023"/>
      <c r="D2015" s="1034"/>
      <c r="E2015" s="1035"/>
      <c r="F2015" s="1035"/>
      <c r="G2015" s="1035"/>
      <c r="H2015" s="1035"/>
      <c r="I2015" s="1035"/>
      <c r="J2015" s="1035"/>
      <c r="K2015" s="1035"/>
      <c r="L2015" s="1035"/>
      <c r="M2015" s="1035"/>
      <c r="N2015" s="1035"/>
      <c r="O2015" s="1036"/>
    </row>
    <row r="2016" spans="2:15" s="102" customFormat="1" ht="17.100000000000001" customHeight="1">
      <c r="B2016" s="1022"/>
      <c r="C2016" s="1023"/>
      <c r="D2016" s="1026" t="s">
        <v>345</v>
      </c>
      <c r="E2016" s="1026"/>
      <c r="F2016" s="1026"/>
      <c r="G2016" s="1026"/>
      <c r="H2016" s="1026"/>
      <c r="I2016" s="1026"/>
      <c r="J2016" s="1026"/>
      <c r="K2016" s="1026"/>
      <c r="L2016" s="1026"/>
      <c r="M2016" s="1026"/>
      <c r="N2016" s="1026"/>
      <c r="O2016" s="1027"/>
    </row>
    <row r="2017" spans="2:21" s="102" customFormat="1" ht="17.100000000000001" customHeight="1">
      <c r="B2017" s="1022"/>
      <c r="C2017" s="1023"/>
      <c r="D2017" s="1037"/>
      <c r="E2017" s="1038"/>
      <c r="F2017" s="1038"/>
      <c r="G2017" s="1038"/>
      <c r="H2017" s="1038"/>
      <c r="I2017" s="1038"/>
      <c r="J2017" s="1038"/>
      <c r="K2017" s="1038"/>
      <c r="L2017" s="1038"/>
      <c r="M2017" s="1038"/>
      <c r="N2017" s="1038"/>
      <c r="O2017" s="1039"/>
    </row>
    <row r="2018" spans="2:21" s="102" customFormat="1" ht="17.100000000000001" customHeight="1">
      <c r="B2018" s="1022"/>
      <c r="C2018" s="1023"/>
      <c r="D2018" s="1040"/>
      <c r="E2018" s="1041"/>
      <c r="F2018" s="1041"/>
      <c r="G2018" s="1041"/>
      <c r="H2018" s="1041"/>
      <c r="I2018" s="1041"/>
      <c r="J2018" s="1041"/>
      <c r="K2018" s="1041"/>
      <c r="L2018" s="1041"/>
      <c r="M2018" s="1041"/>
      <c r="N2018" s="1041"/>
      <c r="O2018" s="1042"/>
    </row>
    <row r="2019" spans="2:21" s="102" customFormat="1" ht="17.100000000000001" customHeight="1">
      <c r="B2019" s="1022"/>
      <c r="C2019" s="1023"/>
      <c r="D2019" s="1043"/>
      <c r="E2019" s="1044"/>
      <c r="F2019" s="1044"/>
      <c r="G2019" s="1044"/>
      <c r="H2019" s="1044"/>
      <c r="I2019" s="1044"/>
      <c r="J2019" s="1044"/>
      <c r="K2019" s="1044"/>
      <c r="L2019" s="1044"/>
      <c r="M2019" s="1044"/>
      <c r="N2019" s="1044"/>
      <c r="O2019" s="1045"/>
    </row>
    <row r="2020" spans="2:21" s="102" customFormat="1" ht="17.100000000000001" customHeight="1">
      <c r="B2020" s="1022"/>
      <c r="C2020" s="1023"/>
      <c r="D2020" s="1026" t="s">
        <v>492</v>
      </c>
      <c r="E2020" s="1026"/>
      <c r="F2020" s="1026"/>
      <c r="G2020" s="1026"/>
      <c r="H2020" s="1026"/>
      <c r="I2020" s="1026"/>
      <c r="J2020" s="1026"/>
      <c r="K2020" s="1026"/>
      <c r="L2020" s="1026"/>
      <c r="M2020" s="1026"/>
      <c r="N2020" s="1026"/>
      <c r="O2020" s="1027"/>
    </row>
    <row r="2021" spans="2:21" s="102" customFormat="1" ht="17.100000000000001" customHeight="1">
      <c r="B2021" s="1022"/>
      <c r="C2021" s="1023"/>
      <c r="D2021" s="1046"/>
      <c r="E2021" s="1047"/>
      <c r="F2021" s="1047"/>
      <c r="G2021" s="1047"/>
      <c r="H2021" s="1047"/>
      <c r="I2021" s="1047"/>
      <c r="J2021" s="1047"/>
      <c r="K2021" s="1047"/>
      <c r="L2021" s="1047"/>
      <c r="M2021" s="1047"/>
      <c r="N2021" s="1047"/>
      <c r="O2021" s="1048"/>
    </row>
    <row r="2022" spans="2:21" s="102" customFormat="1" ht="17.100000000000001" customHeight="1">
      <c r="B2022" s="1022"/>
      <c r="C2022" s="1023"/>
      <c r="D2022" s="1049"/>
      <c r="E2022" s="797"/>
      <c r="F2022" s="797"/>
      <c r="G2022" s="797"/>
      <c r="H2022" s="797"/>
      <c r="I2022" s="797"/>
      <c r="J2022" s="797"/>
      <c r="K2022" s="797"/>
      <c r="L2022" s="797"/>
      <c r="M2022" s="797"/>
      <c r="N2022" s="797"/>
      <c r="O2022" s="1050"/>
    </row>
    <row r="2023" spans="2:21" s="102" customFormat="1" ht="17.100000000000001" customHeight="1">
      <c r="B2023" s="1022"/>
      <c r="C2023" s="1023"/>
      <c r="D2023" s="1051"/>
      <c r="E2023" s="1052"/>
      <c r="F2023" s="1052"/>
      <c r="G2023" s="1052"/>
      <c r="H2023" s="1052"/>
      <c r="I2023" s="1052"/>
      <c r="J2023" s="1052"/>
      <c r="K2023" s="1052"/>
      <c r="L2023" s="1052"/>
      <c r="M2023" s="1052"/>
      <c r="N2023" s="1052"/>
      <c r="O2023" s="1053"/>
    </row>
    <row r="2024" spans="2:21" s="102" customFormat="1" ht="17.100000000000001" customHeight="1">
      <c r="B2024" s="1022"/>
      <c r="C2024" s="1023"/>
      <c r="D2024" s="1026" t="s">
        <v>141</v>
      </c>
      <c r="E2024" s="1026"/>
      <c r="F2024" s="1026"/>
      <c r="G2024" s="1026"/>
      <c r="H2024" s="1026"/>
      <c r="I2024" s="1026"/>
      <c r="J2024" s="1026"/>
      <c r="K2024" s="1026"/>
      <c r="L2024" s="1026"/>
      <c r="M2024" s="1026"/>
      <c r="N2024" s="1026"/>
      <c r="O2024" s="1027"/>
    </row>
    <row r="2025" spans="2:21" s="102" customFormat="1" ht="17.100000000000001" customHeight="1">
      <c r="B2025" s="1022"/>
      <c r="C2025" s="1023"/>
      <c r="D2025" s="1028"/>
      <c r="E2025" s="1054"/>
      <c r="F2025" s="1054"/>
      <c r="G2025" s="1054"/>
      <c r="H2025" s="1054"/>
      <c r="I2025" s="1054"/>
      <c r="J2025" s="1054"/>
      <c r="K2025" s="1054"/>
      <c r="L2025" s="1054"/>
      <c r="M2025" s="1054"/>
      <c r="N2025" s="1054"/>
      <c r="O2025" s="1055"/>
    </row>
    <row r="2026" spans="2:21" ht="18" customHeight="1">
      <c r="B2026" s="1022"/>
      <c r="C2026" s="1023"/>
      <c r="D2026" s="1056"/>
      <c r="E2026" s="1057"/>
      <c r="F2026" s="1057"/>
      <c r="G2026" s="1057"/>
      <c r="H2026" s="1057"/>
      <c r="I2026" s="1057"/>
      <c r="J2026" s="1057"/>
      <c r="K2026" s="1057"/>
      <c r="L2026" s="1057"/>
      <c r="M2026" s="1057"/>
      <c r="N2026" s="1057"/>
      <c r="O2026" s="1058"/>
      <c r="R2026" s="329"/>
      <c r="S2026" s="329"/>
      <c r="T2026" s="329"/>
      <c r="U2026" s="329"/>
    </row>
    <row r="2027" spans="2:21" ht="18" customHeight="1">
      <c r="B2027" s="1022"/>
      <c r="C2027" s="1023"/>
      <c r="D2027" s="1059" t="s">
        <v>346</v>
      </c>
      <c r="E2027" s="1026"/>
      <c r="F2027" s="1026"/>
      <c r="G2027" s="1026"/>
      <c r="H2027" s="1026"/>
      <c r="I2027" s="1026"/>
      <c r="J2027" s="1026"/>
      <c r="K2027" s="1026"/>
      <c r="L2027" s="1026"/>
      <c r="M2027" s="1026"/>
      <c r="N2027" s="1026"/>
      <c r="O2027" s="1027"/>
      <c r="R2027" s="329"/>
      <c r="S2027" s="329"/>
      <c r="T2027" s="329"/>
      <c r="U2027" s="329"/>
    </row>
    <row r="2028" spans="2:21" ht="18" customHeight="1">
      <c r="B2028" s="1022"/>
      <c r="C2028" s="1023"/>
      <c r="D2028" s="1060"/>
      <c r="E2028" s="1061"/>
      <c r="F2028" s="1061"/>
      <c r="G2028" s="1061"/>
      <c r="H2028" s="1061"/>
      <c r="I2028" s="1061"/>
      <c r="J2028" s="1061"/>
      <c r="K2028" s="1061"/>
      <c r="L2028" s="1061"/>
      <c r="M2028" s="1061"/>
      <c r="N2028" s="1061"/>
      <c r="O2028" s="1062"/>
      <c r="R2028" s="329"/>
      <c r="S2028" s="329"/>
      <c r="T2028" s="329"/>
      <c r="U2028" s="329"/>
    </row>
    <row r="2029" spans="2:21" s="346" customFormat="1" ht="18" customHeight="1">
      <c r="B2029" s="1024"/>
      <c r="C2029" s="1025"/>
      <c r="D2029" s="1063"/>
      <c r="E2029" s="1064"/>
      <c r="F2029" s="1064"/>
      <c r="G2029" s="1064"/>
      <c r="H2029" s="1064"/>
      <c r="I2029" s="1064"/>
      <c r="J2029" s="1064"/>
      <c r="K2029" s="1064"/>
      <c r="L2029" s="1064"/>
      <c r="M2029" s="1064"/>
      <c r="N2029" s="1064"/>
      <c r="O2029" s="1065"/>
    </row>
    <row r="2030" spans="2:21" s="131" customFormat="1" ht="4.5" customHeight="1">
      <c r="B2030" s="347"/>
      <c r="C2030" s="347"/>
      <c r="D2030" s="348"/>
      <c r="E2030" s="348"/>
      <c r="F2030" s="348"/>
      <c r="G2030" s="348"/>
      <c r="H2030" s="348"/>
      <c r="I2030" s="348"/>
      <c r="J2030" s="348"/>
      <c r="K2030" s="348"/>
      <c r="L2030" s="348"/>
      <c r="M2030" s="348"/>
      <c r="N2030" s="348"/>
      <c r="O2030" s="348"/>
    </row>
    <row r="2031" spans="2:21" s="131" customFormat="1" ht="18.75" customHeight="1">
      <c r="B2031" s="527" t="s">
        <v>426</v>
      </c>
      <c r="C2031" s="347"/>
      <c r="D2031" s="348"/>
      <c r="E2031" s="348"/>
      <c r="F2031" s="348"/>
      <c r="G2031" s="348"/>
      <c r="H2031" s="348"/>
      <c r="I2031" s="348"/>
      <c r="J2031" s="348"/>
      <c r="K2031" s="348"/>
      <c r="L2031" s="348"/>
      <c r="M2031" s="348"/>
      <c r="N2031" s="348"/>
      <c r="O2031" s="348"/>
    </row>
    <row r="2032" spans="2:21" s="131" customFormat="1" ht="14.25" customHeight="1" thickBot="1">
      <c r="B2032" s="527" t="s">
        <v>424</v>
      </c>
      <c r="C2032" s="347"/>
      <c r="D2032" s="348"/>
      <c r="E2032" s="348"/>
      <c r="F2032" s="348"/>
      <c r="G2032" s="348"/>
      <c r="H2032" s="348"/>
      <c r="I2032" s="348"/>
      <c r="J2032" s="348"/>
      <c r="K2032" s="348"/>
      <c r="L2032" s="348"/>
      <c r="M2032" s="348"/>
      <c r="N2032" s="348"/>
      <c r="O2032" s="348"/>
    </row>
    <row r="2033" spans="1:15" s="131" customFormat="1" ht="18" customHeight="1" thickBot="1">
      <c r="B2033" s="998" t="s">
        <v>43</v>
      </c>
      <c r="C2033" s="979"/>
      <c r="D2033" s="980"/>
      <c r="E2033" s="349" t="s">
        <v>654</v>
      </c>
      <c r="F2033" s="350"/>
      <c r="G2033" s="350"/>
      <c r="H2033" s="350"/>
      <c r="I2033" s="350"/>
      <c r="J2033" s="350"/>
      <c r="K2033" s="350"/>
      <c r="L2033" s="232"/>
      <c r="M2033" s="232"/>
      <c r="N2033" s="232"/>
      <c r="O2033" s="232"/>
    </row>
    <row r="2034" spans="1:15" s="131" customFormat="1" ht="12">
      <c r="A2034" s="351"/>
      <c r="B2034" s="352" t="s">
        <v>59</v>
      </c>
      <c r="C2034" s="352"/>
      <c r="D2034" s="353"/>
      <c r="E2034" s="354"/>
      <c r="F2034" s="354"/>
      <c r="G2034" s="355" t="s">
        <v>60</v>
      </c>
      <c r="H2034" s="353"/>
      <c r="I2034" s="352" t="s">
        <v>61</v>
      </c>
      <c r="J2034" s="352"/>
      <c r="K2034" s="351"/>
      <c r="L2034" s="356"/>
      <c r="M2034" s="357"/>
      <c r="N2034" s="351"/>
      <c r="O2034" s="355" t="s">
        <v>60</v>
      </c>
    </row>
    <row r="2035" spans="1:15" s="131" customFormat="1" ht="12">
      <c r="A2035" s="358"/>
      <c r="B2035" s="359" t="s">
        <v>62</v>
      </c>
      <c r="C2035" s="360"/>
      <c r="D2035" s="360"/>
      <c r="E2035" s="361"/>
      <c r="F2035" s="361" t="s">
        <v>63</v>
      </c>
      <c r="G2035" s="362" t="s">
        <v>64</v>
      </c>
      <c r="H2035" s="363"/>
      <c r="I2035" s="359" t="s">
        <v>62</v>
      </c>
      <c r="J2035" s="360"/>
      <c r="K2035" s="360"/>
      <c r="L2035" s="360"/>
      <c r="M2035" s="361"/>
      <c r="N2035" s="361" t="s">
        <v>63</v>
      </c>
      <c r="O2035" s="362" t="s">
        <v>64</v>
      </c>
    </row>
    <row r="2036" spans="1:15" s="131" customFormat="1" ht="18" customHeight="1">
      <c r="A2036" s="351"/>
      <c r="B2036" s="83" t="s">
        <v>556</v>
      </c>
      <c r="C2036" s="84"/>
      <c r="D2036" s="84"/>
      <c r="E2036" s="85"/>
      <c r="F2036" s="86"/>
      <c r="G2036" s="87"/>
      <c r="H2036" s="88"/>
      <c r="I2036" s="83" t="s">
        <v>65</v>
      </c>
      <c r="J2036" s="84"/>
      <c r="K2036" s="84"/>
      <c r="L2036" s="84"/>
      <c r="M2036" s="85"/>
      <c r="N2036" s="89"/>
      <c r="O2036" s="90"/>
    </row>
    <row r="2037" spans="1:15" s="131" customFormat="1" ht="14.25" customHeight="1">
      <c r="A2037" s="351"/>
      <c r="B2037" s="100"/>
      <c r="C2037" s="101"/>
      <c r="D2037" s="102"/>
      <c r="E2037" s="103"/>
      <c r="F2037" s="95"/>
      <c r="G2037" s="96"/>
      <c r="H2037" s="88"/>
      <c r="I2037" s="97"/>
      <c r="J2037" s="601"/>
      <c r="K2037" s="102"/>
      <c r="L2037" s="102"/>
      <c r="M2037" s="103"/>
      <c r="N2037" s="95"/>
      <c r="O2037" s="99"/>
    </row>
    <row r="2038" spans="1:15" s="131" customFormat="1" ht="14.25" customHeight="1">
      <c r="A2038" s="351"/>
      <c r="B2038" s="100"/>
      <c r="C2038" s="101"/>
      <c r="D2038" s="102"/>
      <c r="E2038" s="103"/>
      <c r="F2038" s="95"/>
      <c r="G2038" s="104">
        <f>ROUNDDOWN(SUM(F2037:F2042)/1000,0)</f>
        <v>0</v>
      </c>
      <c r="H2038" s="105"/>
      <c r="I2038" s="97"/>
      <c r="J2038" s="601"/>
      <c r="K2038" s="102"/>
      <c r="L2038" s="102"/>
      <c r="M2038" s="103"/>
      <c r="N2038" s="95"/>
      <c r="O2038" s="106">
        <f>ROUNDDOWN(SUM(N2037:N2045)/1000,0)</f>
        <v>0</v>
      </c>
    </row>
    <row r="2039" spans="1:15" s="131" customFormat="1" ht="14.1" customHeight="1">
      <c r="A2039" s="351"/>
      <c r="B2039" s="100"/>
      <c r="C2039" s="101"/>
      <c r="D2039" s="102"/>
      <c r="E2039" s="103"/>
      <c r="F2039" s="95"/>
      <c r="G2039" s="104"/>
      <c r="H2039" s="105"/>
      <c r="I2039" s="97"/>
      <c r="J2039" s="601"/>
      <c r="K2039" s="102"/>
      <c r="L2039" s="102"/>
      <c r="M2039" s="103"/>
      <c r="N2039" s="95"/>
      <c r="O2039" s="99"/>
    </row>
    <row r="2040" spans="1:15" s="131" customFormat="1" ht="14.25" customHeight="1">
      <c r="A2040" s="351"/>
      <c r="B2040" s="100"/>
      <c r="C2040" s="101"/>
      <c r="D2040" s="102"/>
      <c r="E2040" s="103"/>
      <c r="F2040" s="95"/>
      <c r="G2040" s="104"/>
      <c r="H2040" s="105"/>
      <c r="I2040" s="97"/>
      <c r="J2040" s="601"/>
      <c r="K2040" s="102"/>
      <c r="L2040" s="102"/>
      <c r="M2040" s="103"/>
      <c r="N2040" s="95"/>
      <c r="O2040" s="99"/>
    </row>
    <row r="2041" spans="1:15" s="131" customFormat="1" ht="14.25" customHeight="1">
      <c r="A2041" s="351"/>
      <c r="B2041" s="100"/>
      <c r="C2041" s="101"/>
      <c r="D2041" s="102"/>
      <c r="E2041" s="103"/>
      <c r="F2041" s="95"/>
      <c r="G2041" s="107"/>
      <c r="H2041" s="108"/>
      <c r="I2041" s="97"/>
      <c r="J2041" s="601"/>
      <c r="K2041" s="102"/>
      <c r="L2041" s="102"/>
      <c r="M2041" s="103"/>
      <c r="N2041" s="95"/>
      <c r="O2041" s="99"/>
    </row>
    <row r="2042" spans="1:15" s="131" customFormat="1" ht="14.25" customHeight="1">
      <c r="A2042" s="351"/>
      <c r="B2042" s="100"/>
      <c r="C2042" s="101"/>
      <c r="D2042" s="102"/>
      <c r="E2042" s="103"/>
      <c r="F2042" s="95"/>
      <c r="G2042" s="107"/>
      <c r="H2042" s="108"/>
      <c r="I2042" s="97"/>
      <c r="J2042" s="601"/>
      <c r="K2042" s="102"/>
      <c r="L2042" s="102"/>
      <c r="M2042" s="103"/>
      <c r="N2042" s="95"/>
      <c r="O2042" s="99"/>
    </row>
    <row r="2043" spans="1:15" s="131" customFormat="1" ht="14.25" customHeight="1">
      <c r="A2043" s="351"/>
      <c r="B2043" s="83" t="s">
        <v>66</v>
      </c>
      <c r="C2043" s="84"/>
      <c r="D2043" s="84"/>
      <c r="E2043" s="85"/>
      <c r="F2043" s="86"/>
      <c r="G2043" s="87"/>
      <c r="H2043" s="111"/>
      <c r="I2043" s="97"/>
      <c r="J2043" s="601"/>
      <c r="K2043" s="102"/>
      <c r="L2043" s="102"/>
      <c r="M2043" s="103"/>
      <c r="N2043" s="95"/>
      <c r="O2043" s="99"/>
    </row>
    <row r="2044" spans="1:15" s="131" customFormat="1" ht="14.25" customHeight="1">
      <c r="A2044" s="351"/>
      <c r="B2044" s="100"/>
      <c r="C2044" s="101"/>
      <c r="D2044" s="102"/>
      <c r="E2044" s="103"/>
      <c r="F2044" s="95"/>
      <c r="G2044" s="96"/>
      <c r="H2044" s="111"/>
      <c r="I2044" s="97"/>
      <c r="J2044" s="601"/>
      <c r="K2044" s="102"/>
      <c r="L2044" s="102"/>
      <c r="M2044" s="103"/>
      <c r="N2044" s="95"/>
      <c r="O2044" s="99"/>
    </row>
    <row r="2045" spans="1:15" s="131" customFormat="1" ht="14.25" customHeight="1">
      <c r="A2045" s="351"/>
      <c r="B2045" s="100"/>
      <c r="C2045" s="101"/>
      <c r="D2045" s="102"/>
      <c r="E2045" s="103"/>
      <c r="F2045" s="95"/>
      <c r="G2045" s="104">
        <f>ROUNDDOWN(SUM(F2044:F2048)/1000,0)</f>
        <v>0</v>
      </c>
      <c r="H2045" s="105"/>
      <c r="I2045" s="97"/>
      <c r="J2045" s="601"/>
      <c r="K2045" s="102"/>
      <c r="L2045" s="102"/>
      <c r="M2045" s="103"/>
      <c r="N2045" s="95"/>
      <c r="O2045" s="112"/>
    </row>
    <row r="2046" spans="1:15" s="131" customFormat="1" ht="14.25" customHeight="1">
      <c r="A2046" s="351"/>
      <c r="B2046" s="100"/>
      <c r="C2046" s="101"/>
      <c r="D2046" s="102"/>
      <c r="E2046" s="103"/>
      <c r="F2046" s="95"/>
      <c r="G2046" s="104"/>
      <c r="H2046" s="105"/>
      <c r="I2046" s="83" t="s">
        <v>130</v>
      </c>
      <c r="J2046" s="84"/>
      <c r="K2046" s="84"/>
      <c r="L2046" s="84"/>
      <c r="M2046" s="85"/>
      <c r="N2046" s="86"/>
      <c r="O2046" s="119"/>
    </row>
    <row r="2047" spans="1:15" s="131" customFormat="1" ht="14.25" customHeight="1">
      <c r="A2047" s="351"/>
      <c r="B2047" s="100"/>
      <c r="C2047" s="101"/>
      <c r="D2047" s="102"/>
      <c r="E2047" s="103"/>
      <c r="F2047" s="95"/>
      <c r="G2047" s="104"/>
      <c r="H2047" s="111"/>
      <c r="I2047" s="97"/>
      <c r="J2047" s="601"/>
      <c r="K2047" s="102"/>
      <c r="L2047" s="102"/>
      <c r="M2047" s="103"/>
      <c r="N2047" s="95"/>
      <c r="O2047" s="99"/>
    </row>
    <row r="2048" spans="1:15" s="131" customFormat="1" ht="14.25" customHeight="1">
      <c r="A2048" s="351"/>
      <c r="B2048" s="100"/>
      <c r="C2048" s="101"/>
      <c r="D2048" s="102"/>
      <c r="E2048" s="103"/>
      <c r="F2048" s="95"/>
      <c r="G2048" s="104"/>
      <c r="H2048" s="105"/>
      <c r="I2048" s="97"/>
      <c r="J2048" s="601"/>
      <c r="K2048" s="102"/>
      <c r="L2048" s="102"/>
      <c r="M2048" s="103"/>
      <c r="N2048" s="95"/>
      <c r="O2048" s="106">
        <f>ROUNDDOWN(SUM(N2047:N2054)/1000,0)</f>
        <v>0</v>
      </c>
    </row>
    <row r="2049" spans="1:15" s="131" customFormat="1" ht="14.25" customHeight="1">
      <c r="A2049" s="351"/>
      <c r="B2049" s="83" t="s">
        <v>557</v>
      </c>
      <c r="C2049" s="84"/>
      <c r="D2049" s="84"/>
      <c r="E2049" s="85"/>
      <c r="F2049" s="86"/>
      <c r="G2049" s="87"/>
      <c r="H2049" s="105"/>
      <c r="I2049" s="97"/>
      <c r="J2049" s="601"/>
      <c r="K2049" s="102"/>
      <c r="L2049" s="102"/>
      <c r="M2049" s="103"/>
      <c r="N2049" s="95"/>
      <c r="O2049" s="99"/>
    </row>
    <row r="2050" spans="1:15" s="131" customFormat="1" ht="14.25" customHeight="1">
      <c r="A2050" s="351"/>
      <c r="B2050" s="100"/>
      <c r="C2050" s="101"/>
      <c r="D2050" s="102"/>
      <c r="E2050" s="103"/>
      <c r="F2050" s="95"/>
      <c r="G2050" s="96"/>
      <c r="H2050" s="111"/>
      <c r="I2050" s="97"/>
      <c r="J2050" s="601"/>
      <c r="K2050" s="102"/>
      <c r="L2050" s="102"/>
      <c r="M2050" s="103"/>
      <c r="N2050" s="95"/>
      <c r="O2050" s="99"/>
    </row>
    <row r="2051" spans="1:15" s="131" customFormat="1" ht="14.25" customHeight="1">
      <c r="A2051" s="351"/>
      <c r="B2051" s="100"/>
      <c r="C2051" s="101"/>
      <c r="D2051" s="102"/>
      <c r="E2051" s="103"/>
      <c r="F2051" s="95"/>
      <c r="G2051" s="104">
        <f>ROUNDDOWN(SUM(F2050:F2052)/1000,0)</f>
        <v>0</v>
      </c>
      <c r="H2051" s="111"/>
      <c r="I2051" s="97"/>
      <c r="J2051" s="601"/>
      <c r="K2051" s="102"/>
      <c r="L2051" s="102"/>
      <c r="M2051" s="103"/>
      <c r="N2051" s="95"/>
      <c r="O2051" s="99"/>
    </row>
    <row r="2052" spans="1:15" s="131" customFormat="1" ht="14.25" customHeight="1">
      <c r="A2052" s="351"/>
      <c r="B2052" s="100"/>
      <c r="C2052" s="101"/>
      <c r="D2052" s="102"/>
      <c r="E2052" s="103"/>
      <c r="F2052" s="95"/>
      <c r="G2052" s="104"/>
      <c r="H2052" s="105"/>
      <c r="I2052" s="97"/>
      <c r="J2052" s="601"/>
      <c r="K2052" s="102"/>
      <c r="L2052" s="102"/>
      <c r="M2052" s="103"/>
      <c r="N2052" s="95"/>
      <c r="O2052" s="99"/>
    </row>
    <row r="2053" spans="1:15" s="131" customFormat="1" ht="14.25" customHeight="1">
      <c r="A2053" s="351"/>
      <c r="B2053" s="83" t="s">
        <v>558</v>
      </c>
      <c r="C2053" s="84"/>
      <c r="D2053" s="84"/>
      <c r="E2053" s="85"/>
      <c r="F2053" s="86"/>
      <c r="G2053" s="87"/>
      <c r="H2053" s="105"/>
      <c r="I2053" s="97"/>
      <c r="J2053" s="601"/>
      <c r="K2053" s="102"/>
      <c r="L2053" s="102"/>
      <c r="M2053" s="103"/>
      <c r="N2053" s="95"/>
      <c r="O2053" s="99"/>
    </row>
    <row r="2054" spans="1:15" s="131" customFormat="1" ht="14.25" customHeight="1">
      <c r="A2054" s="351"/>
      <c r="B2054" s="100"/>
      <c r="C2054" s="101"/>
      <c r="D2054" s="102"/>
      <c r="E2054" s="103"/>
      <c r="F2054" s="95"/>
      <c r="G2054" s="96"/>
      <c r="H2054" s="111"/>
      <c r="I2054" s="97"/>
      <c r="J2054" s="601"/>
      <c r="K2054" s="102"/>
      <c r="L2054" s="102"/>
      <c r="M2054" s="103"/>
      <c r="N2054" s="95"/>
      <c r="O2054" s="112"/>
    </row>
    <row r="2055" spans="1:15" s="131" customFormat="1" ht="14.25" customHeight="1">
      <c r="A2055" s="351"/>
      <c r="B2055" s="100"/>
      <c r="C2055" s="101"/>
      <c r="D2055" s="102"/>
      <c r="E2055" s="103"/>
      <c r="F2055" s="95"/>
      <c r="G2055" s="104">
        <f>ROUNDDOWN(SUM(F2054:F2058)/1000,0)</f>
        <v>0</v>
      </c>
      <c r="H2055" s="111"/>
      <c r="I2055" s="204" t="s">
        <v>131</v>
      </c>
      <c r="J2055" s="180"/>
      <c r="K2055" s="116"/>
      <c r="L2055" s="116"/>
      <c r="M2055" s="117"/>
      <c r="N2055" s="118"/>
      <c r="O2055" s="119"/>
    </row>
    <row r="2056" spans="1:15" s="131" customFormat="1" ht="14.25" customHeight="1">
      <c r="A2056" s="351"/>
      <c r="B2056" s="100"/>
      <c r="C2056" s="101"/>
      <c r="D2056" s="102"/>
      <c r="E2056" s="103"/>
      <c r="F2056" s="95"/>
      <c r="G2056" s="104"/>
      <c r="H2056" s="111"/>
      <c r="I2056" s="97"/>
      <c r="J2056" s="601"/>
      <c r="K2056" s="102"/>
      <c r="L2056" s="102"/>
      <c r="M2056" s="103"/>
      <c r="N2056" s="95"/>
      <c r="O2056" s="99"/>
    </row>
    <row r="2057" spans="1:15" s="131" customFormat="1" ht="14.25" customHeight="1">
      <c r="A2057" s="351"/>
      <c r="B2057" s="100"/>
      <c r="C2057" s="101"/>
      <c r="D2057" s="102"/>
      <c r="E2057" s="103"/>
      <c r="F2057" s="95"/>
      <c r="G2057" s="104"/>
      <c r="H2057" s="105"/>
      <c r="I2057" s="97"/>
      <c r="J2057" s="601"/>
      <c r="K2057" s="102"/>
      <c r="L2057" s="102"/>
      <c r="M2057" s="103"/>
      <c r="N2057" s="95"/>
      <c r="O2057" s="106">
        <f>ROUNDDOWN(SUM(N2056:N2061)/1000,0)</f>
        <v>0</v>
      </c>
    </row>
    <row r="2058" spans="1:15" s="131" customFormat="1" ht="14.25" customHeight="1">
      <c r="A2058" s="351"/>
      <c r="B2058" s="100"/>
      <c r="C2058" s="101"/>
      <c r="D2058" s="102"/>
      <c r="E2058" s="103"/>
      <c r="F2058" s="95"/>
      <c r="G2058" s="104"/>
      <c r="H2058" s="105"/>
      <c r="I2058" s="97"/>
      <c r="J2058" s="601"/>
      <c r="K2058" s="102"/>
      <c r="L2058" s="102"/>
      <c r="M2058" s="103"/>
      <c r="N2058" s="95"/>
      <c r="O2058" s="99"/>
    </row>
    <row r="2059" spans="1:15" s="131" customFormat="1" ht="14.25" customHeight="1">
      <c r="A2059" s="351"/>
      <c r="B2059" s="83" t="s">
        <v>559</v>
      </c>
      <c r="C2059" s="84"/>
      <c r="D2059" s="84"/>
      <c r="E2059" s="85"/>
      <c r="F2059" s="86"/>
      <c r="G2059" s="87"/>
      <c r="H2059" s="105"/>
      <c r="I2059" s="97"/>
      <c r="J2059" s="601"/>
      <c r="K2059" s="102"/>
      <c r="L2059" s="102"/>
      <c r="M2059" s="103"/>
      <c r="N2059" s="95"/>
      <c r="O2059" s="99"/>
    </row>
    <row r="2060" spans="1:15" s="131" customFormat="1" ht="14.25" customHeight="1">
      <c r="A2060" s="351"/>
      <c r="B2060" s="100"/>
      <c r="C2060" s="101"/>
      <c r="D2060" s="102"/>
      <c r="E2060" s="103"/>
      <c r="F2060" s="95"/>
      <c r="G2060" s="96"/>
      <c r="H2060" s="105"/>
      <c r="I2060" s="97"/>
      <c r="J2060" s="601"/>
      <c r="K2060" s="102"/>
      <c r="L2060" s="102"/>
      <c r="M2060" s="103"/>
      <c r="N2060" s="95"/>
      <c r="O2060" s="99"/>
    </row>
    <row r="2061" spans="1:15" s="131" customFormat="1" ht="14.25" customHeight="1">
      <c r="A2061" s="351"/>
      <c r="B2061" s="100"/>
      <c r="C2061" s="101"/>
      <c r="D2061" s="102"/>
      <c r="E2061" s="103"/>
      <c r="F2061" s="95"/>
      <c r="G2061" s="96">
        <f>ROUNDDOWN(SUM(F2060:F2068)/1000,0)</f>
        <v>0</v>
      </c>
      <c r="H2061" s="105"/>
      <c r="I2061" s="97"/>
      <c r="J2061" s="601"/>
      <c r="K2061" s="102"/>
      <c r="L2061" s="102"/>
      <c r="M2061" s="103"/>
      <c r="N2061" s="95"/>
      <c r="O2061" s="99"/>
    </row>
    <row r="2062" spans="1:15" s="131" customFormat="1" ht="14.25" customHeight="1">
      <c r="A2062" s="351"/>
      <c r="B2062" s="100"/>
      <c r="C2062" s="101"/>
      <c r="D2062" s="102"/>
      <c r="E2062" s="103"/>
      <c r="F2062" s="95"/>
      <c r="G2062" s="96"/>
      <c r="H2062" s="111"/>
      <c r="I2062" s="205" t="s">
        <v>136</v>
      </c>
      <c r="J2062" s="181"/>
      <c r="K2062" s="182"/>
      <c r="L2062" s="182"/>
      <c r="M2062" s="183"/>
      <c r="N2062" s="185"/>
      <c r="O2062" s="184"/>
    </row>
    <row r="2063" spans="1:15" s="131" customFormat="1" ht="14.25" customHeight="1">
      <c r="A2063" s="351"/>
      <c r="B2063" s="100"/>
      <c r="C2063" s="101"/>
      <c r="D2063" s="102"/>
      <c r="E2063" s="103"/>
      <c r="F2063" s="95"/>
      <c r="G2063" s="96"/>
      <c r="H2063" s="111"/>
      <c r="I2063" s="97"/>
      <c r="J2063" s="601"/>
      <c r="K2063" s="102"/>
      <c r="L2063" s="102"/>
      <c r="M2063" s="103"/>
      <c r="N2063" s="95"/>
      <c r="O2063" s="186"/>
    </row>
    <row r="2064" spans="1:15" s="131" customFormat="1" ht="14.25" customHeight="1">
      <c r="A2064" s="351"/>
      <c r="B2064" s="100"/>
      <c r="C2064" s="101"/>
      <c r="D2064" s="102"/>
      <c r="E2064" s="103"/>
      <c r="F2064" s="95"/>
      <c r="G2064" s="96"/>
      <c r="H2064" s="111"/>
      <c r="I2064" s="97"/>
      <c r="J2064" s="601"/>
      <c r="K2064" s="102"/>
      <c r="L2064" s="102"/>
      <c r="M2064" s="103"/>
      <c r="N2064" s="95"/>
      <c r="O2064" s="106">
        <f>ROUNDDOWN(SUM(N2063:N2068)/1000,0)</f>
        <v>0</v>
      </c>
    </row>
    <row r="2065" spans="1:15" s="131" customFormat="1" ht="14.25" customHeight="1">
      <c r="A2065" s="351"/>
      <c r="B2065" s="100"/>
      <c r="C2065" s="101"/>
      <c r="D2065" s="102"/>
      <c r="E2065" s="103"/>
      <c r="F2065" s="95"/>
      <c r="G2065" s="96"/>
      <c r="H2065" s="111"/>
      <c r="I2065" s="97"/>
      <c r="J2065" s="601"/>
      <c r="K2065" s="102"/>
      <c r="L2065" s="102"/>
      <c r="M2065" s="103"/>
      <c r="N2065" s="95"/>
      <c r="O2065" s="99"/>
    </row>
    <row r="2066" spans="1:15" s="131" customFormat="1" ht="14.25" customHeight="1">
      <c r="A2066" s="351"/>
      <c r="B2066" s="100"/>
      <c r="C2066" s="101"/>
      <c r="D2066" s="102"/>
      <c r="E2066" s="103"/>
      <c r="F2066" s="95"/>
      <c r="G2066" s="96"/>
      <c r="H2066" s="111"/>
      <c r="I2066" s="97"/>
      <c r="J2066" s="601"/>
      <c r="K2066" s="102"/>
      <c r="L2066" s="102"/>
      <c r="M2066" s="103"/>
      <c r="N2066" s="95"/>
      <c r="O2066" s="99"/>
    </row>
    <row r="2067" spans="1:15" s="131" customFormat="1" ht="14.25" customHeight="1">
      <c r="A2067" s="351"/>
      <c r="B2067" s="100"/>
      <c r="C2067" s="101"/>
      <c r="D2067" s="102"/>
      <c r="E2067" s="103"/>
      <c r="F2067" s="95"/>
      <c r="G2067" s="96"/>
      <c r="H2067" s="105"/>
      <c r="I2067" s="97"/>
      <c r="J2067" s="601"/>
      <c r="K2067" s="102"/>
      <c r="L2067" s="102"/>
      <c r="M2067" s="103"/>
      <c r="N2067" s="95"/>
      <c r="O2067" s="99"/>
    </row>
    <row r="2068" spans="1:15" s="131" customFormat="1" ht="14.25" customHeight="1">
      <c r="A2068" s="351"/>
      <c r="B2068" s="100"/>
      <c r="C2068" s="101"/>
      <c r="D2068" s="102"/>
      <c r="E2068" s="103"/>
      <c r="F2068" s="95"/>
      <c r="G2068" s="104"/>
      <c r="H2068" s="111"/>
      <c r="I2068" s="97"/>
      <c r="J2068" s="601"/>
      <c r="K2068" s="102"/>
      <c r="L2068" s="102"/>
      <c r="M2068" s="103"/>
      <c r="N2068" s="95"/>
      <c r="O2068" s="112"/>
    </row>
    <row r="2069" spans="1:15" s="131" customFormat="1" ht="14.25" customHeight="1">
      <c r="A2069" s="351"/>
      <c r="B2069" s="83" t="s">
        <v>67</v>
      </c>
      <c r="C2069" s="84"/>
      <c r="D2069" s="84"/>
      <c r="E2069" s="85"/>
      <c r="F2069" s="86"/>
      <c r="G2069" s="87"/>
      <c r="H2069" s="111"/>
      <c r="I2069" s="204" t="s">
        <v>137</v>
      </c>
      <c r="J2069" s="115"/>
      <c r="K2069" s="116"/>
      <c r="L2069" s="116"/>
      <c r="M2069" s="117"/>
      <c r="N2069" s="120"/>
      <c r="O2069" s="121"/>
    </row>
    <row r="2070" spans="1:15" s="131" customFormat="1" ht="14.25" customHeight="1">
      <c r="A2070" s="351"/>
      <c r="B2070" s="100"/>
      <c r="C2070" s="101"/>
      <c r="D2070" s="102"/>
      <c r="E2070" s="103"/>
      <c r="F2070" s="95"/>
      <c r="G2070" s="96"/>
      <c r="H2070" s="111"/>
      <c r="I2070" s="97"/>
      <c r="J2070" s="601"/>
      <c r="K2070" s="102"/>
      <c r="L2070" s="102"/>
      <c r="M2070" s="103"/>
      <c r="N2070" s="95"/>
      <c r="O2070" s="99"/>
    </row>
    <row r="2071" spans="1:15" s="131" customFormat="1" ht="14.25" customHeight="1">
      <c r="A2071" s="351"/>
      <c r="B2071" s="100"/>
      <c r="C2071" s="101"/>
      <c r="D2071" s="102"/>
      <c r="E2071" s="103"/>
      <c r="F2071" s="95"/>
      <c r="G2071" s="104">
        <f>ROUNDDOWN(SUM(F2070:F2072)/1000,0)</f>
        <v>0</v>
      </c>
      <c r="H2071" s="105"/>
      <c r="I2071" s="97"/>
      <c r="J2071" s="601"/>
      <c r="K2071" s="102"/>
      <c r="L2071" s="102"/>
      <c r="M2071" s="103"/>
      <c r="N2071" s="95"/>
      <c r="O2071" s="106">
        <f>ROUNDDOWN(SUM(N2070:N2079)/1000,0)</f>
        <v>0</v>
      </c>
    </row>
    <row r="2072" spans="1:15" s="131" customFormat="1" ht="14.1" customHeight="1">
      <c r="A2072" s="351"/>
      <c r="B2072" s="100"/>
      <c r="C2072" s="101"/>
      <c r="D2072" s="102"/>
      <c r="E2072" s="103"/>
      <c r="F2072" s="95"/>
      <c r="G2072" s="104"/>
      <c r="H2072" s="111"/>
      <c r="I2072" s="97"/>
      <c r="J2072" s="601"/>
      <c r="K2072" s="102"/>
      <c r="L2072" s="102"/>
      <c r="M2072" s="103"/>
      <c r="N2072" s="95"/>
      <c r="O2072" s="99"/>
    </row>
    <row r="2073" spans="1:15" s="131" customFormat="1" ht="14.25" customHeight="1" thickBot="1">
      <c r="A2073" s="351"/>
      <c r="B2073" s="122" t="s">
        <v>68</v>
      </c>
      <c r="C2073" s="123"/>
      <c r="D2073" s="123"/>
      <c r="E2073" s="124"/>
      <c r="F2073" s="125"/>
      <c r="G2073" s="126">
        <f>G2074-G2038-G2045-G2051-G2055-G2061-G2071</f>
        <v>0</v>
      </c>
      <c r="H2073" s="105"/>
      <c r="I2073" s="97"/>
      <c r="J2073" s="601"/>
      <c r="K2073" s="102"/>
      <c r="L2073" s="102"/>
      <c r="M2073" s="103"/>
      <c r="N2073" s="95"/>
      <c r="O2073" s="99"/>
    </row>
    <row r="2074" spans="1:15" s="131" customFormat="1" ht="20.100000000000001" customHeight="1" thickTop="1">
      <c r="A2074" s="351"/>
      <c r="B2074" s="1015" t="s">
        <v>69</v>
      </c>
      <c r="C2074" s="1016"/>
      <c r="D2074" s="1016"/>
      <c r="E2074" s="1016"/>
      <c r="F2074" s="1017"/>
      <c r="G2074" s="127">
        <f>O2082</f>
        <v>0</v>
      </c>
      <c r="H2074" s="105"/>
      <c r="I2074" s="97"/>
      <c r="J2074" s="601"/>
      <c r="K2074" s="102"/>
      <c r="L2074" s="102"/>
      <c r="M2074" s="103"/>
      <c r="N2074" s="95"/>
      <c r="O2074" s="99"/>
    </row>
    <row r="2075" spans="1:15" s="131" customFormat="1" ht="14.25" customHeight="1">
      <c r="A2075" s="351"/>
      <c r="B2075" s="128" t="s">
        <v>70</v>
      </c>
      <c r="C2075" s="129"/>
      <c r="D2075" s="129"/>
      <c r="E2075" s="129"/>
      <c r="F2075" s="129"/>
      <c r="G2075" s="130"/>
      <c r="H2075" s="130"/>
      <c r="I2075" s="97"/>
      <c r="J2075" s="601"/>
      <c r="K2075" s="102"/>
      <c r="L2075" s="102"/>
      <c r="M2075" s="103"/>
      <c r="N2075" s="95"/>
      <c r="O2075" s="99"/>
    </row>
    <row r="2076" spans="1:15" s="131" customFormat="1" ht="14.25" customHeight="1">
      <c r="A2076" s="351"/>
      <c r="B2076" s="131" t="s">
        <v>71</v>
      </c>
      <c r="C2076" s="129"/>
      <c r="D2076" s="129"/>
      <c r="E2076" s="129"/>
      <c r="F2076" s="129"/>
      <c r="G2076" s="132" t="s">
        <v>72</v>
      </c>
      <c r="H2076" s="133"/>
      <c r="I2076" s="97"/>
      <c r="J2076" s="601"/>
      <c r="K2076" s="102"/>
      <c r="L2076" s="102"/>
      <c r="M2076" s="103"/>
      <c r="N2076" s="95"/>
      <c r="O2076" s="99"/>
    </row>
    <row r="2077" spans="1:15" s="131" customFormat="1" ht="14.25" customHeight="1">
      <c r="A2077" s="351"/>
      <c r="B2077" s="919" t="s">
        <v>73</v>
      </c>
      <c r="C2077" s="1018"/>
      <c r="D2077" s="1018"/>
      <c r="E2077" s="1018"/>
      <c r="F2077" s="1019"/>
      <c r="G2077" s="134" t="s">
        <v>74</v>
      </c>
      <c r="H2077" s="133"/>
      <c r="I2077" s="97"/>
      <c r="J2077" s="601"/>
      <c r="K2077" s="102"/>
      <c r="L2077" s="102"/>
      <c r="M2077" s="103"/>
      <c r="N2077" s="95"/>
      <c r="O2077" s="99"/>
    </row>
    <row r="2078" spans="1:15" s="131" customFormat="1" ht="20.100000000000001" customHeight="1">
      <c r="A2078" s="351"/>
      <c r="B2078" s="1003" t="s">
        <v>567</v>
      </c>
      <c r="C2078" s="1018"/>
      <c r="D2078" s="1018"/>
      <c r="E2078" s="1018"/>
      <c r="F2078" s="1019"/>
      <c r="G2078" s="135"/>
      <c r="H2078" s="136"/>
      <c r="I2078" s="97"/>
      <c r="J2078" s="601"/>
      <c r="K2078" s="102"/>
      <c r="L2078" s="102"/>
      <c r="M2078" s="103"/>
      <c r="N2078" s="95"/>
      <c r="O2078" s="99"/>
    </row>
    <row r="2079" spans="1:15" s="131" customFormat="1" ht="21.95" customHeight="1" thickBot="1">
      <c r="A2079" s="351"/>
      <c r="B2079" s="1003" t="s">
        <v>568</v>
      </c>
      <c r="C2079" s="1004"/>
      <c r="D2079" s="1004"/>
      <c r="E2079" s="1004"/>
      <c r="F2079" s="1005"/>
      <c r="G2079" s="135"/>
      <c r="H2079" s="111"/>
      <c r="I2079" s="97"/>
      <c r="J2079" s="601"/>
      <c r="K2079" s="102"/>
      <c r="L2079" s="102"/>
      <c r="M2079" s="103"/>
      <c r="N2079" s="95"/>
      <c r="O2079" s="137"/>
    </row>
    <row r="2080" spans="1:15" s="131" customFormat="1" ht="35.450000000000003" customHeight="1" thickTop="1">
      <c r="A2080" s="351"/>
      <c r="B2080" s="1003" t="s">
        <v>132</v>
      </c>
      <c r="C2080" s="1004"/>
      <c r="D2080" s="1004"/>
      <c r="E2080" s="1004"/>
      <c r="F2080" s="1005"/>
      <c r="G2080" s="135"/>
      <c r="H2080" s="111"/>
      <c r="I2080" s="1006" t="s">
        <v>565</v>
      </c>
      <c r="J2080" s="1007"/>
      <c r="K2080" s="1007"/>
      <c r="L2080" s="1007"/>
      <c r="M2080" s="1007"/>
      <c r="N2080" s="1008"/>
      <c r="O2080" s="138">
        <f>SUM(O2038,O2048,O2057,O2064,O2071,)</f>
        <v>0</v>
      </c>
    </row>
    <row r="2081" spans="1:21" s="131" customFormat="1" ht="35.450000000000003" customHeight="1">
      <c r="A2081" s="351"/>
      <c r="B2081" s="1003" t="s">
        <v>138</v>
      </c>
      <c r="C2081" s="1004"/>
      <c r="D2081" s="1004"/>
      <c r="E2081" s="1004"/>
      <c r="F2081" s="1005"/>
      <c r="G2081" s="187"/>
      <c r="H2081" s="130"/>
      <c r="I2081" s="1009" t="s">
        <v>340</v>
      </c>
      <c r="J2081" s="1010"/>
      <c r="K2081" s="1010"/>
      <c r="L2081" s="1010"/>
      <c r="M2081" s="1010"/>
      <c r="N2081" s="1011"/>
      <c r="O2081" s="146">
        <f>IF(共通入力シート!$B$18="課税事業者",ROUNDDOWN((O2080-G2083)*10/110,0),0)</f>
        <v>0</v>
      </c>
    </row>
    <row r="2082" spans="1:21" s="131" customFormat="1" ht="26.1" customHeight="1" thickBot="1">
      <c r="A2082" s="351"/>
      <c r="B2082" s="1012" t="s">
        <v>569</v>
      </c>
      <c r="C2082" s="1013"/>
      <c r="D2082" s="1013"/>
      <c r="E2082" s="1013"/>
      <c r="F2082" s="1014"/>
      <c r="G2082" s="139"/>
      <c r="H2082" s="130"/>
      <c r="I2082" s="995" t="s">
        <v>341</v>
      </c>
      <c r="J2082" s="996"/>
      <c r="K2082" s="996"/>
      <c r="L2082" s="996"/>
      <c r="M2082" s="996"/>
      <c r="N2082" s="997"/>
      <c r="O2082" s="141">
        <f>O2080-O2081</f>
        <v>0</v>
      </c>
    </row>
    <row r="2083" spans="1:21" s="131" customFormat="1" ht="25.35" customHeight="1" thickTop="1">
      <c r="A2083" s="351"/>
      <c r="B2083" s="992" t="s">
        <v>75</v>
      </c>
      <c r="C2083" s="993"/>
      <c r="D2083" s="993"/>
      <c r="E2083" s="993"/>
      <c r="F2083" s="994"/>
      <c r="G2083" s="140">
        <f>SUM(G2078:G2082)</f>
        <v>0</v>
      </c>
      <c r="H2083" s="364"/>
      <c r="I2083" s="995" t="s">
        <v>342</v>
      </c>
      <c r="J2083" s="996"/>
      <c r="K2083" s="996"/>
      <c r="L2083" s="996"/>
      <c r="M2083" s="996"/>
      <c r="N2083" s="997"/>
      <c r="O2083" s="144"/>
    </row>
    <row r="2084" spans="1:21" s="131" customFormat="1" ht="26.25" customHeight="1">
      <c r="A2084" s="351"/>
      <c r="B2084" s="131" t="s">
        <v>76</v>
      </c>
      <c r="C2084" s="365"/>
      <c r="D2084" s="365"/>
      <c r="E2084" s="365"/>
      <c r="F2084" s="365"/>
      <c r="G2084" s="143"/>
      <c r="H2084" s="364"/>
      <c r="O2084" s="145"/>
    </row>
    <row r="2085" spans="1:21" s="131" customFormat="1" ht="10.5" customHeight="1" thickBot="1">
      <c r="A2085" s="351"/>
      <c r="C2085" s="365"/>
      <c r="D2085" s="365"/>
      <c r="E2085" s="365"/>
      <c r="F2085" s="365"/>
      <c r="G2085" s="143"/>
      <c r="H2085" s="364"/>
      <c r="I2085" s="366"/>
    </row>
    <row r="2086" spans="1:21" s="131" customFormat="1" ht="25.35" customHeight="1" thickBot="1">
      <c r="A2086" s="351"/>
      <c r="B2086" s="998" t="s">
        <v>77</v>
      </c>
      <c r="C2086" s="980"/>
      <c r="D2086" s="999" t="str">
        <f>IF(共通入力シート!$B$2="","",共通入力シート!$B$2)</f>
        <v/>
      </c>
      <c r="E2086" s="999"/>
      <c r="F2086" s="999"/>
      <c r="G2086" s="1000"/>
      <c r="H2086" s="1001" t="str">
        <f>IF(共通入力シート!$B$18="※選択してください。","★「共通入力シート」の消費税等仕入控除税額の取扱を選択してください。","")</f>
        <v/>
      </c>
      <c r="I2086" s="1002"/>
      <c r="J2086" s="1002"/>
      <c r="K2086" s="1002"/>
      <c r="L2086" s="1002"/>
      <c r="M2086" s="1002"/>
      <c r="N2086" s="1002"/>
      <c r="O2086" s="1002"/>
    </row>
    <row r="2087" spans="1:21" s="131" customFormat="1" ht="46.5" customHeight="1" thickBot="1">
      <c r="A2087" s="351"/>
      <c r="B2087" s="987" t="s">
        <v>343</v>
      </c>
      <c r="C2087" s="988"/>
      <c r="D2087" s="989" t="str">
        <f>IF(O2082=0,"",MAX(0,MIN(INT(O2082/2),G2073)))</f>
        <v/>
      </c>
      <c r="E2087" s="989"/>
      <c r="F2087" s="989"/>
      <c r="G2087" s="367" t="s">
        <v>29</v>
      </c>
      <c r="H2087" s="990" t="s">
        <v>78</v>
      </c>
      <c r="I2087" s="991"/>
      <c r="J2087" s="991"/>
      <c r="K2087" s="991"/>
      <c r="L2087" s="991"/>
      <c r="M2087" s="991"/>
      <c r="N2087" s="991"/>
      <c r="O2087" s="991"/>
    </row>
    <row r="2088" spans="1:21" ht="4.5" customHeight="1"/>
    <row r="2089" spans="1:21" ht="15.6" customHeight="1">
      <c r="B2089" s="131" t="s">
        <v>425</v>
      </c>
      <c r="C2089" s="218"/>
      <c r="D2089" s="218"/>
      <c r="E2089" s="218"/>
      <c r="F2089" s="218"/>
      <c r="G2089" s="218"/>
      <c r="H2089" s="218"/>
      <c r="I2089" s="218"/>
      <c r="J2089" s="218"/>
      <c r="K2089" s="218"/>
      <c r="L2089" s="218"/>
      <c r="M2089" s="218"/>
      <c r="N2089" s="218"/>
      <c r="O2089" s="218"/>
      <c r="R2089" s="329"/>
      <c r="S2089" s="329"/>
      <c r="T2089" s="329"/>
      <c r="U2089" s="329"/>
    </row>
    <row r="2090" spans="1:21" ht="15.6" customHeight="1">
      <c r="B2090" s="218" t="s">
        <v>509</v>
      </c>
      <c r="C2090" s="218"/>
      <c r="D2090" s="218"/>
      <c r="E2090" s="218"/>
      <c r="F2090" s="218"/>
      <c r="G2090" s="218"/>
      <c r="H2090" s="218"/>
      <c r="I2090" s="218"/>
      <c r="J2090" s="218"/>
      <c r="K2090" s="218"/>
      <c r="L2090" s="218"/>
      <c r="M2090" s="218"/>
      <c r="N2090" s="218"/>
      <c r="O2090" s="218"/>
      <c r="R2090" s="329"/>
      <c r="S2090" s="329"/>
      <c r="T2090" s="329"/>
      <c r="U2090" s="329"/>
    </row>
    <row r="2091" spans="1:21" ht="15.6" customHeight="1" thickBot="1">
      <c r="B2091" s="1120" t="s">
        <v>513</v>
      </c>
      <c r="C2091" s="1120"/>
      <c r="D2091" s="1120"/>
      <c r="E2091" s="1120"/>
      <c r="F2091" s="1120"/>
      <c r="G2091" s="1120"/>
      <c r="H2091" s="1120"/>
      <c r="I2091" s="1120"/>
      <c r="J2091" s="1120"/>
      <c r="K2091" s="1120"/>
      <c r="L2091" s="1120"/>
      <c r="M2091" s="1120"/>
      <c r="N2091" s="1120"/>
      <c r="O2091" s="1120"/>
      <c r="R2091" s="329"/>
      <c r="S2091" s="329"/>
      <c r="T2091" s="329"/>
      <c r="U2091" s="329"/>
    </row>
    <row r="2092" spans="1:21" ht="15.75" customHeight="1">
      <c r="B2092" s="1121" t="s">
        <v>43</v>
      </c>
      <c r="C2092" s="1122"/>
      <c r="D2092" s="1125" t="s">
        <v>655</v>
      </c>
      <c r="E2092" s="1126"/>
      <c r="F2092" s="1129" t="s">
        <v>657</v>
      </c>
      <c r="G2092" s="1130"/>
      <c r="H2092" s="1131"/>
      <c r="I2092" s="1131"/>
      <c r="J2092" s="1131"/>
      <c r="K2092" s="1131"/>
      <c r="L2092" s="1131"/>
      <c r="M2092" s="1131"/>
      <c r="N2092" s="1131"/>
      <c r="O2092" s="1132"/>
      <c r="Q2092" s="618" t="s">
        <v>667</v>
      </c>
      <c r="R2092" s="329"/>
      <c r="S2092" s="329"/>
      <c r="T2092" s="329"/>
      <c r="U2092" s="329"/>
    </row>
    <row r="2093" spans="1:21" ht="17.25" customHeight="1" thickBot="1">
      <c r="B2093" s="1123"/>
      <c r="C2093" s="1124"/>
      <c r="D2093" s="1127"/>
      <c r="E2093" s="1128"/>
      <c r="F2093" s="1133"/>
      <c r="G2093" s="1134"/>
      <c r="H2093" s="1135"/>
      <c r="I2093" s="1135"/>
      <c r="J2093" s="1135"/>
      <c r="K2093" s="1135"/>
      <c r="L2093" s="1135"/>
      <c r="M2093" s="1135"/>
      <c r="N2093" s="1135"/>
      <c r="O2093" s="1136"/>
      <c r="Q2093" s="617" t="s">
        <v>668</v>
      </c>
      <c r="R2093" s="329"/>
      <c r="S2093" s="329"/>
      <c r="T2093" s="329"/>
      <c r="U2093" s="329"/>
    </row>
    <row r="2094" spans="1:21" ht="16.5" customHeight="1">
      <c r="B2094" s="330" t="s">
        <v>142</v>
      </c>
      <c r="C2094" s="331"/>
      <c r="D2094" s="331"/>
      <c r="E2094" s="332"/>
      <c r="F2094" s="331"/>
      <c r="G2094" s="331"/>
      <c r="H2094" s="333"/>
      <c r="I2094" s="333"/>
      <c r="J2094" s="333"/>
      <c r="K2094" s="333"/>
      <c r="L2094" s="333"/>
      <c r="M2094" s="333"/>
      <c r="N2094" s="333"/>
      <c r="O2094" s="334"/>
      <c r="R2094" s="329"/>
      <c r="S2094" s="329"/>
      <c r="T2094" s="329"/>
      <c r="U2094" s="329"/>
    </row>
    <row r="2095" spans="1:21" ht="18.75" customHeight="1">
      <c r="B2095" s="1109"/>
      <c r="C2095" s="1110"/>
      <c r="D2095" s="1110"/>
      <c r="E2095" s="1110"/>
      <c r="F2095" s="1110"/>
      <c r="G2095" s="1110"/>
      <c r="H2095" s="1110"/>
      <c r="I2095" s="1110"/>
      <c r="J2095" s="1110"/>
      <c r="K2095" s="1110"/>
      <c r="L2095" s="1213" t="s">
        <v>48</v>
      </c>
      <c r="M2095" s="1215"/>
      <c r="N2095" s="1215"/>
      <c r="O2095" s="1216"/>
      <c r="Q2095" s="569" t="str">
        <f>IF(M2095="", "←選択してください。", "")</f>
        <v>←選択してください。</v>
      </c>
      <c r="R2095" s="329"/>
      <c r="S2095" s="329"/>
      <c r="T2095" s="329"/>
      <c r="U2095" s="329"/>
    </row>
    <row r="2096" spans="1:21" ht="17.25" customHeight="1">
      <c r="B2096" s="1111"/>
      <c r="C2096" s="1112"/>
      <c r="D2096" s="1112"/>
      <c r="E2096" s="1112"/>
      <c r="F2096" s="1112"/>
      <c r="G2096" s="1112"/>
      <c r="H2096" s="1112"/>
      <c r="I2096" s="1112"/>
      <c r="J2096" s="1112"/>
      <c r="K2096" s="1112"/>
      <c r="L2096" s="1214"/>
      <c r="M2096" s="1217"/>
      <c r="N2096" s="1217"/>
      <c r="O2096" s="1218"/>
      <c r="Q2096" s="336"/>
      <c r="R2096" s="329"/>
      <c r="S2096" s="329"/>
      <c r="T2096" s="329"/>
      <c r="U2096" s="329"/>
    </row>
    <row r="2097" spans="2:21" ht="4.5" customHeight="1">
      <c r="B2097" s="338"/>
      <c r="C2097" s="338"/>
      <c r="D2097" s="338"/>
      <c r="E2097" s="338"/>
      <c r="F2097" s="338"/>
      <c r="G2097" s="338"/>
      <c r="H2097" s="338"/>
      <c r="I2097" s="338"/>
      <c r="J2097" s="338"/>
      <c r="K2097" s="338"/>
      <c r="L2097" s="338"/>
      <c r="M2097" s="338"/>
      <c r="N2097" s="338"/>
      <c r="O2097" s="611"/>
      <c r="R2097" s="329"/>
      <c r="S2097" s="329"/>
      <c r="T2097" s="329"/>
      <c r="U2097" s="329"/>
    </row>
    <row r="2098" spans="2:21" ht="24" customHeight="1">
      <c r="B2098" s="340" t="s">
        <v>143</v>
      </c>
      <c r="C2098" s="341"/>
      <c r="D2098" s="341"/>
      <c r="E2098" s="341"/>
      <c r="F2098" s="1117" t="s">
        <v>50</v>
      </c>
      <c r="G2098" s="1118"/>
      <c r="H2098" s="342"/>
      <c r="I2098" s="919"/>
      <c r="J2098" s="920"/>
      <c r="K2098" s="920"/>
      <c r="L2098" s="1221"/>
      <c r="M2098" s="1221"/>
      <c r="N2098" s="1221"/>
      <c r="O2098" s="775"/>
      <c r="Q2098" s="336" t="str">
        <f>IF(OR(F2092="人材養成事業",F2092= "普及啓発事業"), "←斜線部は記入する必要はありません。", "")</f>
        <v/>
      </c>
      <c r="R2098" s="329"/>
      <c r="S2098" s="329"/>
      <c r="T2098" s="329"/>
      <c r="U2098" s="329"/>
    </row>
    <row r="2099" spans="2:21" ht="8.25" customHeight="1">
      <c r="B2099" s="131"/>
      <c r="C2099" s="131"/>
      <c r="D2099" s="131"/>
      <c r="E2099" s="131"/>
      <c r="F2099" s="338"/>
      <c r="G2099" s="338"/>
      <c r="H2099" s="587"/>
      <c r="I2099" s="338"/>
      <c r="J2099" s="338"/>
      <c r="K2099" s="338"/>
      <c r="L2099" s="588"/>
      <c r="M2099" s="338"/>
      <c r="N2099" s="338"/>
      <c r="O2099" s="589"/>
      <c r="Q2099" s="336"/>
      <c r="R2099" s="329"/>
      <c r="S2099" s="329"/>
      <c r="T2099" s="329"/>
      <c r="U2099" s="329"/>
    </row>
    <row r="2100" spans="2:21" ht="24" hidden="1" customHeight="1">
      <c r="B2100" s="131"/>
      <c r="C2100" s="131"/>
      <c r="D2100" s="131"/>
      <c r="E2100" s="131"/>
      <c r="F2100" s="338"/>
      <c r="G2100" s="338"/>
      <c r="H2100" s="587"/>
      <c r="I2100" s="338"/>
      <c r="J2100" s="338"/>
      <c r="K2100" s="338"/>
      <c r="L2100" s="588"/>
      <c r="M2100" s="338"/>
      <c r="N2100" s="338"/>
      <c r="O2100" s="589"/>
      <c r="Q2100" s="336"/>
      <c r="R2100" s="329"/>
      <c r="S2100" s="329"/>
      <c r="T2100" s="329"/>
      <c r="U2100" s="329"/>
    </row>
    <row r="2101" spans="2:21" ht="9.75" hidden="1" customHeight="1">
      <c r="B2101" s="131"/>
      <c r="C2101" s="131"/>
      <c r="D2101" s="338"/>
      <c r="E2101" s="338"/>
      <c r="F2101" s="338"/>
      <c r="G2101" s="338"/>
      <c r="H2101" s="338"/>
      <c r="I2101" s="338"/>
      <c r="J2101" s="338"/>
      <c r="K2101" s="338"/>
      <c r="L2101" s="338"/>
      <c r="M2101" s="338"/>
      <c r="N2101" s="338"/>
      <c r="O2101" s="338"/>
      <c r="Q2101" s="336"/>
      <c r="R2101" s="329"/>
      <c r="S2101" s="329"/>
      <c r="T2101" s="329"/>
      <c r="U2101" s="329"/>
    </row>
    <row r="2102" spans="2:21" s="102" customFormat="1" ht="18" customHeight="1">
      <c r="B2102" s="1020" t="s">
        <v>344</v>
      </c>
      <c r="C2102" s="1066"/>
      <c r="D2102" s="925" t="s">
        <v>413</v>
      </c>
      <c r="E2102" s="926"/>
      <c r="F2102" s="926"/>
      <c r="G2102" s="926"/>
      <c r="H2102" s="926"/>
      <c r="I2102" s="926"/>
      <c r="J2102" s="926"/>
      <c r="K2102" s="926"/>
      <c r="L2102" s="926"/>
      <c r="M2102" s="926"/>
      <c r="N2102" s="926"/>
      <c r="O2102" s="927"/>
      <c r="Q2102" s="345"/>
    </row>
    <row r="2103" spans="2:21" s="102" customFormat="1" ht="19.350000000000001" customHeight="1">
      <c r="B2103" s="1067"/>
      <c r="C2103" s="1068"/>
      <c r="D2103" s="1071"/>
      <c r="E2103" s="1072"/>
      <c r="F2103" s="1072"/>
      <c r="G2103" s="1072"/>
      <c r="H2103" s="1072"/>
      <c r="I2103" s="1072"/>
      <c r="J2103" s="1072"/>
      <c r="K2103" s="1072"/>
      <c r="L2103" s="1072"/>
      <c r="M2103" s="1072"/>
      <c r="N2103" s="1072"/>
      <c r="O2103" s="1073"/>
    </row>
    <row r="2104" spans="2:21" s="102" customFormat="1" ht="19.350000000000001" customHeight="1">
      <c r="B2104" s="1067"/>
      <c r="C2104" s="1068"/>
      <c r="D2104" s="1071"/>
      <c r="E2104" s="1072"/>
      <c r="F2104" s="1072"/>
      <c r="G2104" s="1072"/>
      <c r="H2104" s="1072"/>
      <c r="I2104" s="1072"/>
      <c r="J2104" s="1072"/>
      <c r="K2104" s="1072"/>
      <c r="L2104" s="1072"/>
      <c r="M2104" s="1072"/>
      <c r="N2104" s="1072"/>
      <c r="O2104" s="1073"/>
    </row>
    <row r="2105" spans="2:21" s="102" customFormat="1" ht="19.350000000000001" customHeight="1">
      <c r="B2105" s="1067"/>
      <c r="C2105" s="1068"/>
      <c r="D2105" s="1071"/>
      <c r="E2105" s="1072"/>
      <c r="F2105" s="1072"/>
      <c r="G2105" s="1072"/>
      <c r="H2105" s="1072"/>
      <c r="I2105" s="1072"/>
      <c r="J2105" s="1072"/>
      <c r="K2105" s="1072"/>
      <c r="L2105" s="1072"/>
      <c r="M2105" s="1072"/>
      <c r="N2105" s="1072"/>
      <c r="O2105" s="1073"/>
    </row>
    <row r="2106" spans="2:21" s="102" customFormat="1" ht="19.350000000000001" customHeight="1">
      <c r="B2106" s="1067"/>
      <c r="C2106" s="1068"/>
      <c r="D2106" s="1071"/>
      <c r="E2106" s="1072"/>
      <c r="F2106" s="1072"/>
      <c r="G2106" s="1072"/>
      <c r="H2106" s="1072"/>
      <c r="I2106" s="1072"/>
      <c r="J2106" s="1072"/>
      <c r="K2106" s="1072"/>
      <c r="L2106" s="1072"/>
      <c r="M2106" s="1072"/>
      <c r="N2106" s="1072"/>
      <c r="O2106" s="1073"/>
    </row>
    <row r="2107" spans="2:21" s="102" customFormat="1" ht="19.350000000000001" customHeight="1">
      <c r="B2107" s="1067"/>
      <c r="C2107" s="1068"/>
      <c r="D2107" s="1071"/>
      <c r="E2107" s="1072"/>
      <c r="F2107" s="1072"/>
      <c r="G2107" s="1072"/>
      <c r="H2107" s="1072"/>
      <c r="I2107" s="1072"/>
      <c r="J2107" s="1072"/>
      <c r="K2107" s="1072"/>
      <c r="L2107" s="1072"/>
      <c r="M2107" s="1072"/>
      <c r="N2107" s="1072"/>
      <c r="O2107" s="1073"/>
    </row>
    <row r="2108" spans="2:21" s="102" customFormat="1" ht="19.350000000000001" customHeight="1">
      <c r="B2108" s="1067"/>
      <c r="C2108" s="1068"/>
      <c r="D2108" s="1071"/>
      <c r="E2108" s="1072"/>
      <c r="F2108" s="1072"/>
      <c r="G2108" s="1072"/>
      <c r="H2108" s="1072"/>
      <c r="I2108" s="1072"/>
      <c r="J2108" s="1072"/>
      <c r="K2108" s="1072"/>
      <c r="L2108" s="1072"/>
      <c r="M2108" s="1072"/>
      <c r="N2108" s="1072"/>
      <c r="O2108" s="1073"/>
    </row>
    <row r="2109" spans="2:21" s="102" customFormat="1" ht="19.350000000000001" customHeight="1">
      <c r="B2109" s="1067"/>
      <c r="C2109" s="1068"/>
      <c r="D2109" s="1071"/>
      <c r="E2109" s="1072"/>
      <c r="F2109" s="1072"/>
      <c r="G2109" s="1072"/>
      <c r="H2109" s="1072"/>
      <c r="I2109" s="1072"/>
      <c r="J2109" s="1072"/>
      <c r="K2109" s="1072"/>
      <c r="L2109" s="1072"/>
      <c r="M2109" s="1072"/>
      <c r="N2109" s="1072"/>
      <c r="O2109" s="1073"/>
    </row>
    <row r="2110" spans="2:21" s="102" customFormat="1" ht="19.350000000000001" customHeight="1">
      <c r="B2110" s="1067"/>
      <c r="C2110" s="1068"/>
      <c r="D2110" s="1071"/>
      <c r="E2110" s="1072"/>
      <c r="F2110" s="1072"/>
      <c r="G2110" s="1072"/>
      <c r="H2110" s="1072"/>
      <c r="I2110" s="1072"/>
      <c r="J2110" s="1072"/>
      <c r="K2110" s="1072"/>
      <c r="L2110" s="1072"/>
      <c r="M2110" s="1072"/>
      <c r="N2110" s="1072"/>
      <c r="O2110" s="1073"/>
    </row>
    <row r="2111" spans="2:21" s="102" customFormat="1" ht="19.350000000000001" customHeight="1">
      <c r="B2111" s="1067"/>
      <c r="C2111" s="1068"/>
      <c r="D2111" s="1071"/>
      <c r="E2111" s="1072"/>
      <c r="F2111" s="1072"/>
      <c r="G2111" s="1072"/>
      <c r="H2111" s="1072"/>
      <c r="I2111" s="1072"/>
      <c r="J2111" s="1072"/>
      <c r="K2111" s="1072"/>
      <c r="L2111" s="1072"/>
      <c r="M2111" s="1072"/>
      <c r="N2111" s="1072"/>
      <c r="O2111" s="1073"/>
    </row>
    <row r="2112" spans="2:21" s="102" customFormat="1" ht="19.350000000000001" customHeight="1">
      <c r="B2112" s="1069"/>
      <c r="C2112" s="1070"/>
      <c r="D2112" s="1074"/>
      <c r="E2112" s="1075"/>
      <c r="F2112" s="1075"/>
      <c r="G2112" s="1075"/>
      <c r="H2112" s="1075"/>
      <c r="I2112" s="1075"/>
      <c r="J2112" s="1075"/>
      <c r="K2112" s="1075"/>
      <c r="L2112" s="1075"/>
      <c r="M2112" s="1075"/>
      <c r="N2112" s="1075"/>
      <c r="O2112" s="1076"/>
    </row>
    <row r="2113" spans="2:15" s="102" customFormat="1" ht="18" customHeight="1">
      <c r="B2113" s="1020" t="s">
        <v>148</v>
      </c>
      <c r="C2113" s="1021"/>
      <c r="D2113" s="1059" t="s">
        <v>427</v>
      </c>
      <c r="E2113" s="1026"/>
      <c r="F2113" s="1026"/>
      <c r="G2113" s="1026"/>
      <c r="H2113" s="1026"/>
      <c r="I2113" s="1026"/>
      <c r="J2113" s="1026"/>
      <c r="K2113" s="1026"/>
      <c r="L2113" s="1026"/>
      <c r="M2113" s="1026"/>
      <c r="N2113" s="1026"/>
      <c r="O2113" s="1027"/>
    </row>
    <row r="2114" spans="2:15" s="102" customFormat="1" ht="18" customHeight="1">
      <c r="B2114" s="1022"/>
      <c r="C2114" s="1023"/>
      <c r="D2114" s="1028"/>
      <c r="E2114" s="1077"/>
      <c r="F2114" s="1077"/>
      <c r="G2114" s="1077"/>
      <c r="H2114" s="1077"/>
      <c r="I2114" s="1077"/>
      <c r="J2114" s="1077"/>
      <c r="K2114" s="1077"/>
      <c r="L2114" s="1077"/>
      <c r="M2114" s="1077"/>
      <c r="N2114" s="1077"/>
      <c r="O2114" s="1078"/>
    </row>
    <row r="2115" spans="2:15" s="102" customFormat="1" ht="18" customHeight="1">
      <c r="B2115" s="1022"/>
      <c r="C2115" s="1023"/>
      <c r="D2115" s="1071"/>
      <c r="E2115" s="1072"/>
      <c r="F2115" s="1072"/>
      <c r="G2115" s="1072"/>
      <c r="H2115" s="1072"/>
      <c r="I2115" s="1072"/>
      <c r="J2115" s="1072"/>
      <c r="K2115" s="1072"/>
      <c r="L2115" s="1072"/>
      <c r="M2115" s="1072"/>
      <c r="N2115" s="1072"/>
      <c r="O2115" s="1073"/>
    </row>
    <row r="2116" spans="2:15" s="102" customFormat="1" ht="18" customHeight="1">
      <c r="B2116" s="1022"/>
      <c r="C2116" s="1023"/>
      <c r="D2116" s="1071"/>
      <c r="E2116" s="1072"/>
      <c r="F2116" s="1072"/>
      <c r="G2116" s="1072"/>
      <c r="H2116" s="1072"/>
      <c r="I2116" s="1072"/>
      <c r="J2116" s="1072"/>
      <c r="K2116" s="1072"/>
      <c r="L2116" s="1072"/>
      <c r="M2116" s="1072"/>
      <c r="N2116" s="1072"/>
      <c r="O2116" s="1073"/>
    </row>
    <row r="2117" spans="2:15" s="102" customFormat="1" ht="18" customHeight="1">
      <c r="B2117" s="1022"/>
      <c r="C2117" s="1023"/>
      <c r="D2117" s="1071"/>
      <c r="E2117" s="1072"/>
      <c r="F2117" s="1072"/>
      <c r="G2117" s="1072"/>
      <c r="H2117" s="1072"/>
      <c r="I2117" s="1072"/>
      <c r="J2117" s="1072"/>
      <c r="K2117" s="1072"/>
      <c r="L2117" s="1072"/>
      <c r="M2117" s="1072"/>
      <c r="N2117" s="1072"/>
      <c r="O2117" s="1073"/>
    </row>
    <row r="2118" spans="2:15" s="102" customFormat="1" ht="18" customHeight="1">
      <c r="B2118" s="1022"/>
      <c r="C2118" s="1023"/>
      <c r="D2118" s="1071"/>
      <c r="E2118" s="1072"/>
      <c r="F2118" s="1072"/>
      <c r="G2118" s="1072"/>
      <c r="H2118" s="1072"/>
      <c r="I2118" s="1072"/>
      <c r="J2118" s="1072"/>
      <c r="K2118" s="1072"/>
      <c r="L2118" s="1072"/>
      <c r="M2118" s="1072"/>
      <c r="N2118" s="1072"/>
      <c r="O2118" s="1073"/>
    </row>
    <row r="2119" spans="2:15" s="102" customFormat="1" ht="18" customHeight="1">
      <c r="B2119" s="1022"/>
      <c r="C2119" s="1023"/>
      <c r="D2119" s="1079"/>
      <c r="E2119" s="1080"/>
      <c r="F2119" s="1080"/>
      <c r="G2119" s="1080"/>
      <c r="H2119" s="1080"/>
      <c r="I2119" s="1080"/>
      <c r="J2119" s="1080"/>
      <c r="K2119" s="1080"/>
      <c r="L2119" s="1080"/>
      <c r="M2119" s="1080"/>
      <c r="N2119" s="1080"/>
      <c r="O2119" s="1081"/>
    </row>
    <row r="2120" spans="2:15" s="102" customFormat="1" ht="18" customHeight="1">
      <c r="B2120" s="1022"/>
      <c r="C2120" s="1023"/>
      <c r="D2120" s="1082" t="s">
        <v>428</v>
      </c>
      <c r="E2120" s="1083"/>
      <c r="F2120" s="1083"/>
      <c r="G2120" s="1083"/>
      <c r="H2120" s="1083"/>
      <c r="I2120" s="1083"/>
      <c r="J2120" s="1083"/>
      <c r="K2120" s="1083"/>
      <c r="L2120" s="1083"/>
      <c r="M2120" s="1083"/>
      <c r="N2120" s="1083"/>
      <c r="O2120" s="1084"/>
    </row>
    <row r="2121" spans="2:15" s="102" customFormat="1" ht="18" customHeight="1">
      <c r="B2121" s="1022"/>
      <c r="C2121" s="1023"/>
      <c r="D2121" s="1028"/>
      <c r="E2121" s="1085"/>
      <c r="F2121" s="1085"/>
      <c r="G2121" s="1085"/>
      <c r="H2121" s="1085"/>
      <c r="I2121" s="1085"/>
      <c r="J2121" s="1085"/>
      <c r="K2121" s="1085"/>
      <c r="L2121" s="1085"/>
      <c r="M2121" s="1085"/>
      <c r="N2121" s="1085"/>
      <c r="O2121" s="1086"/>
    </row>
    <row r="2122" spans="2:15" s="102" customFormat="1" ht="18" customHeight="1">
      <c r="B2122" s="1022"/>
      <c r="C2122" s="1023"/>
      <c r="D2122" s="1087"/>
      <c r="E2122" s="1088"/>
      <c r="F2122" s="1088"/>
      <c r="G2122" s="1088"/>
      <c r="H2122" s="1088"/>
      <c r="I2122" s="1088"/>
      <c r="J2122" s="1088"/>
      <c r="K2122" s="1088"/>
      <c r="L2122" s="1088"/>
      <c r="M2122" s="1088"/>
      <c r="N2122" s="1088"/>
      <c r="O2122" s="1089"/>
    </row>
    <row r="2123" spans="2:15" s="102" customFormat="1" ht="18" customHeight="1">
      <c r="B2123" s="1022"/>
      <c r="C2123" s="1023"/>
      <c r="D2123" s="1087"/>
      <c r="E2123" s="1088"/>
      <c r="F2123" s="1088"/>
      <c r="G2123" s="1088"/>
      <c r="H2123" s="1088"/>
      <c r="I2123" s="1088"/>
      <c r="J2123" s="1088"/>
      <c r="K2123" s="1088"/>
      <c r="L2123" s="1088"/>
      <c r="M2123" s="1088"/>
      <c r="N2123" s="1088"/>
      <c r="O2123" s="1089"/>
    </row>
    <row r="2124" spans="2:15" s="102" customFormat="1" ht="18" customHeight="1">
      <c r="B2124" s="1022"/>
      <c r="C2124" s="1023"/>
      <c r="D2124" s="1087"/>
      <c r="E2124" s="1088"/>
      <c r="F2124" s="1088"/>
      <c r="G2124" s="1088"/>
      <c r="H2124" s="1088"/>
      <c r="I2124" s="1088"/>
      <c r="J2124" s="1088"/>
      <c r="K2124" s="1088"/>
      <c r="L2124" s="1088"/>
      <c r="M2124" s="1088"/>
      <c r="N2124" s="1088"/>
      <c r="O2124" s="1089"/>
    </row>
    <row r="2125" spans="2:15" s="102" customFormat="1" ht="18" customHeight="1">
      <c r="B2125" s="1022"/>
      <c r="C2125" s="1023"/>
      <c r="D2125" s="1087"/>
      <c r="E2125" s="1088"/>
      <c r="F2125" s="1088"/>
      <c r="G2125" s="1088"/>
      <c r="H2125" s="1088"/>
      <c r="I2125" s="1088"/>
      <c r="J2125" s="1088"/>
      <c r="K2125" s="1088"/>
      <c r="L2125" s="1088"/>
      <c r="M2125" s="1088"/>
      <c r="N2125" s="1088"/>
      <c r="O2125" s="1089"/>
    </row>
    <row r="2126" spans="2:15" s="102" customFormat="1" ht="18" customHeight="1">
      <c r="B2126" s="1022"/>
      <c r="C2126" s="1023"/>
      <c r="D2126" s="1087"/>
      <c r="E2126" s="1088"/>
      <c r="F2126" s="1088"/>
      <c r="G2126" s="1088"/>
      <c r="H2126" s="1088"/>
      <c r="I2126" s="1088"/>
      <c r="J2126" s="1088"/>
      <c r="K2126" s="1088"/>
      <c r="L2126" s="1088"/>
      <c r="M2126" s="1088"/>
      <c r="N2126" s="1088"/>
      <c r="O2126" s="1089"/>
    </row>
    <row r="2127" spans="2:15" s="102" customFormat="1" ht="18" customHeight="1">
      <c r="B2127" s="1024"/>
      <c r="C2127" s="1025"/>
      <c r="D2127" s="1090"/>
      <c r="E2127" s="1091"/>
      <c r="F2127" s="1091"/>
      <c r="G2127" s="1091"/>
      <c r="H2127" s="1091"/>
      <c r="I2127" s="1091"/>
      <c r="J2127" s="1091"/>
      <c r="K2127" s="1091"/>
      <c r="L2127" s="1091"/>
      <c r="M2127" s="1091"/>
      <c r="N2127" s="1091"/>
      <c r="O2127" s="1092"/>
    </row>
    <row r="2128" spans="2:15" s="102" customFormat="1" ht="18" customHeight="1">
      <c r="B2128" s="1020" t="s">
        <v>140</v>
      </c>
      <c r="C2128" s="1021"/>
      <c r="D2128" s="1026" t="s">
        <v>347</v>
      </c>
      <c r="E2128" s="1026"/>
      <c r="F2128" s="1026"/>
      <c r="G2128" s="1026"/>
      <c r="H2128" s="1026"/>
      <c r="I2128" s="1026"/>
      <c r="J2128" s="1026"/>
      <c r="K2128" s="1026"/>
      <c r="L2128" s="1026"/>
      <c r="M2128" s="1026"/>
      <c r="N2128" s="1026"/>
      <c r="O2128" s="1027"/>
    </row>
    <row r="2129" spans="2:21" s="102" customFormat="1" ht="18" customHeight="1">
      <c r="B2129" s="1022"/>
      <c r="C2129" s="1023"/>
      <c r="D2129" s="1028"/>
      <c r="E2129" s="1029"/>
      <c r="F2129" s="1029"/>
      <c r="G2129" s="1029"/>
      <c r="H2129" s="1029"/>
      <c r="I2129" s="1029"/>
      <c r="J2129" s="1029"/>
      <c r="K2129" s="1029"/>
      <c r="L2129" s="1029"/>
      <c r="M2129" s="1029"/>
      <c r="N2129" s="1029"/>
      <c r="O2129" s="1030"/>
    </row>
    <row r="2130" spans="2:21" s="102" customFormat="1" ht="18" customHeight="1">
      <c r="B2130" s="1022"/>
      <c r="C2130" s="1023"/>
      <c r="D2130" s="1031"/>
      <c r="E2130" s="1032"/>
      <c r="F2130" s="1032"/>
      <c r="G2130" s="1032"/>
      <c r="H2130" s="1032"/>
      <c r="I2130" s="1032"/>
      <c r="J2130" s="1032"/>
      <c r="K2130" s="1032"/>
      <c r="L2130" s="1032"/>
      <c r="M2130" s="1032"/>
      <c r="N2130" s="1032"/>
      <c r="O2130" s="1033"/>
    </row>
    <row r="2131" spans="2:21" s="102" customFormat="1" ht="18" customHeight="1">
      <c r="B2131" s="1022"/>
      <c r="C2131" s="1023"/>
      <c r="D2131" s="1034"/>
      <c r="E2131" s="1035"/>
      <c r="F2131" s="1035"/>
      <c r="G2131" s="1035"/>
      <c r="H2131" s="1035"/>
      <c r="I2131" s="1035"/>
      <c r="J2131" s="1035"/>
      <c r="K2131" s="1035"/>
      <c r="L2131" s="1035"/>
      <c r="M2131" s="1035"/>
      <c r="N2131" s="1035"/>
      <c r="O2131" s="1036"/>
    </row>
    <row r="2132" spans="2:21" s="102" customFormat="1" ht="17.100000000000001" customHeight="1">
      <c r="B2132" s="1022"/>
      <c r="C2132" s="1023"/>
      <c r="D2132" s="1026" t="s">
        <v>345</v>
      </c>
      <c r="E2132" s="1026"/>
      <c r="F2132" s="1026"/>
      <c r="G2132" s="1026"/>
      <c r="H2132" s="1026"/>
      <c r="I2132" s="1026"/>
      <c r="J2132" s="1026"/>
      <c r="K2132" s="1026"/>
      <c r="L2132" s="1026"/>
      <c r="M2132" s="1026"/>
      <c r="N2132" s="1026"/>
      <c r="O2132" s="1027"/>
    </row>
    <row r="2133" spans="2:21" s="102" customFormat="1" ht="17.100000000000001" customHeight="1">
      <c r="B2133" s="1022"/>
      <c r="C2133" s="1023"/>
      <c r="D2133" s="1037"/>
      <c r="E2133" s="1038"/>
      <c r="F2133" s="1038"/>
      <c r="G2133" s="1038"/>
      <c r="H2133" s="1038"/>
      <c r="I2133" s="1038"/>
      <c r="J2133" s="1038"/>
      <c r="K2133" s="1038"/>
      <c r="L2133" s="1038"/>
      <c r="M2133" s="1038"/>
      <c r="N2133" s="1038"/>
      <c r="O2133" s="1039"/>
    </row>
    <row r="2134" spans="2:21" s="102" customFormat="1" ht="17.100000000000001" customHeight="1">
      <c r="B2134" s="1022"/>
      <c r="C2134" s="1023"/>
      <c r="D2134" s="1040"/>
      <c r="E2134" s="1041"/>
      <c r="F2134" s="1041"/>
      <c r="G2134" s="1041"/>
      <c r="H2134" s="1041"/>
      <c r="I2134" s="1041"/>
      <c r="J2134" s="1041"/>
      <c r="K2134" s="1041"/>
      <c r="L2134" s="1041"/>
      <c r="M2134" s="1041"/>
      <c r="N2134" s="1041"/>
      <c r="O2134" s="1042"/>
    </row>
    <row r="2135" spans="2:21" s="102" customFormat="1" ht="17.100000000000001" customHeight="1">
      <c r="B2135" s="1022"/>
      <c r="C2135" s="1023"/>
      <c r="D2135" s="1043"/>
      <c r="E2135" s="1044"/>
      <c r="F2135" s="1044"/>
      <c r="G2135" s="1044"/>
      <c r="H2135" s="1044"/>
      <c r="I2135" s="1044"/>
      <c r="J2135" s="1044"/>
      <c r="K2135" s="1044"/>
      <c r="L2135" s="1044"/>
      <c r="M2135" s="1044"/>
      <c r="N2135" s="1044"/>
      <c r="O2135" s="1045"/>
    </row>
    <row r="2136" spans="2:21" s="102" customFormat="1" ht="17.100000000000001" customHeight="1">
      <c r="B2136" s="1022"/>
      <c r="C2136" s="1023"/>
      <c r="D2136" s="1026" t="s">
        <v>492</v>
      </c>
      <c r="E2136" s="1026"/>
      <c r="F2136" s="1026"/>
      <c r="G2136" s="1026"/>
      <c r="H2136" s="1026"/>
      <c r="I2136" s="1026"/>
      <c r="J2136" s="1026"/>
      <c r="K2136" s="1026"/>
      <c r="L2136" s="1026"/>
      <c r="M2136" s="1026"/>
      <c r="N2136" s="1026"/>
      <c r="O2136" s="1027"/>
    </row>
    <row r="2137" spans="2:21" s="102" customFormat="1" ht="17.100000000000001" customHeight="1">
      <c r="B2137" s="1022"/>
      <c r="C2137" s="1023"/>
      <c r="D2137" s="1046"/>
      <c r="E2137" s="1047"/>
      <c r="F2137" s="1047"/>
      <c r="G2137" s="1047"/>
      <c r="H2137" s="1047"/>
      <c r="I2137" s="1047"/>
      <c r="J2137" s="1047"/>
      <c r="K2137" s="1047"/>
      <c r="L2137" s="1047"/>
      <c r="M2137" s="1047"/>
      <c r="N2137" s="1047"/>
      <c r="O2137" s="1048"/>
    </row>
    <row r="2138" spans="2:21" s="102" customFormat="1" ht="17.100000000000001" customHeight="1">
      <c r="B2138" s="1022"/>
      <c r="C2138" s="1023"/>
      <c r="D2138" s="1049"/>
      <c r="E2138" s="797"/>
      <c r="F2138" s="797"/>
      <c r="G2138" s="797"/>
      <c r="H2138" s="797"/>
      <c r="I2138" s="797"/>
      <c r="J2138" s="797"/>
      <c r="K2138" s="797"/>
      <c r="L2138" s="797"/>
      <c r="M2138" s="797"/>
      <c r="N2138" s="797"/>
      <c r="O2138" s="1050"/>
    </row>
    <row r="2139" spans="2:21" s="102" customFormat="1" ht="17.100000000000001" customHeight="1">
      <c r="B2139" s="1022"/>
      <c r="C2139" s="1023"/>
      <c r="D2139" s="1051"/>
      <c r="E2139" s="1052"/>
      <c r="F2139" s="1052"/>
      <c r="G2139" s="1052"/>
      <c r="H2139" s="1052"/>
      <c r="I2139" s="1052"/>
      <c r="J2139" s="1052"/>
      <c r="K2139" s="1052"/>
      <c r="L2139" s="1052"/>
      <c r="M2139" s="1052"/>
      <c r="N2139" s="1052"/>
      <c r="O2139" s="1053"/>
    </row>
    <row r="2140" spans="2:21" s="102" customFormat="1" ht="17.100000000000001" customHeight="1">
      <c r="B2140" s="1022"/>
      <c r="C2140" s="1023"/>
      <c r="D2140" s="1026" t="s">
        <v>141</v>
      </c>
      <c r="E2140" s="1026"/>
      <c r="F2140" s="1026"/>
      <c r="G2140" s="1026"/>
      <c r="H2140" s="1026"/>
      <c r="I2140" s="1026"/>
      <c r="J2140" s="1026"/>
      <c r="K2140" s="1026"/>
      <c r="L2140" s="1026"/>
      <c r="M2140" s="1026"/>
      <c r="N2140" s="1026"/>
      <c r="O2140" s="1027"/>
    </row>
    <row r="2141" spans="2:21" s="102" customFormat="1" ht="17.100000000000001" customHeight="1">
      <c r="B2141" s="1022"/>
      <c r="C2141" s="1023"/>
      <c r="D2141" s="1028"/>
      <c r="E2141" s="1054"/>
      <c r="F2141" s="1054"/>
      <c r="G2141" s="1054"/>
      <c r="H2141" s="1054"/>
      <c r="I2141" s="1054"/>
      <c r="J2141" s="1054"/>
      <c r="K2141" s="1054"/>
      <c r="L2141" s="1054"/>
      <c r="M2141" s="1054"/>
      <c r="N2141" s="1054"/>
      <c r="O2141" s="1055"/>
    </row>
    <row r="2142" spans="2:21" ht="18" customHeight="1">
      <c r="B2142" s="1022"/>
      <c r="C2142" s="1023"/>
      <c r="D2142" s="1056"/>
      <c r="E2142" s="1057"/>
      <c r="F2142" s="1057"/>
      <c r="G2142" s="1057"/>
      <c r="H2142" s="1057"/>
      <c r="I2142" s="1057"/>
      <c r="J2142" s="1057"/>
      <c r="K2142" s="1057"/>
      <c r="L2142" s="1057"/>
      <c r="M2142" s="1057"/>
      <c r="N2142" s="1057"/>
      <c r="O2142" s="1058"/>
      <c r="R2142" s="329"/>
      <c r="S2142" s="329"/>
      <c r="T2142" s="329"/>
      <c r="U2142" s="329"/>
    </row>
    <row r="2143" spans="2:21" ht="18" customHeight="1">
      <c r="B2143" s="1022"/>
      <c r="C2143" s="1023"/>
      <c r="D2143" s="1059" t="s">
        <v>346</v>
      </c>
      <c r="E2143" s="1026"/>
      <c r="F2143" s="1026"/>
      <c r="G2143" s="1026"/>
      <c r="H2143" s="1026"/>
      <c r="I2143" s="1026"/>
      <c r="J2143" s="1026"/>
      <c r="K2143" s="1026"/>
      <c r="L2143" s="1026"/>
      <c r="M2143" s="1026"/>
      <c r="N2143" s="1026"/>
      <c r="O2143" s="1027"/>
      <c r="R2143" s="329"/>
      <c r="S2143" s="329"/>
      <c r="T2143" s="329"/>
      <c r="U2143" s="329"/>
    </row>
    <row r="2144" spans="2:21" ht="18" customHeight="1">
      <c r="B2144" s="1022"/>
      <c r="C2144" s="1023"/>
      <c r="D2144" s="1060"/>
      <c r="E2144" s="1061"/>
      <c r="F2144" s="1061"/>
      <c r="G2144" s="1061"/>
      <c r="H2144" s="1061"/>
      <c r="I2144" s="1061"/>
      <c r="J2144" s="1061"/>
      <c r="K2144" s="1061"/>
      <c r="L2144" s="1061"/>
      <c r="M2144" s="1061"/>
      <c r="N2144" s="1061"/>
      <c r="O2144" s="1062"/>
      <c r="R2144" s="329"/>
      <c r="S2144" s="329"/>
      <c r="T2144" s="329"/>
      <c r="U2144" s="329"/>
    </row>
    <row r="2145" spans="1:15" s="346" customFormat="1" ht="18" customHeight="1">
      <c r="B2145" s="1024"/>
      <c r="C2145" s="1025"/>
      <c r="D2145" s="1063"/>
      <c r="E2145" s="1064"/>
      <c r="F2145" s="1064"/>
      <c r="G2145" s="1064"/>
      <c r="H2145" s="1064"/>
      <c r="I2145" s="1064"/>
      <c r="J2145" s="1064"/>
      <c r="K2145" s="1064"/>
      <c r="L2145" s="1064"/>
      <c r="M2145" s="1064"/>
      <c r="N2145" s="1064"/>
      <c r="O2145" s="1065"/>
    </row>
    <row r="2146" spans="1:15" s="131" customFormat="1" ht="4.5" customHeight="1">
      <c r="B2146" s="347"/>
      <c r="C2146" s="347"/>
      <c r="D2146" s="348"/>
      <c r="E2146" s="348"/>
      <c r="F2146" s="348"/>
      <c r="G2146" s="348"/>
      <c r="H2146" s="348"/>
      <c r="I2146" s="348"/>
      <c r="J2146" s="348"/>
      <c r="K2146" s="348"/>
      <c r="L2146" s="348"/>
      <c r="M2146" s="348"/>
      <c r="N2146" s="348"/>
      <c r="O2146" s="348"/>
    </row>
    <row r="2147" spans="1:15" s="131" customFormat="1" ht="18.75" customHeight="1">
      <c r="B2147" s="527" t="s">
        <v>426</v>
      </c>
      <c r="C2147" s="347"/>
      <c r="D2147" s="348"/>
      <c r="E2147" s="348"/>
      <c r="F2147" s="348"/>
      <c r="G2147" s="348"/>
      <c r="H2147" s="348"/>
      <c r="I2147" s="348"/>
      <c r="J2147" s="348"/>
      <c r="K2147" s="348"/>
      <c r="L2147" s="348"/>
      <c r="M2147" s="348"/>
      <c r="N2147" s="348"/>
      <c r="O2147" s="348"/>
    </row>
    <row r="2148" spans="1:15" s="131" customFormat="1" ht="14.25" customHeight="1" thickBot="1">
      <c r="B2148" s="527" t="s">
        <v>424</v>
      </c>
      <c r="C2148" s="347"/>
      <c r="D2148" s="348"/>
      <c r="E2148" s="348"/>
      <c r="F2148" s="348"/>
      <c r="G2148" s="348"/>
      <c r="H2148" s="348"/>
      <c r="I2148" s="348"/>
      <c r="J2148" s="348"/>
      <c r="K2148" s="348"/>
      <c r="L2148" s="348"/>
      <c r="M2148" s="348"/>
      <c r="N2148" s="348"/>
      <c r="O2148" s="348"/>
    </row>
    <row r="2149" spans="1:15" s="131" customFormat="1" ht="18" customHeight="1" thickBot="1">
      <c r="B2149" s="998" t="s">
        <v>43</v>
      </c>
      <c r="C2149" s="979"/>
      <c r="D2149" s="980"/>
      <c r="E2149" s="349" t="s">
        <v>655</v>
      </c>
      <c r="F2149" s="350"/>
      <c r="G2149" s="350"/>
      <c r="H2149" s="350"/>
      <c r="I2149" s="350"/>
      <c r="J2149" s="350"/>
      <c r="K2149" s="350"/>
      <c r="L2149" s="232"/>
      <c r="M2149" s="232"/>
      <c r="N2149" s="232"/>
      <c r="O2149" s="232"/>
    </row>
    <row r="2150" spans="1:15" s="131" customFormat="1" ht="12">
      <c r="A2150" s="351"/>
      <c r="B2150" s="352" t="s">
        <v>59</v>
      </c>
      <c r="C2150" s="352"/>
      <c r="D2150" s="353"/>
      <c r="E2150" s="354"/>
      <c r="F2150" s="354"/>
      <c r="G2150" s="355" t="s">
        <v>60</v>
      </c>
      <c r="H2150" s="353"/>
      <c r="I2150" s="352" t="s">
        <v>61</v>
      </c>
      <c r="J2150" s="352"/>
      <c r="K2150" s="351"/>
      <c r="L2150" s="356"/>
      <c r="M2150" s="357"/>
      <c r="N2150" s="351"/>
      <c r="O2150" s="355" t="s">
        <v>60</v>
      </c>
    </row>
    <row r="2151" spans="1:15" s="131" customFormat="1" ht="12">
      <c r="A2151" s="358"/>
      <c r="B2151" s="359" t="s">
        <v>62</v>
      </c>
      <c r="C2151" s="360"/>
      <c r="D2151" s="360"/>
      <c r="E2151" s="361"/>
      <c r="F2151" s="361" t="s">
        <v>63</v>
      </c>
      <c r="G2151" s="362" t="s">
        <v>64</v>
      </c>
      <c r="H2151" s="363"/>
      <c r="I2151" s="359" t="s">
        <v>62</v>
      </c>
      <c r="J2151" s="360"/>
      <c r="K2151" s="360"/>
      <c r="L2151" s="360"/>
      <c r="M2151" s="361"/>
      <c r="N2151" s="361" t="s">
        <v>63</v>
      </c>
      <c r="O2151" s="362" t="s">
        <v>64</v>
      </c>
    </row>
    <row r="2152" spans="1:15" s="131" customFormat="1" ht="18" customHeight="1">
      <c r="A2152" s="351"/>
      <c r="B2152" s="83" t="s">
        <v>556</v>
      </c>
      <c r="C2152" s="84"/>
      <c r="D2152" s="84"/>
      <c r="E2152" s="85"/>
      <c r="F2152" s="86"/>
      <c r="G2152" s="87"/>
      <c r="H2152" s="88"/>
      <c r="I2152" s="83" t="s">
        <v>65</v>
      </c>
      <c r="J2152" s="84"/>
      <c r="K2152" s="84"/>
      <c r="L2152" s="84"/>
      <c r="M2152" s="85"/>
      <c r="N2152" s="89"/>
      <c r="O2152" s="90"/>
    </row>
    <row r="2153" spans="1:15" s="131" customFormat="1" ht="14.25" customHeight="1">
      <c r="A2153" s="351"/>
      <c r="B2153" s="100"/>
      <c r="C2153" s="101"/>
      <c r="D2153" s="102"/>
      <c r="E2153" s="103"/>
      <c r="F2153" s="95"/>
      <c r="G2153" s="96"/>
      <c r="H2153" s="88"/>
      <c r="I2153" s="97"/>
      <c r="J2153" s="601"/>
      <c r="K2153" s="102"/>
      <c r="L2153" s="102"/>
      <c r="M2153" s="103"/>
      <c r="N2153" s="95"/>
      <c r="O2153" s="99"/>
    </row>
    <row r="2154" spans="1:15" s="131" customFormat="1" ht="14.25" customHeight="1">
      <c r="A2154" s="351"/>
      <c r="B2154" s="100"/>
      <c r="C2154" s="101"/>
      <c r="D2154" s="102"/>
      <c r="E2154" s="103"/>
      <c r="F2154" s="95"/>
      <c r="G2154" s="104">
        <f>ROUNDDOWN(SUM(F2153:F2158)/1000,0)</f>
        <v>0</v>
      </c>
      <c r="H2154" s="105"/>
      <c r="I2154" s="97"/>
      <c r="J2154" s="601"/>
      <c r="K2154" s="102"/>
      <c r="L2154" s="102"/>
      <c r="M2154" s="103"/>
      <c r="N2154" s="95"/>
      <c r="O2154" s="106">
        <f>ROUNDDOWN(SUM(N2153:N2161)/1000,0)</f>
        <v>0</v>
      </c>
    </row>
    <row r="2155" spans="1:15" s="131" customFormat="1" ht="14.1" customHeight="1">
      <c r="A2155" s="351"/>
      <c r="B2155" s="100"/>
      <c r="C2155" s="101"/>
      <c r="D2155" s="102"/>
      <c r="E2155" s="103"/>
      <c r="F2155" s="95"/>
      <c r="G2155" s="104"/>
      <c r="H2155" s="105"/>
      <c r="I2155" s="97"/>
      <c r="J2155" s="601"/>
      <c r="K2155" s="102"/>
      <c r="L2155" s="102"/>
      <c r="M2155" s="103"/>
      <c r="N2155" s="95"/>
      <c r="O2155" s="99"/>
    </row>
    <row r="2156" spans="1:15" s="131" customFormat="1" ht="14.25" customHeight="1">
      <c r="A2156" s="351"/>
      <c r="B2156" s="100"/>
      <c r="C2156" s="101"/>
      <c r="D2156" s="102"/>
      <c r="E2156" s="103"/>
      <c r="F2156" s="95"/>
      <c r="G2156" s="104"/>
      <c r="H2156" s="105"/>
      <c r="I2156" s="97"/>
      <c r="J2156" s="601"/>
      <c r="K2156" s="102"/>
      <c r="L2156" s="102"/>
      <c r="M2156" s="103"/>
      <c r="N2156" s="95"/>
      <c r="O2156" s="99"/>
    </row>
    <row r="2157" spans="1:15" s="131" customFormat="1" ht="14.25" customHeight="1">
      <c r="A2157" s="351"/>
      <c r="B2157" s="100"/>
      <c r="C2157" s="101"/>
      <c r="D2157" s="102"/>
      <c r="E2157" s="103"/>
      <c r="F2157" s="95"/>
      <c r="G2157" s="107"/>
      <c r="H2157" s="108"/>
      <c r="I2157" s="97"/>
      <c r="J2157" s="601"/>
      <c r="K2157" s="102"/>
      <c r="L2157" s="102"/>
      <c r="M2157" s="103"/>
      <c r="N2157" s="95"/>
      <c r="O2157" s="99"/>
    </row>
    <row r="2158" spans="1:15" s="131" customFormat="1" ht="14.25" customHeight="1">
      <c r="A2158" s="351"/>
      <c r="B2158" s="100"/>
      <c r="C2158" s="101"/>
      <c r="D2158" s="102"/>
      <c r="E2158" s="103"/>
      <c r="F2158" s="95"/>
      <c r="G2158" s="107"/>
      <c r="H2158" s="108"/>
      <c r="I2158" s="97"/>
      <c r="J2158" s="601"/>
      <c r="K2158" s="102"/>
      <c r="L2158" s="102"/>
      <c r="M2158" s="103"/>
      <c r="N2158" s="95"/>
      <c r="O2158" s="99"/>
    </row>
    <row r="2159" spans="1:15" s="131" customFormat="1" ht="14.25" customHeight="1">
      <c r="A2159" s="351"/>
      <c r="B2159" s="83" t="s">
        <v>66</v>
      </c>
      <c r="C2159" s="84"/>
      <c r="D2159" s="84"/>
      <c r="E2159" s="85"/>
      <c r="F2159" s="86"/>
      <c r="G2159" s="87"/>
      <c r="H2159" s="111"/>
      <c r="I2159" s="97"/>
      <c r="J2159" s="601"/>
      <c r="K2159" s="102"/>
      <c r="L2159" s="102"/>
      <c r="M2159" s="103"/>
      <c r="N2159" s="95"/>
      <c r="O2159" s="99"/>
    </row>
    <row r="2160" spans="1:15" s="131" customFormat="1" ht="14.25" customHeight="1">
      <c r="A2160" s="351"/>
      <c r="B2160" s="100"/>
      <c r="C2160" s="101"/>
      <c r="D2160" s="102"/>
      <c r="E2160" s="103"/>
      <c r="F2160" s="95"/>
      <c r="G2160" s="96"/>
      <c r="H2160" s="111"/>
      <c r="I2160" s="97"/>
      <c r="J2160" s="601"/>
      <c r="K2160" s="102"/>
      <c r="L2160" s="102"/>
      <c r="M2160" s="103"/>
      <c r="N2160" s="95"/>
      <c r="O2160" s="99"/>
    </row>
    <row r="2161" spans="1:15" s="131" customFormat="1" ht="14.25" customHeight="1">
      <c r="A2161" s="351"/>
      <c r="B2161" s="100"/>
      <c r="C2161" s="101"/>
      <c r="D2161" s="102"/>
      <c r="E2161" s="103"/>
      <c r="F2161" s="95"/>
      <c r="G2161" s="104">
        <f>ROUNDDOWN(SUM(F2160:F2164)/1000,0)</f>
        <v>0</v>
      </c>
      <c r="H2161" s="105"/>
      <c r="I2161" s="97"/>
      <c r="J2161" s="601"/>
      <c r="K2161" s="102"/>
      <c r="L2161" s="102"/>
      <c r="M2161" s="103"/>
      <c r="N2161" s="95"/>
      <c r="O2161" s="112"/>
    </row>
    <row r="2162" spans="1:15" s="131" customFormat="1" ht="14.25" customHeight="1">
      <c r="A2162" s="351"/>
      <c r="B2162" s="100"/>
      <c r="C2162" s="101"/>
      <c r="D2162" s="102"/>
      <c r="E2162" s="103"/>
      <c r="F2162" s="95"/>
      <c r="G2162" s="104"/>
      <c r="H2162" s="105"/>
      <c r="I2162" s="83" t="s">
        <v>130</v>
      </c>
      <c r="J2162" s="84"/>
      <c r="K2162" s="84"/>
      <c r="L2162" s="84"/>
      <c r="M2162" s="85"/>
      <c r="N2162" s="86"/>
      <c r="O2162" s="119"/>
    </row>
    <row r="2163" spans="1:15" s="131" customFormat="1" ht="14.25" customHeight="1">
      <c r="A2163" s="351"/>
      <c r="B2163" s="100"/>
      <c r="C2163" s="101"/>
      <c r="D2163" s="102"/>
      <c r="E2163" s="103"/>
      <c r="F2163" s="95"/>
      <c r="G2163" s="104"/>
      <c r="H2163" s="111"/>
      <c r="I2163" s="97"/>
      <c r="J2163" s="601"/>
      <c r="K2163" s="102"/>
      <c r="L2163" s="102"/>
      <c r="M2163" s="103"/>
      <c r="N2163" s="95"/>
      <c r="O2163" s="99"/>
    </row>
    <row r="2164" spans="1:15" s="131" customFormat="1" ht="14.25" customHeight="1">
      <c r="A2164" s="351"/>
      <c r="B2164" s="100"/>
      <c r="C2164" s="101"/>
      <c r="D2164" s="102"/>
      <c r="E2164" s="103"/>
      <c r="F2164" s="95"/>
      <c r="G2164" s="104"/>
      <c r="H2164" s="105"/>
      <c r="I2164" s="97"/>
      <c r="J2164" s="601"/>
      <c r="K2164" s="102"/>
      <c r="L2164" s="102"/>
      <c r="M2164" s="103"/>
      <c r="N2164" s="95"/>
      <c r="O2164" s="106">
        <f>ROUNDDOWN(SUM(N2163:N2170)/1000,0)</f>
        <v>0</v>
      </c>
    </row>
    <row r="2165" spans="1:15" s="131" customFormat="1" ht="14.25" customHeight="1">
      <c r="A2165" s="351"/>
      <c r="B2165" s="83" t="s">
        <v>557</v>
      </c>
      <c r="C2165" s="84"/>
      <c r="D2165" s="84"/>
      <c r="E2165" s="85"/>
      <c r="F2165" s="86"/>
      <c r="G2165" s="87"/>
      <c r="H2165" s="105"/>
      <c r="I2165" s="97"/>
      <c r="J2165" s="601"/>
      <c r="K2165" s="102"/>
      <c r="L2165" s="102"/>
      <c r="M2165" s="103"/>
      <c r="N2165" s="95"/>
      <c r="O2165" s="99"/>
    </row>
    <row r="2166" spans="1:15" s="131" customFormat="1" ht="14.25" customHeight="1">
      <c r="A2166" s="351"/>
      <c r="B2166" s="100"/>
      <c r="C2166" s="101"/>
      <c r="D2166" s="102"/>
      <c r="E2166" s="103"/>
      <c r="F2166" s="95"/>
      <c r="G2166" s="96"/>
      <c r="H2166" s="111"/>
      <c r="I2166" s="97"/>
      <c r="J2166" s="601"/>
      <c r="K2166" s="102"/>
      <c r="L2166" s="102"/>
      <c r="M2166" s="103"/>
      <c r="N2166" s="95"/>
      <c r="O2166" s="99"/>
    </row>
    <row r="2167" spans="1:15" s="131" customFormat="1" ht="14.25" customHeight="1">
      <c r="A2167" s="351"/>
      <c r="B2167" s="100"/>
      <c r="C2167" s="101"/>
      <c r="D2167" s="102"/>
      <c r="E2167" s="103"/>
      <c r="F2167" s="95"/>
      <c r="G2167" s="104">
        <f>ROUNDDOWN(SUM(F2166:F2168)/1000,0)</f>
        <v>0</v>
      </c>
      <c r="H2167" s="111"/>
      <c r="I2167" s="97"/>
      <c r="J2167" s="601"/>
      <c r="K2167" s="102"/>
      <c r="L2167" s="102"/>
      <c r="M2167" s="103"/>
      <c r="N2167" s="95"/>
      <c r="O2167" s="99"/>
    </row>
    <row r="2168" spans="1:15" s="131" customFormat="1" ht="14.25" customHeight="1">
      <c r="A2168" s="351"/>
      <c r="B2168" s="100"/>
      <c r="C2168" s="101"/>
      <c r="D2168" s="102"/>
      <c r="E2168" s="103"/>
      <c r="F2168" s="95"/>
      <c r="G2168" s="104"/>
      <c r="H2168" s="105"/>
      <c r="I2168" s="97"/>
      <c r="J2168" s="601"/>
      <c r="K2168" s="102"/>
      <c r="L2168" s="102"/>
      <c r="M2168" s="103"/>
      <c r="N2168" s="95"/>
      <c r="O2168" s="99"/>
    </row>
    <row r="2169" spans="1:15" s="131" customFormat="1" ht="14.25" customHeight="1">
      <c r="A2169" s="351"/>
      <c r="B2169" s="83" t="s">
        <v>558</v>
      </c>
      <c r="C2169" s="84"/>
      <c r="D2169" s="84"/>
      <c r="E2169" s="85"/>
      <c r="F2169" s="86"/>
      <c r="G2169" s="87"/>
      <c r="H2169" s="105"/>
      <c r="I2169" s="97"/>
      <c r="J2169" s="601"/>
      <c r="K2169" s="102"/>
      <c r="L2169" s="102"/>
      <c r="M2169" s="103"/>
      <c r="N2169" s="95"/>
      <c r="O2169" s="99"/>
    </row>
    <row r="2170" spans="1:15" s="131" customFormat="1" ht="14.25" customHeight="1">
      <c r="A2170" s="351"/>
      <c r="B2170" s="100"/>
      <c r="C2170" s="101"/>
      <c r="D2170" s="102"/>
      <c r="E2170" s="103"/>
      <c r="F2170" s="95"/>
      <c r="G2170" s="96"/>
      <c r="H2170" s="111"/>
      <c r="I2170" s="97"/>
      <c r="J2170" s="601"/>
      <c r="K2170" s="102"/>
      <c r="L2170" s="102"/>
      <c r="M2170" s="103"/>
      <c r="N2170" s="95"/>
      <c r="O2170" s="112"/>
    </row>
    <row r="2171" spans="1:15" s="131" customFormat="1" ht="14.25" customHeight="1">
      <c r="A2171" s="351"/>
      <c r="B2171" s="100"/>
      <c r="C2171" s="101"/>
      <c r="D2171" s="102"/>
      <c r="E2171" s="103"/>
      <c r="F2171" s="95"/>
      <c r="G2171" s="104">
        <f>ROUNDDOWN(SUM(F2170:F2174)/1000,0)</f>
        <v>0</v>
      </c>
      <c r="H2171" s="111"/>
      <c r="I2171" s="204" t="s">
        <v>131</v>
      </c>
      <c r="J2171" s="180"/>
      <c r="K2171" s="116"/>
      <c r="L2171" s="116"/>
      <c r="M2171" s="117"/>
      <c r="N2171" s="118"/>
      <c r="O2171" s="119"/>
    </row>
    <row r="2172" spans="1:15" s="131" customFormat="1" ht="14.25" customHeight="1">
      <c r="A2172" s="351"/>
      <c r="B2172" s="100"/>
      <c r="C2172" s="101"/>
      <c r="D2172" s="102"/>
      <c r="E2172" s="103"/>
      <c r="F2172" s="95"/>
      <c r="G2172" s="104"/>
      <c r="H2172" s="111"/>
      <c r="I2172" s="97"/>
      <c r="J2172" s="601"/>
      <c r="K2172" s="102"/>
      <c r="L2172" s="102"/>
      <c r="M2172" s="103"/>
      <c r="N2172" s="95"/>
      <c r="O2172" s="99"/>
    </row>
    <row r="2173" spans="1:15" s="131" customFormat="1" ht="14.25" customHeight="1">
      <c r="A2173" s="351"/>
      <c r="B2173" s="100"/>
      <c r="C2173" s="101"/>
      <c r="D2173" s="102"/>
      <c r="E2173" s="103"/>
      <c r="F2173" s="95"/>
      <c r="G2173" s="104"/>
      <c r="H2173" s="105"/>
      <c r="I2173" s="97"/>
      <c r="J2173" s="601"/>
      <c r="K2173" s="102"/>
      <c r="L2173" s="102"/>
      <c r="M2173" s="103"/>
      <c r="N2173" s="95"/>
      <c r="O2173" s="106">
        <f>ROUNDDOWN(SUM(N2172:N2177)/1000,0)</f>
        <v>0</v>
      </c>
    </row>
    <row r="2174" spans="1:15" s="131" customFormat="1" ht="14.25" customHeight="1">
      <c r="A2174" s="351"/>
      <c r="B2174" s="100"/>
      <c r="C2174" s="101"/>
      <c r="D2174" s="102"/>
      <c r="E2174" s="103"/>
      <c r="F2174" s="95"/>
      <c r="G2174" s="104"/>
      <c r="H2174" s="105"/>
      <c r="I2174" s="97"/>
      <c r="J2174" s="601"/>
      <c r="K2174" s="102"/>
      <c r="L2174" s="102"/>
      <c r="M2174" s="103"/>
      <c r="N2174" s="95"/>
      <c r="O2174" s="99"/>
    </row>
    <row r="2175" spans="1:15" s="131" customFormat="1" ht="14.25" customHeight="1">
      <c r="A2175" s="351"/>
      <c r="B2175" s="83" t="s">
        <v>559</v>
      </c>
      <c r="C2175" s="84"/>
      <c r="D2175" s="84"/>
      <c r="E2175" s="85"/>
      <c r="F2175" s="86"/>
      <c r="G2175" s="87"/>
      <c r="H2175" s="105"/>
      <c r="I2175" s="97"/>
      <c r="J2175" s="601"/>
      <c r="K2175" s="102"/>
      <c r="L2175" s="102"/>
      <c r="M2175" s="103"/>
      <c r="N2175" s="95"/>
      <c r="O2175" s="99"/>
    </row>
    <row r="2176" spans="1:15" s="131" customFormat="1" ht="14.25" customHeight="1">
      <c r="A2176" s="351"/>
      <c r="B2176" s="100"/>
      <c r="C2176" s="101"/>
      <c r="D2176" s="102"/>
      <c r="E2176" s="103"/>
      <c r="F2176" s="95"/>
      <c r="G2176" s="96"/>
      <c r="H2176" s="105"/>
      <c r="I2176" s="97"/>
      <c r="J2176" s="601"/>
      <c r="K2176" s="102"/>
      <c r="L2176" s="102"/>
      <c r="M2176" s="103"/>
      <c r="N2176" s="95"/>
      <c r="O2176" s="99"/>
    </row>
    <row r="2177" spans="1:15" s="131" customFormat="1" ht="14.25" customHeight="1">
      <c r="A2177" s="351"/>
      <c r="B2177" s="100"/>
      <c r="C2177" s="101"/>
      <c r="D2177" s="102"/>
      <c r="E2177" s="103"/>
      <c r="F2177" s="95"/>
      <c r="G2177" s="96">
        <f>ROUNDDOWN(SUM(F2176:F2184)/1000,0)</f>
        <v>0</v>
      </c>
      <c r="H2177" s="105"/>
      <c r="I2177" s="97"/>
      <c r="J2177" s="601"/>
      <c r="K2177" s="102"/>
      <c r="L2177" s="102"/>
      <c r="M2177" s="103"/>
      <c r="N2177" s="95"/>
      <c r="O2177" s="99"/>
    </row>
    <row r="2178" spans="1:15" s="131" customFormat="1" ht="14.25" customHeight="1">
      <c r="A2178" s="351"/>
      <c r="B2178" s="100"/>
      <c r="C2178" s="101"/>
      <c r="D2178" s="102"/>
      <c r="E2178" s="103"/>
      <c r="F2178" s="95"/>
      <c r="G2178" s="96"/>
      <c r="H2178" s="111"/>
      <c r="I2178" s="205" t="s">
        <v>136</v>
      </c>
      <c r="J2178" s="181"/>
      <c r="K2178" s="182"/>
      <c r="L2178" s="182"/>
      <c r="M2178" s="183"/>
      <c r="N2178" s="185"/>
      <c r="O2178" s="184"/>
    </row>
    <row r="2179" spans="1:15" s="131" customFormat="1" ht="14.25" customHeight="1">
      <c r="A2179" s="351"/>
      <c r="B2179" s="100"/>
      <c r="C2179" s="101"/>
      <c r="D2179" s="102"/>
      <c r="E2179" s="103"/>
      <c r="F2179" s="95"/>
      <c r="G2179" s="96"/>
      <c r="H2179" s="111"/>
      <c r="I2179" s="97"/>
      <c r="J2179" s="601"/>
      <c r="K2179" s="102"/>
      <c r="L2179" s="102"/>
      <c r="M2179" s="103"/>
      <c r="N2179" s="95"/>
      <c r="O2179" s="186"/>
    </row>
    <row r="2180" spans="1:15" s="131" customFormat="1" ht="14.25" customHeight="1">
      <c r="A2180" s="351"/>
      <c r="B2180" s="100"/>
      <c r="C2180" s="101"/>
      <c r="D2180" s="102"/>
      <c r="E2180" s="103"/>
      <c r="F2180" s="95"/>
      <c r="G2180" s="96"/>
      <c r="H2180" s="111"/>
      <c r="I2180" s="97"/>
      <c r="J2180" s="601"/>
      <c r="K2180" s="102"/>
      <c r="L2180" s="102"/>
      <c r="M2180" s="103"/>
      <c r="N2180" s="95"/>
      <c r="O2180" s="106">
        <f>ROUNDDOWN(SUM(N2179:N2184)/1000,0)</f>
        <v>0</v>
      </c>
    </row>
    <row r="2181" spans="1:15" s="131" customFormat="1" ht="14.25" customHeight="1">
      <c r="A2181" s="351"/>
      <c r="B2181" s="100"/>
      <c r="C2181" s="101"/>
      <c r="D2181" s="102"/>
      <c r="E2181" s="103"/>
      <c r="F2181" s="95"/>
      <c r="G2181" s="96"/>
      <c r="H2181" s="111"/>
      <c r="I2181" s="97"/>
      <c r="J2181" s="601"/>
      <c r="K2181" s="102"/>
      <c r="L2181" s="102"/>
      <c r="M2181" s="103"/>
      <c r="N2181" s="95"/>
      <c r="O2181" s="99"/>
    </row>
    <row r="2182" spans="1:15" s="131" customFormat="1" ht="14.25" customHeight="1">
      <c r="A2182" s="351"/>
      <c r="B2182" s="100"/>
      <c r="C2182" s="101"/>
      <c r="D2182" s="102"/>
      <c r="E2182" s="103"/>
      <c r="F2182" s="95"/>
      <c r="G2182" s="96"/>
      <c r="H2182" s="111"/>
      <c r="I2182" s="97"/>
      <c r="J2182" s="601"/>
      <c r="K2182" s="102"/>
      <c r="L2182" s="102"/>
      <c r="M2182" s="103"/>
      <c r="N2182" s="95"/>
      <c r="O2182" s="99"/>
    </row>
    <row r="2183" spans="1:15" s="131" customFormat="1" ht="14.25" customHeight="1">
      <c r="A2183" s="351"/>
      <c r="B2183" s="100"/>
      <c r="C2183" s="101"/>
      <c r="D2183" s="102"/>
      <c r="E2183" s="103"/>
      <c r="F2183" s="95"/>
      <c r="G2183" s="96"/>
      <c r="H2183" s="105"/>
      <c r="I2183" s="97"/>
      <c r="J2183" s="601"/>
      <c r="K2183" s="102"/>
      <c r="L2183" s="102"/>
      <c r="M2183" s="103"/>
      <c r="N2183" s="95"/>
      <c r="O2183" s="99"/>
    </row>
    <row r="2184" spans="1:15" s="131" customFormat="1" ht="14.25" customHeight="1">
      <c r="A2184" s="351"/>
      <c r="B2184" s="100"/>
      <c r="C2184" s="101"/>
      <c r="D2184" s="102"/>
      <c r="E2184" s="103"/>
      <c r="F2184" s="95"/>
      <c r="G2184" s="104"/>
      <c r="H2184" s="111"/>
      <c r="I2184" s="97"/>
      <c r="J2184" s="601"/>
      <c r="K2184" s="102"/>
      <c r="L2184" s="102"/>
      <c r="M2184" s="103"/>
      <c r="N2184" s="95"/>
      <c r="O2184" s="112"/>
    </row>
    <row r="2185" spans="1:15" s="131" customFormat="1" ht="14.25" customHeight="1">
      <c r="A2185" s="351"/>
      <c r="B2185" s="83" t="s">
        <v>67</v>
      </c>
      <c r="C2185" s="84"/>
      <c r="D2185" s="84"/>
      <c r="E2185" s="85"/>
      <c r="F2185" s="86"/>
      <c r="G2185" s="87"/>
      <c r="H2185" s="111"/>
      <c r="I2185" s="204" t="s">
        <v>137</v>
      </c>
      <c r="J2185" s="115"/>
      <c r="K2185" s="116"/>
      <c r="L2185" s="116"/>
      <c r="M2185" s="117"/>
      <c r="N2185" s="120"/>
      <c r="O2185" s="121"/>
    </row>
    <row r="2186" spans="1:15" s="131" customFormat="1" ht="14.25" customHeight="1">
      <c r="A2186" s="351"/>
      <c r="B2186" s="100"/>
      <c r="C2186" s="101"/>
      <c r="D2186" s="102"/>
      <c r="E2186" s="103"/>
      <c r="F2186" s="95"/>
      <c r="G2186" s="96"/>
      <c r="H2186" s="111"/>
      <c r="I2186" s="97"/>
      <c r="J2186" s="601"/>
      <c r="K2186" s="102"/>
      <c r="L2186" s="102"/>
      <c r="M2186" s="103"/>
      <c r="N2186" s="95"/>
      <c r="O2186" s="99"/>
    </row>
    <row r="2187" spans="1:15" s="131" customFormat="1" ht="14.25" customHeight="1">
      <c r="A2187" s="351"/>
      <c r="B2187" s="100"/>
      <c r="C2187" s="101"/>
      <c r="D2187" s="102"/>
      <c r="E2187" s="103"/>
      <c r="F2187" s="95"/>
      <c r="G2187" s="104">
        <f>ROUNDDOWN(SUM(F2186:F2188)/1000,0)</f>
        <v>0</v>
      </c>
      <c r="H2187" s="105"/>
      <c r="I2187" s="97"/>
      <c r="J2187" s="601"/>
      <c r="K2187" s="102"/>
      <c r="L2187" s="102"/>
      <c r="M2187" s="103"/>
      <c r="N2187" s="95"/>
      <c r="O2187" s="106">
        <f>ROUNDDOWN(SUM(N2186:N2195)/1000,0)</f>
        <v>0</v>
      </c>
    </row>
    <row r="2188" spans="1:15" s="131" customFormat="1" ht="14.1" customHeight="1">
      <c r="A2188" s="351"/>
      <c r="B2188" s="100"/>
      <c r="C2188" s="101"/>
      <c r="D2188" s="102"/>
      <c r="E2188" s="103"/>
      <c r="F2188" s="95"/>
      <c r="G2188" s="104"/>
      <c r="H2188" s="111"/>
      <c r="I2188" s="97"/>
      <c r="J2188" s="601"/>
      <c r="K2188" s="102"/>
      <c r="L2188" s="102"/>
      <c r="M2188" s="103"/>
      <c r="N2188" s="95"/>
      <c r="O2188" s="99"/>
    </row>
    <row r="2189" spans="1:15" s="131" customFormat="1" ht="14.25" customHeight="1" thickBot="1">
      <c r="A2189" s="351"/>
      <c r="B2189" s="122" t="s">
        <v>68</v>
      </c>
      <c r="C2189" s="123"/>
      <c r="D2189" s="123"/>
      <c r="E2189" s="124"/>
      <c r="F2189" s="125"/>
      <c r="G2189" s="126">
        <f>G2190-G2154-G2161-G2167-G2171-G2177-G2187</f>
        <v>0</v>
      </c>
      <c r="H2189" s="105"/>
      <c r="I2189" s="97"/>
      <c r="J2189" s="601"/>
      <c r="K2189" s="102"/>
      <c r="L2189" s="102"/>
      <c r="M2189" s="103"/>
      <c r="N2189" s="95"/>
      <c r="O2189" s="99"/>
    </row>
    <row r="2190" spans="1:15" s="131" customFormat="1" ht="20.100000000000001" customHeight="1" thickTop="1">
      <c r="A2190" s="351"/>
      <c r="B2190" s="1015" t="s">
        <v>69</v>
      </c>
      <c r="C2190" s="1016"/>
      <c r="D2190" s="1016"/>
      <c r="E2190" s="1016"/>
      <c r="F2190" s="1017"/>
      <c r="G2190" s="127">
        <f>O2198</f>
        <v>0</v>
      </c>
      <c r="H2190" s="105"/>
      <c r="I2190" s="97"/>
      <c r="J2190" s="601"/>
      <c r="K2190" s="102"/>
      <c r="L2190" s="102"/>
      <c r="M2190" s="103"/>
      <c r="N2190" s="95"/>
      <c r="O2190" s="99"/>
    </row>
    <row r="2191" spans="1:15" s="131" customFormat="1" ht="14.25" customHeight="1">
      <c r="A2191" s="351"/>
      <c r="B2191" s="128" t="s">
        <v>70</v>
      </c>
      <c r="C2191" s="129"/>
      <c r="D2191" s="129"/>
      <c r="E2191" s="129"/>
      <c r="F2191" s="129"/>
      <c r="G2191" s="130"/>
      <c r="H2191" s="130"/>
      <c r="I2191" s="97"/>
      <c r="J2191" s="601"/>
      <c r="K2191" s="102"/>
      <c r="L2191" s="102"/>
      <c r="M2191" s="103"/>
      <c r="N2191" s="95"/>
      <c r="O2191" s="99"/>
    </row>
    <row r="2192" spans="1:15" s="131" customFormat="1" ht="14.25" customHeight="1">
      <c r="A2192" s="351"/>
      <c r="B2192" s="131" t="s">
        <v>71</v>
      </c>
      <c r="C2192" s="129"/>
      <c r="D2192" s="129"/>
      <c r="E2192" s="129"/>
      <c r="F2192" s="129"/>
      <c r="G2192" s="132" t="s">
        <v>72</v>
      </c>
      <c r="H2192" s="133"/>
      <c r="I2192" s="97"/>
      <c r="J2192" s="601"/>
      <c r="K2192" s="102"/>
      <c r="L2192" s="102"/>
      <c r="M2192" s="103"/>
      <c r="N2192" s="95"/>
      <c r="O2192" s="99"/>
    </row>
    <row r="2193" spans="1:21" s="131" customFormat="1" ht="14.25" customHeight="1">
      <c r="A2193" s="351"/>
      <c r="B2193" s="919" t="s">
        <v>73</v>
      </c>
      <c r="C2193" s="1018"/>
      <c r="D2193" s="1018"/>
      <c r="E2193" s="1018"/>
      <c r="F2193" s="1019"/>
      <c r="G2193" s="134" t="s">
        <v>74</v>
      </c>
      <c r="H2193" s="133"/>
      <c r="I2193" s="97"/>
      <c r="J2193" s="601"/>
      <c r="K2193" s="102"/>
      <c r="L2193" s="102"/>
      <c r="M2193" s="103"/>
      <c r="N2193" s="95"/>
      <c r="O2193" s="99"/>
    </row>
    <row r="2194" spans="1:21" s="131" customFormat="1" ht="20.100000000000001" customHeight="1">
      <c r="A2194" s="351"/>
      <c r="B2194" s="1003" t="s">
        <v>567</v>
      </c>
      <c r="C2194" s="1018"/>
      <c r="D2194" s="1018"/>
      <c r="E2194" s="1018"/>
      <c r="F2194" s="1019"/>
      <c r="G2194" s="135"/>
      <c r="H2194" s="136"/>
      <c r="I2194" s="97"/>
      <c r="J2194" s="601"/>
      <c r="K2194" s="102"/>
      <c r="L2194" s="102"/>
      <c r="M2194" s="103"/>
      <c r="N2194" s="95"/>
      <c r="O2194" s="99"/>
    </row>
    <row r="2195" spans="1:21" s="131" customFormat="1" ht="21.95" customHeight="1" thickBot="1">
      <c r="A2195" s="351"/>
      <c r="B2195" s="1003" t="s">
        <v>568</v>
      </c>
      <c r="C2195" s="1004"/>
      <c r="D2195" s="1004"/>
      <c r="E2195" s="1004"/>
      <c r="F2195" s="1005"/>
      <c r="G2195" s="135"/>
      <c r="H2195" s="111"/>
      <c r="I2195" s="97"/>
      <c r="J2195" s="601"/>
      <c r="K2195" s="102"/>
      <c r="L2195" s="102"/>
      <c r="M2195" s="103"/>
      <c r="N2195" s="95"/>
      <c r="O2195" s="137"/>
    </row>
    <row r="2196" spans="1:21" s="131" customFormat="1" ht="35.450000000000003" customHeight="1" thickTop="1">
      <c r="A2196" s="351"/>
      <c r="B2196" s="1003" t="s">
        <v>132</v>
      </c>
      <c r="C2196" s="1004"/>
      <c r="D2196" s="1004"/>
      <c r="E2196" s="1004"/>
      <c r="F2196" s="1005"/>
      <c r="G2196" s="135"/>
      <c r="H2196" s="111"/>
      <c r="I2196" s="1006" t="s">
        <v>565</v>
      </c>
      <c r="J2196" s="1007"/>
      <c r="K2196" s="1007"/>
      <c r="L2196" s="1007"/>
      <c r="M2196" s="1007"/>
      <c r="N2196" s="1008"/>
      <c r="O2196" s="138">
        <f>SUM(O2154,O2164,O2173,O2180,O2187,)</f>
        <v>0</v>
      </c>
    </row>
    <row r="2197" spans="1:21" s="131" customFormat="1" ht="35.450000000000003" customHeight="1">
      <c r="A2197" s="351"/>
      <c r="B2197" s="1003" t="s">
        <v>138</v>
      </c>
      <c r="C2197" s="1004"/>
      <c r="D2197" s="1004"/>
      <c r="E2197" s="1004"/>
      <c r="F2197" s="1005"/>
      <c r="G2197" s="187"/>
      <c r="H2197" s="130"/>
      <c r="I2197" s="1009" t="s">
        <v>340</v>
      </c>
      <c r="J2197" s="1010"/>
      <c r="K2197" s="1010"/>
      <c r="L2197" s="1010"/>
      <c r="M2197" s="1010"/>
      <c r="N2197" s="1011"/>
      <c r="O2197" s="146">
        <f>IF(共通入力シート!$B$18="課税事業者",ROUNDDOWN((O2196-G2199)*10/110,0),0)</f>
        <v>0</v>
      </c>
    </row>
    <row r="2198" spans="1:21" s="131" customFormat="1" ht="26.1" customHeight="1" thickBot="1">
      <c r="A2198" s="351"/>
      <c r="B2198" s="1012" t="s">
        <v>569</v>
      </c>
      <c r="C2198" s="1013"/>
      <c r="D2198" s="1013"/>
      <c r="E2198" s="1013"/>
      <c r="F2198" s="1014"/>
      <c r="G2198" s="139"/>
      <c r="H2198" s="130"/>
      <c r="I2198" s="995" t="s">
        <v>341</v>
      </c>
      <c r="J2198" s="996"/>
      <c r="K2198" s="996"/>
      <c r="L2198" s="996"/>
      <c r="M2198" s="996"/>
      <c r="N2198" s="997"/>
      <c r="O2198" s="141">
        <f>O2196-O2197</f>
        <v>0</v>
      </c>
    </row>
    <row r="2199" spans="1:21" s="131" customFormat="1" ht="25.35" customHeight="1" thickTop="1">
      <c r="A2199" s="351"/>
      <c r="B2199" s="992" t="s">
        <v>75</v>
      </c>
      <c r="C2199" s="993"/>
      <c r="D2199" s="993"/>
      <c r="E2199" s="993"/>
      <c r="F2199" s="994"/>
      <c r="G2199" s="140">
        <f>SUM(G2194:G2198)</f>
        <v>0</v>
      </c>
      <c r="H2199" s="364"/>
      <c r="I2199" s="995" t="s">
        <v>342</v>
      </c>
      <c r="J2199" s="996"/>
      <c r="K2199" s="996"/>
      <c r="L2199" s="996"/>
      <c r="M2199" s="996"/>
      <c r="N2199" s="997"/>
      <c r="O2199" s="144"/>
    </row>
    <row r="2200" spans="1:21" s="131" customFormat="1" ht="26.25" customHeight="1">
      <c r="A2200" s="351"/>
      <c r="B2200" s="131" t="s">
        <v>76</v>
      </c>
      <c r="C2200" s="365"/>
      <c r="D2200" s="365"/>
      <c r="E2200" s="365"/>
      <c r="F2200" s="365"/>
      <c r="G2200" s="143"/>
      <c r="H2200" s="364"/>
      <c r="O2200" s="145"/>
    </row>
    <row r="2201" spans="1:21" s="131" customFormat="1" ht="10.5" customHeight="1" thickBot="1">
      <c r="A2201" s="351"/>
      <c r="C2201" s="365"/>
      <c r="D2201" s="365"/>
      <c r="E2201" s="365"/>
      <c r="F2201" s="365"/>
      <c r="G2201" s="143"/>
      <c r="H2201" s="364"/>
      <c r="I2201" s="366"/>
    </row>
    <row r="2202" spans="1:21" s="131" customFormat="1" ht="25.35" customHeight="1" thickBot="1">
      <c r="A2202" s="351"/>
      <c r="B2202" s="998" t="s">
        <v>77</v>
      </c>
      <c r="C2202" s="980"/>
      <c r="D2202" s="999" t="str">
        <f>IF(共通入力シート!$B$2="","",共通入力シート!$B$2)</f>
        <v/>
      </c>
      <c r="E2202" s="999"/>
      <c r="F2202" s="999"/>
      <c r="G2202" s="1000"/>
      <c r="H2202" s="1001" t="str">
        <f>IF(共通入力シート!$B$18="※選択してください。","★「共通入力シート」の消費税等仕入控除税額の取扱を選択してください。","")</f>
        <v/>
      </c>
      <c r="I2202" s="1002"/>
      <c r="J2202" s="1002"/>
      <c r="K2202" s="1002"/>
      <c r="L2202" s="1002"/>
      <c r="M2202" s="1002"/>
      <c r="N2202" s="1002"/>
      <c r="O2202" s="1002"/>
    </row>
    <row r="2203" spans="1:21" s="131" customFormat="1" ht="46.5" customHeight="1" thickBot="1">
      <c r="A2203" s="351"/>
      <c r="B2203" s="987" t="s">
        <v>343</v>
      </c>
      <c r="C2203" s="988"/>
      <c r="D2203" s="989" t="str">
        <f>IF(O2198=0,"",MAX(0,MIN(INT(O2198/2),G2189)))</f>
        <v/>
      </c>
      <c r="E2203" s="989"/>
      <c r="F2203" s="989"/>
      <c r="G2203" s="367" t="s">
        <v>29</v>
      </c>
      <c r="H2203" s="990" t="s">
        <v>78</v>
      </c>
      <c r="I2203" s="991"/>
      <c r="J2203" s="991"/>
      <c r="K2203" s="991"/>
      <c r="L2203" s="991"/>
      <c r="M2203" s="991"/>
      <c r="N2203" s="991"/>
      <c r="O2203" s="991"/>
    </row>
    <row r="2204" spans="1:21" ht="4.5" customHeight="1"/>
    <row r="2205" spans="1:21" ht="15.6" customHeight="1">
      <c r="B2205" s="131" t="s">
        <v>425</v>
      </c>
      <c r="C2205" s="218"/>
      <c r="D2205" s="218"/>
      <c r="E2205" s="218"/>
      <c r="F2205" s="218"/>
      <c r="G2205" s="218"/>
      <c r="H2205" s="218"/>
      <c r="I2205" s="218"/>
      <c r="J2205" s="218"/>
      <c r="K2205" s="218"/>
      <c r="L2205" s="218"/>
      <c r="M2205" s="218"/>
      <c r="N2205" s="218"/>
      <c r="O2205" s="218"/>
      <c r="R2205" s="329"/>
      <c r="S2205" s="329"/>
      <c r="T2205" s="329"/>
      <c r="U2205" s="329"/>
    </row>
    <row r="2206" spans="1:21" ht="15.6" customHeight="1">
      <c r="B2206" s="218" t="s">
        <v>509</v>
      </c>
      <c r="C2206" s="218"/>
      <c r="D2206" s="218"/>
      <c r="E2206" s="218"/>
      <c r="F2206" s="218"/>
      <c r="G2206" s="218"/>
      <c r="H2206" s="218"/>
      <c r="I2206" s="218"/>
      <c r="J2206" s="218"/>
      <c r="K2206" s="218"/>
      <c r="L2206" s="218"/>
      <c r="M2206" s="218"/>
      <c r="N2206" s="218"/>
      <c r="O2206" s="218"/>
      <c r="R2206" s="329"/>
      <c r="S2206" s="329"/>
      <c r="T2206" s="329"/>
      <c r="U2206" s="329"/>
    </row>
    <row r="2207" spans="1:21" ht="15.6" customHeight="1" thickBot="1">
      <c r="B2207" s="1120" t="s">
        <v>513</v>
      </c>
      <c r="C2207" s="1120"/>
      <c r="D2207" s="1120"/>
      <c r="E2207" s="1120"/>
      <c r="F2207" s="1120"/>
      <c r="G2207" s="1120"/>
      <c r="H2207" s="1120"/>
      <c r="I2207" s="1120"/>
      <c r="J2207" s="1120"/>
      <c r="K2207" s="1120"/>
      <c r="L2207" s="1120"/>
      <c r="M2207" s="1120"/>
      <c r="N2207" s="1120"/>
      <c r="O2207" s="1120"/>
      <c r="R2207" s="329"/>
      <c r="S2207" s="329"/>
      <c r="T2207" s="329"/>
      <c r="U2207" s="329"/>
    </row>
    <row r="2208" spans="1:21" ht="15.75" customHeight="1">
      <c r="B2208" s="1121" t="s">
        <v>43</v>
      </c>
      <c r="C2208" s="1122"/>
      <c r="D2208" s="1125" t="s">
        <v>656</v>
      </c>
      <c r="E2208" s="1126"/>
      <c r="F2208" s="1129"/>
      <c r="G2208" s="1130"/>
      <c r="H2208" s="1131"/>
      <c r="I2208" s="1131"/>
      <c r="J2208" s="1131"/>
      <c r="K2208" s="1131"/>
      <c r="L2208" s="1131"/>
      <c r="M2208" s="1131"/>
      <c r="N2208" s="1131"/>
      <c r="O2208" s="1132"/>
      <c r="Q2208" s="618" t="s">
        <v>667</v>
      </c>
      <c r="R2208" s="329"/>
      <c r="S2208" s="329"/>
      <c r="T2208" s="329"/>
      <c r="U2208" s="329"/>
    </row>
    <row r="2209" spans="2:21" ht="17.25" customHeight="1" thickBot="1">
      <c r="B2209" s="1123"/>
      <c r="C2209" s="1124"/>
      <c r="D2209" s="1127"/>
      <c r="E2209" s="1128"/>
      <c r="F2209" s="1133"/>
      <c r="G2209" s="1134"/>
      <c r="H2209" s="1135"/>
      <c r="I2209" s="1135"/>
      <c r="J2209" s="1135"/>
      <c r="K2209" s="1135"/>
      <c r="L2209" s="1135"/>
      <c r="M2209" s="1135"/>
      <c r="N2209" s="1135"/>
      <c r="O2209" s="1136"/>
      <c r="Q2209" s="617" t="s">
        <v>668</v>
      </c>
      <c r="R2209" s="329"/>
      <c r="S2209" s="329"/>
      <c r="T2209" s="329"/>
      <c r="U2209" s="329"/>
    </row>
    <row r="2210" spans="2:21" ht="16.5" customHeight="1">
      <c r="B2210" s="330" t="s">
        <v>142</v>
      </c>
      <c r="C2210" s="331"/>
      <c r="D2210" s="331"/>
      <c r="E2210" s="332"/>
      <c r="F2210" s="331"/>
      <c r="G2210" s="331"/>
      <c r="H2210" s="333"/>
      <c r="I2210" s="333"/>
      <c r="J2210" s="333"/>
      <c r="K2210" s="333"/>
      <c r="L2210" s="333"/>
      <c r="M2210" s="333"/>
      <c r="N2210" s="333"/>
      <c r="O2210" s="334"/>
      <c r="R2210" s="329"/>
      <c r="S2210" s="329"/>
      <c r="T2210" s="329"/>
      <c r="U2210" s="329"/>
    </row>
    <row r="2211" spans="2:21" ht="18.75" customHeight="1">
      <c r="B2211" s="1109"/>
      <c r="C2211" s="1110"/>
      <c r="D2211" s="1110"/>
      <c r="E2211" s="1110"/>
      <c r="F2211" s="1110"/>
      <c r="G2211" s="1110"/>
      <c r="H2211" s="1110"/>
      <c r="I2211" s="1110"/>
      <c r="J2211" s="1110"/>
      <c r="K2211" s="1110"/>
      <c r="L2211" s="1213" t="s">
        <v>48</v>
      </c>
      <c r="M2211" s="1215"/>
      <c r="N2211" s="1215"/>
      <c r="O2211" s="1216"/>
      <c r="Q2211" s="569" t="str">
        <f>IF(M2211="", "←選択してください。", "")</f>
        <v>←選択してください。</v>
      </c>
      <c r="R2211" s="329"/>
      <c r="S2211" s="329"/>
      <c r="T2211" s="329"/>
      <c r="U2211" s="329"/>
    </row>
    <row r="2212" spans="2:21" ht="17.25" customHeight="1">
      <c r="B2212" s="1111"/>
      <c r="C2212" s="1112"/>
      <c r="D2212" s="1112"/>
      <c r="E2212" s="1112"/>
      <c r="F2212" s="1112"/>
      <c r="G2212" s="1112"/>
      <c r="H2212" s="1112"/>
      <c r="I2212" s="1112"/>
      <c r="J2212" s="1112"/>
      <c r="K2212" s="1112"/>
      <c r="L2212" s="1214"/>
      <c r="M2212" s="1217"/>
      <c r="N2212" s="1217"/>
      <c r="O2212" s="1218"/>
      <c r="Q2212" s="336"/>
      <c r="R2212" s="329"/>
      <c r="S2212" s="329"/>
      <c r="T2212" s="329"/>
      <c r="U2212" s="329"/>
    </row>
    <row r="2213" spans="2:21" ht="4.5" customHeight="1">
      <c r="B2213" s="338"/>
      <c r="C2213" s="338"/>
      <c r="D2213" s="338"/>
      <c r="E2213" s="338"/>
      <c r="F2213" s="338"/>
      <c r="G2213" s="338"/>
      <c r="H2213" s="338"/>
      <c r="I2213" s="338"/>
      <c r="J2213" s="338"/>
      <c r="K2213" s="338"/>
      <c r="L2213" s="338"/>
      <c r="M2213" s="338"/>
      <c r="N2213" s="338"/>
      <c r="O2213" s="611"/>
      <c r="R2213" s="329"/>
      <c r="S2213" s="329"/>
      <c r="T2213" s="329"/>
      <c r="U2213" s="329"/>
    </row>
    <row r="2214" spans="2:21" ht="24" customHeight="1">
      <c r="B2214" s="340" t="s">
        <v>143</v>
      </c>
      <c r="C2214" s="341"/>
      <c r="D2214" s="341"/>
      <c r="E2214" s="341"/>
      <c r="F2214" s="1117" t="s">
        <v>50</v>
      </c>
      <c r="G2214" s="1118"/>
      <c r="H2214" s="342"/>
      <c r="I2214" s="919"/>
      <c r="J2214" s="920"/>
      <c r="K2214" s="920"/>
      <c r="L2214" s="1221"/>
      <c r="M2214" s="1221"/>
      <c r="N2214" s="1221"/>
      <c r="O2214" s="775"/>
      <c r="Q2214" s="336" t="str">
        <f>IF(OR(F2208="人材養成事業",F2208= "普及啓発事業"), "←斜線部は記入する必要はありません。", "")</f>
        <v/>
      </c>
      <c r="R2214" s="329"/>
      <c r="S2214" s="329"/>
      <c r="T2214" s="329"/>
      <c r="U2214" s="329"/>
    </row>
    <row r="2215" spans="2:21" ht="8.25" customHeight="1">
      <c r="B2215" s="131"/>
      <c r="C2215" s="131"/>
      <c r="D2215" s="131"/>
      <c r="E2215" s="131"/>
      <c r="F2215" s="338"/>
      <c r="G2215" s="338"/>
      <c r="H2215" s="587"/>
      <c r="I2215" s="338"/>
      <c r="J2215" s="338"/>
      <c r="K2215" s="338"/>
      <c r="L2215" s="588"/>
      <c r="M2215" s="338"/>
      <c r="N2215" s="338"/>
      <c r="O2215" s="589"/>
      <c r="Q2215" s="336"/>
      <c r="R2215" s="329"/>
      <c r="S2215" s="329"/>
      <c r="T2215" s="329"/>
      <c r="U2215" s="329"/>
    </row>
    <row r="2216" spans="2:21" ht="24" hidden="1" customHeight="1">
      <c r="B2216" s="131"/>
      <c r="C2216" s="131"/>
      <c r="D2216" s="131"/>
      <c r="E2216" s="131"/>
      <c r="F2216" s="338"/>
      <c r="G2216" s="338"/>
      <c r="H2216" s="587"/>
      <c r="I2216" s="338"/>
      <c r="J2216" s="338"/>
      <c r="K2216" s="338"/>
      <c r="L2216" s="588"/>
      <c r="M2216" s="338"/>
      <c r="N2216" s="338"/>
      <c r="O2216" s="589"/>
      <c r="Q2216" s="336"/>
      <c r="R2216" s="329"/>
      <c r="S2216" s="329"/>
      <c r="T2216" s="329"/>
      <c r="U2216" s="329"/>
    </row>
    <row r="2217" spans="2:21" ht="9.75" hidden="1" customHeight="1">
      <c r="B2217" s="131"/>
      <c r="C2217" s="131"/>
      <c r="D2217" s="338"/>
      <c r="E2217" s="338"/>
      <c r="F2217" s="338"/>
      <c r="G2217" s="338"/>
      <c r="H2217" s="338"/>
      <c r="I2217" s="338"/>
      <c r="J2217" s="338"/>
      <c r="K2217" s="338"/>
      <c r="L2217" s="338"/>
      <c r="M2217" s="338"/>
      <c r="N2217" s="338"/>
      <c r="O2217" s="338"/>
      <c r="Q2217" s="336"/>
      <c r="R2217" s="329"/>
      <c r="S2217" s="329"/>
      <c r="T2217" s="329"/>
      <c r="U2217" s="329"/>
    </row>
    <row r="2218" spans="2:21" s="102" customFormat="1" ht="18" customHeight="1">
      <c r="B2218" s="1020" t="s">
        <v>344</v>
      </c>
      <c r="C2218" s="1066"/>
      <c r="D2218" s="925" t="s">
        <v>413</v>
      </c>
      <c r="E2218" s="926"/>
      <c r="F2218" s="926"/>
      <c r="G2218" s="926"/>
      <c r="H2218" s="926"/>
      <c r="I2218" s="926"/>
      <c r="J2218" s="926"/>
      <c r="K2218" s="926"/>
      <c r="L2218" s="926"/>
      <c r="M2218" s="926"/>
      <c r="N2218" s="926"/>
      <c r="O2218" s="927"/>
      <c r="Q2218" s="345"/>
    </row>
    <row r="2219" spans="2:21" s="102" customFormat="1" ht="19.350000000000001" customHeight="1">
      <c r="B2219" s="1067"/>
      <c r="C2219" s="1068"/>
      <c r="D2219" s="1071"/>
      <c r="E2219" s="1072"/>
      <c r="F2219" s="1072"/>
      <c r="G2219" s="1072"/>
      <c r="H2219" s="1072"/>
      <c r="I2219" s="1072"/>
      <c r="J2219" s="1072"/>
      <c r="K2219" s="1072"/>
      <c r="L2219" s="1072"/>
      <c r="M2219" s="1072"/>
      <c r="N2219" s="1072"/>
      <c r="O2219" s="1073"/>
    </row>
    <row r="2220" spans="2:21" s="102" customFormat="1" ht="19.350000000000001" customHeight="1">
      <c r="B2220" s="1067"/>
      <c r="C2220" s="1068"/>
      <c r="D2220" s="1071"/>
      <c r="E2220" s="1072"/>
      <c r="F2220" s="1072"/>
      <c r="G2220" s="1072"/>
      <c r="H2220" s="1072"/>
      <c r="I2220" s="1072"/>
      <c r="J2220" s="1072"/>
      <c r="K2220" s="1072"/>
      <c r="L2220" s="1072"/>
      <c r="M2220" s="1072"/>
      <c r="N2220" s="1072"/>
      <c r="O2220" s="1073"/>
    </row>
    <row r="2221" spans="2:21" s="102" customFormat="1" ht="19.350000000000001" customHeight="1">
      <c r="B2221" s="1067"/>
      <c r="C2221" s="1068"/>
      <c r="D2221" s="1071"/>
      <c r="E2221" s="1072"/>
      <c r="F2221" s="1072"/>
      <c r="G2221" s="1072"/>
      <c r="H2221" s="1072"/>
      <c r="I2221" s="1072"/>
      <c r="J2221" s="1072"/>
      <c r="K2221" s="1072"/>
      <c r="L2221" s="1072"/>
      <c r="M2221" s="1072"/>
      <c r="N2221" s="1072"/>
      <c r="O2221" s="1073"/>
    </row>
    <row r="2222" spans="2:21" s="102" customFormat="1" ht="19.350000000000001" customHeight="1">
      <c r="B2222" s="1067"/>
      <c r="C2222" s="1068"/>
      <c r="D2222" s="1071"/>
      <c r="E2222" s="1072"/>
      <c r="F2222" s="1072"/>
      <c r="G2222" s="1072"/>
      <c r="H2222" s="1072"/>
      <c r="I2222" s="1072"/>
      <c r="J2222" s="1072"/>
      <c r="K2222" s="1072"/>
      <c r="L2222" s="1072"/>
      <c r="M2222" s="1072"/>
      <c r="N2222" s="1072"/>
      <c r="O2222" s="1073"/>
    </row>
    <row r="2223" spans="2:21" s="102" customFormat="1" ht="19.350000000000001" customHeight="1">
      <c r="B2223" s="1067"/>
      <c r="C2223" s="1068"/>
      <c r="D2223" s="1071"/>
      <c r="E2223" s="1072"/>
      <c r="F2223" s="1072"/>
      <c r="G2223" s="1072"/>
      <c r="H2223" s="1072"/>
      <c r="I2223" s="1072"/>
      <c r="J2223" s="1072"/>
      <c r="K2223" s="1072"/>
      <c r="L2223" s="1072"/>
      <c r="M2223" s="1072"/>
      <c r="N2223" s="1072"/>
      <c r="O2223" s="1073"/>
    </row>
    <row r="2224" spans="2:21" s="102" customFormat="1" ht="19.350000000000001" customHeight="1">
      <c r="B2224" s="1067"/>
      <c r="C2224" s="1068"/>
      <c r="D2224" s="1071"/>
      <c r="E2224" s="1072"/>
      <c r="F2224" s="1072"/>
      <c r="G2224" s="1072"/>
      <c r="H2224" s="1072"/>
      <c r="I2224" s="1072"/>
      <c r="J2224" s="1072"/>
      <c r="K2224" s="1072"/>
      <c r="L2224" s="1072"/>
      <c r="M2224" s="1072"/>
      <c r="N2224" s="1072"/>
      <c r="O2224" s="1073"/>
    </row>
    <row r="2225" spans="2:15" s="102" customFormat="1" ht="19.350000000000001" customHeight="1">
      <c r="B2225" s="1067"/>
      <c r="C2225" s="1068"/>
      <c r="D2225" s="1071"/>
      <c r="E2225" s="1072"/>
      <c r="F2225" s="1072"/>
      <c r="G2225" s="1072"/>
      <c r="H2225" s="1072"/>
      <c r="I2225" s="1072"/>
      <c r="J2225" s="1072"/>
      <c r="K2225" s="1072"/>
      <c r="L2225" s="1072"/>
      <c r="M2225" s="1072"/>
      <c r="N2225" s="1072"/>
      <c r="O2225" s="1073"/>
    </row>
    <row r="2226" spans="2:15" s="102" customFormat="1" ht="19.350000000000001" customHeight="1">
      <c r="B2226" s="1067"/>
      <c r="C2226" s="1068"/>
      <c r="D2226" s="1071"/>
      <c r="E2226" s="1072"/>
      <c r="F2226" s="1072"/>
      <c r="G2226" s="1072"/>
      <c r="H2226" s="1072"/>
      <c r="I2226" s="1072"/>
      <c r="J2226" s="1072"/>
      <c r="K2226" s="1072"/>
      <c r="L2226" s="1072"/>
      <c r="M2226" s="1072"/>
      <c r="N2226" s="1072"/>
      <c r="O2226" s="1073"/>
    </row>
    <row r="2227" spans="2:15" s="102" customFormat="1" ht="19.350000000000001" customHeight="1">
      <c r="B2227" s="1067"/>
      <c r="C2227" s="1068"/>
      <c r="D2227" s="1071"/>
      <c r="E2227" s="1072"/>
      <c r="F2227" s="1072"/>
      <c r="G2227" s="1072"/>
      <c r="H2227" s="1072"/>
      <c r="I2227" s="1072"/>
      <c r="J2227" s="1072"/>
      <c r="K2227" s="1072"/>
      <c r="L2227" s="1072"/>
      <c r="M2227" s="1072"/>
      <c r="N2227" s="1072"/>
      <c r="O2227" s="1073"/>
    </row>
    <row r="2228" spans="2:15" s="102" customFormat="1" ht="19.350000000000001" customHeight="1">
      <c r="B2228" s="1069"/>
      <c r="C2228" s="1070"/>
      <c r="D2228" s="1074"/>
      <c r="E2228" s="1075"/>
      <c r="F2228" s="1075"/>
      <c r="G2228" s="1075"/>
      <c r="H2228" s="1075"/>
      <c r="I2228" s="1075"/>
      <c r="J2228" s="1075"/>
      <c r="K2228" s="1075"/>
      <c r="L2228" s="1075"/>
      <c r="M2228" s="1075"/>
      <c r="N2228" s="1075"/>
      <c r="O2228" s="1076"/>
    </row>
    <row r="2229" spans="2:15" s="102" customFormat="1" ht="18" customHeight="1">
      <c r="B2229" s="1020" t="s">
        <v>148</v>
      </c>
      <c r="C2229" s="1021"/>
      <c r="D2229" s="1059" t="s">
        <v>427</v>
      </c>
      <c r="E2229" s="1026"/>
      <c r="F2229" s="1026"/>
      <c r="G2229" s="1026"/>
      <c r="H2229" s="1026"/>
      <c r="I2229" s="1026"/>
      <c r="J2229" s="1026"/>
      <c r="K2229" s="1026"/>
      <c r="L2229" s="1026"/>
      <c r="M2229" s="1026"/>
      <c r="N2229" s="1026"/>
      <c r="O2229" s="1027"/>
    </row>
    <row r="2230" spans="2:15" s="102" customFormat="1" ht="18" customHeight="1">
      <c r="B2230" s="1022"/>
      <c r="C2230" s="1023"/>
      <c r="D2230" s="1028"/>
      <c r="E2230" s="1077"/>
      <c r="F2230" s="1077"/>
      <c r="G2230" s="1077"/>
      <c r="H2230" s="1077"/>
      <c r="I2230" s="1077"/>
      <c r="J2230" s="1077"/>
      <c r="K2230" s="1077"/>
      <c r="L2230" s="1077"/>
      <c r="M2230" s="1077"/>
      <c r="N2230" s="1077"/>
      <c r="O2230" s="1078"/>
    </row>
    <row r="2231" spans="2:15" s="102" customFormat="1" ht="18" customHeight="1">
      <c r="B2231" s="1022"/>
      <c r="C2231" s="1023"/>
      <c r="D2231" s="1071"/>
      <c r="E2231" s="1072"/>
      <c r="F2231" s="1072"/>
      <c r="G2231" s="1072"/>
      <c r="H2231" s="1072"/>
      <c r="I2231" s="1072"/>
      <c r="J2231" s="1072"/>
      <c r="K2231" s="1072"/>
      <c r="L2231" s="1072"/>
      <c r="M2231" s="1072"/>
      <c r="N2231" s="1072"/>
      <c r="O2231" s="1073"/>
    </row>
    <row r="2232" spans="2:15" s="102" customFormat="1" ht="18" customHeight="1">
      <c r="B2232" s="1022"/>
      <c r="C2232" s="1023"/>
      <c r="D2232" s="1071"/>
      <c r="E2232" s="1072"/>
      <c r="F2232" s="1072"/>
      <c r="G2232" s="1072"/>
      <c r="H2232" s="1072"/>
      <c r="I2232" s="1072"/>
      <c r="J2232" s="1072"/>
      <c r="K2232" s="1072"/>
      <c r="L2232" s="1072"/>
      <c r="M2232" s="1072"/>
      <c r="N2232" s="1072"/>
      <c r="O2232" s="1073"/>
    </row>
    <row r="2233" spans="2:15" s="102" customFormat="1" ht="18" customHeight="1">
      <c r="B2233" s="1022"/>
      <c r="C2233" s="1023"/>
      <c r="D2233" s="1071"/>
      <c r="E2233" s="1072"/>
      <c r="F2233" s="1072"/>
      <c r="G2233" s="1072"/>
      <c r="H2233" s="1072"/>
      <c r="I2233" s="1072"/>
      <c r="J2233" s="1072"/>
      <c r="K2233" s="1072"/>
      <c r="L2233" s="1072"/>
      <c r="M2233" s="1072"/>
      <c r="N2233" s="1072"/>
      <c r="O2233" s="1073"/>
    </row>
    <row r="2234" spans="2:15" s="102" customFormat="1" ht="18" customHeight="1">
      <c r="B2234" s="1022"/>
      <c r="C2234" s="1023"/>
      <c r="D2234" s="1071"/>
      <c r="E2234" s="1072"/>
      <c r="F2234" s="1072"/>
      <c r="G2234" s="1072"/>
      <c r="H2234" s="1072"/>
      <c r="I2234" s="1072"/>
      <c r="J2234" s="1072"/>
      <c r="K2234" s="1072"/>
      <c r="L2234" s="1072"/>
      <c r="M2234" s="1072"/>
      <c r="N2234" s="1072"/>
      <c r="O2234" s="1073"/>
    </row>
    <row r="2235" spans="2:15" s="102" customFormat="1" ht="18" customHeight="1">
      <c r="B2235" s="1022"/>
      <c r="C2235" s="1023"/>
      <c r="D2235" s="1079"/>
      <c r="E2235" s="1080"/>
      <c r="F2235" s="1080"/>
      <c r="G2235" s="1080"/>
      <c r="H2235" s="1080"/>
      <c r="I2235" s="1080"/>
      <c r="J2235" s="1080"/>
      <c r="K2235" s="1080"/>
      <c r="L2235" s="1080"/>
      <c r="M2235" s="1080"/>
      <c r="N2235" s="1080"/>
      <c r="O2235" s="1081"/>
    </row>
    <row r="2236" spans="2:15" s="102" customFormat="1" ht="18" customHeight="1">
      <c r="B2236" s="1022"/>
      <c r="C2236" s="1023"/>
      <c r="D2236" s="1082" t="s">
        <v>428</v>
      </c>
      <c r="E2236" s="1083"/>
      <c r="F2236" s="1083"/>
      <c r="G2236" s="1083"/>
      <c r="H2236" s="1083"/>
      <c r="I2236" s="1083"/>
      <c r="J2236" s="1083"/>
      <c r="K2236" s="1083"/>
      <c r="L2236" s="1083"/>
      <c r="M2236" s="1083"/>
      <c r="N2236" s="1083"/>
      <c r="O2236" s="1084"/>
    </row>
    <row r="2237" spans="2:15" s="102" customFormat="1" ht="18" customHeight="1">
      <c r="B2237" s="1022"/>
      <c r="C2237" s="1023"/>
      <c r="D2237" s="1028"/>
      <c r="E2237" s="1085"/>
      <c r="F2237" s="1085"/>
      <c r="G2237" s="1085"/>
      <c r="H2237" s="1085"/>
      <c r="I2237" s="1085"/>
      <c r="J2237" s="1085"/>
      <c r="K2237" s="1085"/>
      <c r="L2237" s="1085"/>
      <c r="M2237" s="1085"/>
      <c r="N2237" s="1085"/>
      <c r="O2237" s="1086"/>
    </row>
    <row r="2238" spans="2:15" s="102" customFormat="1" ht="18" customHeight="1">
      <c r="B2238" s="1022"/>
      <c r="C2238" s="1023"/>
      <c r="D2238" s="1087"/>
      <c r="E2238" s="1088"/>
      <c r="F2238" s="1088"/>
      <c r="G2238" s="1088"/>
      <c r="H2238" s="1088"/>
      <c r="I2238" s="1088"/>
      <c r="J2238" s="1088"/>
      <c r="K2238" s="1088"/>
      <c r="L2238" s="1088"/>
      <c r="M2238" s="1088"/>
      <c r="N2238" s="1088"/>
      <c r="O2238" s="1089"/>
    </row>
    <row r="2239" spans="2:15" s="102" customFormat="1" ht="18" customHeight="1">
      <c r="B2239" s="1022"/>
      <c r="C2239" s="1023"/>
      <c r="D2239" s="1087"/>
      <c r="E2239" s="1088"/>
      <c r="F2239" s="1088"/>
      <c r="G2239" s="1088"/>
      <c r="H2239" s="1088"/>
      <c r="I2239" s="1088"/>
      <c r="J2239" s="1088"/>
      <c r="K2239" s="1088"/>
      <c r="L2239" s="1088"/>
      <c r="M2239" s="1088"/>
      <c r="N2239" s="1088"/>
      <c r="O2239" s="1089"/>
    </row>
    <row r="2240" spans="2:15" s="102" customFormat="1" ht="18" customHeight="1">
      <c r="B2240" s="1022"/>
      <c r="C2240" s="1023"/>
      <c r="D2240" s="1087"/>
      <c r="E2240" s="1088"/>
      <c r="F2240" s="1088"/>
      <c r="G2240" s="1088"/>
      <c r="H2240" s="1088"/>
      <c r="I2240" s="1088"/>
      <c r="J2240" s="1088"/>
      <c r="K2240" s="1088"/>
      <c r="L2240" s="1088"/>
      <c r="M2240" s="1088"/>
      <c r="N2240" s="1088"/>
      <c r="O2240" s="1089"/>
    </row>
    <row r="2241" spans="2:15" s="102" customFormat="1" ht="18" customHeight="1">
      <c r="B2241" s="1022"/>
      <c r="C2241" s="1023"/>
      <c r="D2241" s="1087"/>
      <c r="E2241" s="1088"/>
      <c r="F2241" s="1088"/>
      <c r="G2241" s="1088"/>
      <c r="H2241" s="1088"/>
      <c r="I2241" s="1088"/>
      <c r="J2241" s="1088"/>
      <c r="K2241" s="1088"/>
      <c r="L2241" s="1088"/>
      <c r="M2241" s="1088"/>
      <c r="N2241" s="1088"/>
      <c r="O2241" s="1089"/>
    </row>
    <row r="2242" spans="2:15" s="102" customFormat="1" ht="18" customHeight="1">
      <c r="B2242" s="1022"/>
      <c r="C2242" s="1023"/>
      <c r="D2242" s="1087"/>
      <c r="E2242" s="1088"/>
      <c r="F2242" s="1088"/>
      <c r="G2242" s="1088"/>
      <c r="H2242" s="1088"/>
      <c r="I2242" s="1088"/>
      <c r="J2242" s="1088"/>
      <c r="K2242" s="1088"/>
      <c r="L2242" s="1088"/>
      <c r="M2242" s="1088"/>
      <c r="N2242" s="1088"/>
      <c r="O2242" s="1089"/>
    </row>
    <row r="2243" spans="2:15" s="102" customFormat="1" ht="18" customHeight="1">
      <c r="B2243" s="1024"/>
      <c r="C2243" s="1025"/>
      <c r="D2243" s="1090"/>
      <c r="E2243" s="1091"/>
      <c r="F2243" s="1091"/>
      <c r="G2243" s="1091"/>
      <c r="H2243" s="1091"/>
      <c r="I2243" s="1091"/>
      <c r="J2243" s="1091"/>
      <c r="K2243" s="1091"/>
      <c r="L2243" s="1091"/>
      <c r="M2243" s="1091"/>
      <c r="N2243" s="1091"/>
      <c r="O2243" s="1092"/>
    </row>
    <row r="2244" spans="2:15" s="102" customFormat="1" ht="18" customHeight="1">
      <c r="B2244" s="1020" t="s">
        <v>140</v>
      </c>
      <c r="C2244" s="1021"/>
      <c r="D2244" s="1026" t="s">
        <v>347</v>
      </c>
      <c r="E2244" s="1026"/>
      <c r="F2244" s="1026"/>
      <c r="G2244" s="1026"/>
      <c r="H2244" s="1026"/>
      <c r="I2244" s="1026"/>
      <c r="J2244" s="1026"/>
      <c r="K2244" s="1026"/>
      <c r="L2244" s="1026"/>
      <c r="M2244" s="1026"/>
      <c r="N2244" s="1026"/>
      <c r="O2244" s="1027"/>
    </row>
    <row r="2245" spans="2:15" s="102" customFormat="1" ht="18" customHeight="1">
      <c r="B2245" s="1022"/>
      <c r="C2245" s="1023"/>
      <c r="D2245" s="1028"/>
      <c r="E2245" s="1029"/>
      <c r="F2245" s="1029"/>
      <c r="G2245" s="1029"/>
      <c r="H2245" s="1029"/>
      <c r="I2245" s="1029"/>
      <c r="J2245" s="1029"/>
      <c r="K2245" s="1029"/>
      <c r="L2245" s="1029"/>
      <c r="M2245" s="1029"/>
      <c r="N2245" s="1029"/>
      <c r="O2245" s="1030"/>
    </row>
    <row r="2246" spans="2:15" s="102" customFormat="1" ht="18" customHeight="1">
      <c r="B2246" s="1022"/>
      <c r="C2246" s="1023"/>
      <c r="D2246" s="1031"/>
      <c r="E2246" s="1032"/>
      <c r="F2246" s="1032"/>
      <c r="G2246" s="1032"/>
      <c r="H2246" s="1032"/>
      <c r="I2246" s="1032"/>
      <c r="J2246" s="1032"/>
      <c r="K2246" s="1032"/>
      <c r="L2246" s="1032"/>
      <c r="M2246" s="1032"/>
      <c r="N2246" s="1032"/>
      <c r="O2246" s="1033"/>
    </row>
    <row r="2247" spans="2:15" s="102" customFormat="1" ht="18" customHeight="1">
      <c r="B2247" s="1022"/>
      <c r="C2247" s="1023"/>
      <c r="D2247" s="1034"/>
      <c r="E2247" s="1035"/>
      <c r="F2247" s="1035"/>
      <c r="G2247" s="1035"/>
      <c r="H2247" s="1035"/>
      <c r="I2247" s="1035"/>
      <c r="J2247" s="1035"/>
      <c r="K2247" s="1035"/>
      <c r="L2247" s="1035"/>
      <c r="M2247" s="1035"/>
      <c r="N2247" s="1035"/>
      <c r="O2247" s="1036"/>
    </row>
    <row r="2248" spans="2:15" s="102" customFormat="1" ht="17.100000000000001" customHeight="1">
      <c r="B2248" s="1022"/>
      <c r="C2248" s="1023"/>
      <c r="D2248" s="1026" t="s">
        <v>345</v>
      </c>
      <c r="E2248" s="1026"/>
      <c r="F2248" s="1026"/>
      <c r="G2248" s="1026"/>
      <c r="H2248" s="1026"/>
      <c r="I2248" s="1026"/>
      <c r="J2248" s="1026"/>
      <c r="K2248" s="1026"/>
      <c r="L2248" s="1026"/>
      <c r="M2248" s="1026"/>
      <c r="N2248" s="1026"/>
      <c r="O2248" s="1027"/>
    </row>
    <row r="2249" spans="2:15" s="102" customFormat="1" ht="17.100000000000001" customHeight="1">
      <c r="B2249" s="1022"/>
      <c r="C2249" s="1023"/>
      <c r="D2249" s="1037"/>
      <c r="E2249" s="1038"/>
      <c r="F2249" s="1038"/>
      <c r="G2249" s="1038"/>
      <c r="H2249" s="1038"/>
      <c r="I2249" s="1038"/>
      <c r="J2249" s="1038"/>
      <c r="K2249" s="1038"/>
      <c r="L2249" s="1038"/>
      <c r="M2249" s="1038"/>
      <c r="N2249" s="1038"/>
      <c r="O2249" s="1039"/>
    </row>
    <row r="2250" spans="2:15" s="102" customFormat="1" ht="17.100000000000001" customHeight="1">
      <c r="B2250" s="1022"/>
      <c r="C2250" s="1023"/>
      <c r="D2250" s="1040"/>
      <c r="E2250" s="1041"/>
      <c r="F2250" s="1041"/>
      <c r="G2250" s="1041"/>
      <c r="H2250" s="1041"/>
      <c r="I2250" s="1041"/>
      <c r="J2250" s="1041"/>
      <c r="K2250" s="1041"/>
      <c r="L2250" s="1041"/>
      <c r="M2250" s="1041"/>
      <c r="N2250" s="1041"/>
      <c r="O2250" s="1042"/>
    </row>
    <row r="2251" spans="2:15" s="102" customFormat="1" ht="17.100000000000001" customHeight="1">
      <c r="B2251" s="1022"/>
      <c r="C2251" s="1023"/>
      <c r="D2251" s="1043"/>
      <c r="E2251" s="1044"/>
      <c r="F2251" s="1044"/>
      <c r="G2251" s="1044"/>
      <c r="H2251" s="1044"/>
      <c r="I2251" s="1044"/>
      <c r="J2251" s="1044"/>
      <c r="K2251" s="1044"/>
      <c r="L2251" s="1044"/>
      <c r="M2251" s="1044"/>
      <c r="N2251" s="1044"/>
      <c r="O2251" s="1045"/>
    </row>
    <row r="2252" spans="2:15" s="102" customFormat="1" ht="17.100000000000001" customHeight="1">
      <c r="B2252" s="1022"/>
      <c r="C2252" s="1023"/>
      <c r="D2252" s="1026" t="s">
        <v>492</v>
      </c>
      <c r="E2252" s="1026"/>
      <c r="F2252" s="1026"/>
      <c r="G2252" s="1026"/>
      <c r="H2252" s="1026"/>
      <c r="I2252" s="1026"/>
      <c r="J2252" s="1026"/>
      <c r="K2252" s="1026"/>
      <c r="L2252" s="1026"/>
      <c r="M2252" s="1026"/>
      <c r="N2252" s="1026"/>
      <c r="O2252" s="1027"/>
    </row>
    <row r="2253" spans="2:15" s="102" customFormat="1" ht="17.100000000000001" customHeight="1">
      <c r="B2253" s="1022"/>
      <c r="C2253" s="1023"/>
      <c r="D2253" s="1046"/>
      <c r="E2253" s="1047"/>
      <c r="F2253" s="1047"/>
      <c r="G2253" s="1047"/>
      <c r="H2253" s="1047"/>
      <c r="I2253" s="1047"/>
      <c r="J2253" s="1047"/>
      <c r="K2253" s="1047"/>
      <c r="L2253" s="1047"/>
      <c r="M2253" s="1047"/>
      <c r="N2253" s="1047"/>
      <c r="O2253" s="1048"/>
    </row>
    <row r="2254" spans="2:15" s="102" customFormat="1" ht="17.100000000000001" customHeight="1">
      <c r="B2254" s="1022"/>
      <c r="C2254" s="1023"/>
      <c r="D2254" s="1049"/>
      <c r="E2254" s="797"/>
      <c r="F2254" s="797"/>
      <c r="G2254" s="797"/>
      <c r="H2254" s="797"/>
      <c r="I2254" s="797"/>
      <c r="J2254" s="797"/>
      <c r="K2254" s="797"/>
      <c r="L2254" s="797"/>
      <c r="M2254" s="797"/>
      <c r="N2254" s="797"/>
      <c r="O2254" s="1050"/>
    </row>
    <row r="2255" spans="2:15" s="102" customFormat="1" ht="17.100000000000001" customHeight="1">
      <c r="B2255" s="1022"/>
      <c r="C2255" s="1023"/>
      <c r="D2255" s="1051"/>
      <c r="E2255" s="1052"/>
      <c r="F2255" s="1052"/>
      <c r="G2255" s="1052"/>
      <c r="H2255" s="1052"/>
      <c r="I2255" s="1052"/>
      <c r="J2255" s="1052"/>
      <c r="K2255" s="1052"/>
      <c r="L2255" s="1052"/>
      <c r="M2255" s="1052"/>
      <c r="N2255" s="1052"/>
      <c r="O2255" s="1053"/>
    </row>
    <row r="2256" spans="2:15" s="102" customFormat="1" ht="17.100000000000001" customHeight="1">
      <c r="B2256" s="1022"/>
      <c r="C2256" s="1023"/>
      <c r="D2256" s="1026" t="s">
        <v>141</v>
      </c>
      <c r="E2256" s="1026"/>
      <c r="F2256" s="1026"/>
      <c r="G2256" s="1026"/>
      <c r="H2256" s="1026"/>
      <c r="I2256" s="1026"/>
      <c r="J2256" s="1026"/>
      <c r="K2256" s="1026"/>
      <c r="L2256" s="1026"/>
      <c r="M2256" s="1026"/>
      <c r="N2256" s="1026"/>
      <c r="O2256" s="1027"/>
    </row>
    <row r="2257" spans="1:21" s="102" customFormat="1" ht="17.100000000000001" customHeight="1">
      <c r="B2257" s="1022"/>
      <c r="C2257" s="1023"/>
      <c r="D2257" s="1028"/>
      <c r="E2257" s="1054"/>
      <c r="F2257" s="1054"/>
      <c r="G2257" s="1054"/>
      <c r="H2257" s="1054"/>
      <c r="I2257" s="1054"/>
      <c r="J2257" s="1054"/>
      <c r="K2257" s="1054"/>
      <c r="L2257" s="1054"/>
      <c r="M2257" s="1054"/>
      <c r="N2257" s="1054"/>
      <c r="O2257" s="1055"/>
    </row>
    <row r="2258" spans="1:21" ht="18" customHeight="1">
      <c r="B2258" s="1022"/>
      <c r="C2258" s="1023"/>
      <c r="D2258" s="1056"/>
      <c r="E2258" s="1057"/>
      <c r="F2258" s="1057"/>
      <c r="G2258" s="1057"/>
      <c r="H2258" s="1057"/>
      <c r="I2258" s="1057"/>
      <c r="J2258" s="1057"/>
      <c r="K2258" s="1057"/>
      <c r="L2258" s="1057"/>
      <c r="M2258" s="1057"/>
      <c r="N2258" s="1057"/>
      <c r="O2258" s="1058"/>
      <c r="R2258" s="329"/>
      <c r="S2258" s="329"/>
      <c r="T2258" s="329"/>
      <c r="U2258" s="329"/>
    </row>
    <row r="2259" spans="1:21" ht="18" customHeight="1">
      <c r="B2259" s="1022"/>
      <c r="C2259" s="1023"/>
      <c r="D2259" s="1059" t="s">
        <v>346</v>
      </c>
      <c r="E2259" s="1026"/>
      <c r="F2259" s="1026"/>
      <c r="G2259" s="1026"/>
      <c r="H2259" s="1026"/>
      <c r="I2259" s="1026"/>
      <c r="J2259" s="1026"/>
      <c r="K2259" s="1026"/>
      <c r="L2259" s="1026"/>
      <c r="M2259" s="1026"/>
      <c r="N2259" s="1026"/>
      <c r="O2259" s="1027"/>
      <c r="R2259" s="329"/>
      <c r="S2259" s="329"/>
      <c r="T2259" s="329"/>
      <c r="U2259" s="329"/>
    </row>
    <row r="2260" spans="1:21" ht="18" customHeight="1">
      <c r="B2260" s="1022"/>
      <c r="C2260" s="1023"/>
      <c r="D2260" s="1060"/>
      <c r="E2260" s="1061"/>
      <c r="F2260" s="1061"/>
      <c r="G2260" s="1061"/>
      <c r="H2260" s="1061"/>
      <c r="I2260" s="1061"/>
      <c r="J2260" s="1061"/>
      <c r="K2260" s="1061"/>
      <c r="L2260" s="1061"/>
      <c r="M2260" s="1061"/>
      <c r="N2260" s="1061"/>
      <c r="O2260" s="1062"/>
      <c r="R2260" s="329"/>
      <c r="S2260" s="329"/>
      <c r="T2260" s="329"/>
      <c r="U2260" s="329"/>
    </row>
    <row r="2261" spans="1:21" s="346" customFormat="1" ht="18" customHeight="1">
      <c r="B2261" s="1024"/>
      <c r="C2261" s="1025"/>
      <c r="D2261" s="1063"/>
      <c r="E2261" s="1064"/>
      <c r="F2261" s="1064"/>
      <c r="G2261" s="1064"/>
      <c r="H2261" s="1064"/>
      <c r="I2261" s="1064"/>
      <c r="J2261" s="1064"/>
      <c r="K2261" s="1064"/>
      <c r="L2261" s="1064"/>
      <c r="M2261" s="1064"/>
      <c r="N2261" s="1064"/>
      <c r="O2261" s="1065"/>
    </row>
    <row r="2262" spans="1:21" s="131" customFormat="1" ht="4.5" customHeight="1">
      <c r="B2262" s="347"/>
      <c r="C2262" s="347"/>
      <c r="D2262" s="348"/>
      <c r="E2262" s="348"/>
      <c r="F2262" s="348"/>
      <c r="G2262" s="348"/>
      <c r="H2262" s="348"/>
      <c r="I2262" s="348"/>
      <c r="J2262" s="348"/>
      <c r="K2262" s="348"/>
      <c r="L2262" s="348"/>
      <c r="M2262" s="348"/>
      <c r="N2262" s="348"/>
      <c r="O2262" s="348"/>
    </row>
    <row r="2263" spans="1:21" s="131" customFormat="1" ht="18.75" customHeight="1">
      <c r="B2263" s="527" t="s">
        <v>426</v>
      </c>
      <c r="C2263" s="347"/>
      <c r="D2263" s="348"/>
      <c r="E2263" s="348"/>
      <c r="F2263" s="348"/>
      <c r="G2263" s="348"/>
      <c r="H2263" s="348"/>
      <c r="I2263" s="348"/>
      <c r="J2263" s="348"/>
      <c r="K2263" s="348"/>
      <c r="L2263" s="348"/>
      <c r="M2263" s="348"/>
      <c r="N2263" s="348"/>
      <c r="O2263" s="348"/>
    </row>
    <row r="2264" spans="1:21" s="131" customFormat="1" ht="14.25" customHeight="1" thickBot="1">
      <c r="B2264" s="527" t="s">
        <v>424</v>
      </c>
      <c r="C2264" s="347"/>
      <c r="D2264" s="348"/>
      <c r="E2264" s="348"/>
      <c r="F2264" s="348"/>
      <c r="G2264" s="348"/>
      <c r="H2264" s="348"/>
      <c r="I2264" s="348"/>
      <c r="J2264" s="348"/>
      <c r="K2264" s="348"/>
      <c r="L2264" s="348"/>
      <c r="M2264" s="348"/>
      <c r="N2264" s="348"/>
      <c r="O2264" s="348"/>
    </row>
    <row r="2265" spans="1:21" s="131" customFormat="1" ht="18" customHeight="1" thickBot="1">
      <c r="B2265" s="998" t="s">
        <v>43</v>
      </c>
      <c r="C2265" s="979"/>
      <c r="D2265" s="980"/>
      <c r="E2265" s="349" t="s">
        <v>656</v>
      </c>
      <c r="F2265" s="350"/>
      <c r="G2265" s="350"/>
      <c r="H2265" s="350"/>
      <c r="I2265" s="350"/>
      <c r="J2265" s="350"/>
      <c r="K2265" s="350"/>
      <c r="L2265" s="232"/>
      <c r="M2265" s="232"/>
      <c r="N2265" s="232"/>
      <c r="O2265" s="232"/>
    </row>
    <row r="2266" spans="1:21" s="131" customFormat="1" ht="12">
      <c r="A2266" s="351"/>
      <c r="B2266" s="352" t="s">
        <v>59</v>
      </c>
      <c r="C2266" s="352"/>
      <c r="D2266" s="353"/>
      <c r="E2266" s="354"/>
      <c r="F2266" s="354"/>
      <c r="G2266" s="355" t="s">
        <v>60</v>
      </c>
      <c r="H2266" s="353"/>
      <c r="I2266" s="352" t="s">
        <v>61</v>
      </c>
      <c r="J2266" s="352"/>
      <c r="K2266" s="351"/>
      <c r="L2266" s="356"/>
      <c r="M2266" s="357"/>
      <c r="N2266" s="351"/>
      <c r="O2266" s="355" t="s">
        <v>60</v>
      </c>
    </row>
    <row r="2267" spans="1:21" s="131" customFormat="1" ht="12">
      <c r="A2267" s="358"/>
      <c r="B2267" s="359" t="s">
        <v>62</v>
      </c>
      <c r="C2267" s="360"/>
      <c r="D2267" s="360"/>
      <c r="E2267" s="361"/>
      <c r="F2267" s="361" t="s">
        <v>63</v>
      </c>
      <c r="G2267" s="362" t="s">
        <v>64</v>
      </c>
      <c r="H2267" s="363"/>
      <c r="I2267" s="359" t="s">
        <v>62</v>
      </c>
      <c r="J2267" s="360"/>
      <c r="K2267" s="360"/>
      <c r="L2267" s="360"/>
      <c r="M2267" s="361"/>
      <c r="N2267" s="361" t="s">
        <v>63</v>
      </c>
      <c r="O2267" s="362" t="s">
        <v>64</v>
      </c>
    </row>
    <row r="2268" spans="1:21" s="131" customFormat="1" ht="18" customHeight="1">
      <c r="A2268" s="351"/>
      <c r="B2268" s="83" t="s">
        <v>556</v>
      </c>
      <c r="C2268" s="84"/>
      <c r="D2268" s="84"/>
      <c r="E2268" s="85"/>
      <c r="F2268" s="86"/>
      <c r="G2268" s="87"/>
      <c r="H2268" s="88"/>
      <c r="I2268" s="83" t="s">
        <v>65</v>
      </c>
      <c r="J2268" s="84"/>
      <c r="K2268" s="84"/>
      <c r="L2268" s="84"/>
      <c r="M2268" s="85"/>
      <c r="N2268" s="89"/>
      <c r="O2268" s="90"/>
    </row>
    <row r="2269" spans="1:21" s="131" customFormat="1" ht="14.25" customHeight="1">
      <c r="A2269" s="351"/>
      <c r="B2269" s="100"/>
      <c r="C2269" s="101"/>
      <c r="D2269" s="102"/>
      <c r="E2269" s="103"/>
      <c r="F2269" s="95"/>
      <c r="G2269" s="96"/>
      <c r="H2269" s="88"/>
      <c r="I2269" s="97"/>
      <c r="J2269" s="601"/>
      <c r="K2269" s="102"/>
      <c r="L2269" s="102"/>
      <c r="M2269" s="103"/>
      <c r="N2269" s="95"/>
      <c r="O2269" s="99"/>
    </row>
    <row r="2270" spans="1:21" s="131" customFormat="1" ht="14.25" customHeight="1">
      <c r="A2270" s="351"/>
      <c r="B2270" s="100"/>
      <c r="C2270" s="101"/>
      <c r="D2270" s="102"/>
      <c r="E2270" s="103"/>
      <c r="F2270" s="95"/>
      <c r="G2270" s="104">
        <f>ROUNDDOWN(SUM(F2269:F2274)/1000,0)</f>
        <v>0</v>
      </c>
      <c r="H2270" s="105"/>
      <c r="I2270" s="97"/>
      <c r="J2270" s="601"/>
      <c r="K2270" s="102"/>
      <c r="L2270" s="102"/>
      <c r="M2270" s="103"/>
      <c r="N2270" s="95"/>
      <c r="O2270" s="106">
        <f>ROUNDDOWN(SUM(N2269:N2277)/1000,0)</f>
        <v>0</v>
      </c>
    </row>
    <row r="2271" spans="1:21" s="131" customFormat="1" ht="14.1" customHeight="1">
      <c r="A2271" s="351"/>
      <c r="B2271" s="100"/>
      <c r="C2271" s="101"/>
      <c r="D2271" s="102"/>
      <c r="E2271" s="103"/>
      <c r="F2271" s="95"/>
      <c r="G2271" s="104"/>
      <c r="H2271" s="105"/>
      <c r="I2271" s="97"/>
      <c r="J2271" s="601"/>
      <c r="K2271" s="102"/>
      <c r="L2271" s="102"/>
      <c r="M2271" s="103"/>
      <c r="N2271" s="95"/>
      <c r="O2271" s="99"/>
    </row>
    <row r="2272" spans="1:21" s="131" customFormat="1" ht="14.25" customHeight="1">
      <c r="A2272" s="351"/>
      <c r="B2272" s="100"/>
      <c r="C2272" s="101"/>
      <c r="D2272" s="102"/>
      <c r="E2272" s="103"/>
      <c r="F2272" s="95"/>
      <c r="G2272" s="104"/>
      <c r="H2272" s="105"/>
      <c r="I2272" s="97"/>
      <c r="J2272" s="601"/>
      <c r="K2272" s="102"/>
      <c r="L2272" s="102"/>
      <c r="M2272" s="103"/>
      <c r="N2272" s="95"/>
      <c r="O2272" s="99"/>
    </row>
    <row r="2273" spans="1:15" s="131" customFormat="1" ht="14.25" customHeight="1">
      <c r="A2273" s="351"/>
      <c r="B2273" s="100"/>
      <c r="C2273" s="101"/>
      <c r="D2273" s="102"/>
      <c r="E2273" s="103"/>
      <c r="F2273" s="95"/>
      <c r="G2273" s="107"/>
      <c r="H2273" s="108"/>
      <c r="I2273" s="97"/>
      <c r="J2273" s="601"/>
      <c r="K2273" s="102"/>
      <c r="L2273" s="102"/>
      <c r="M2273" s="103"/>
      <c r="N2273" s="95"/>
      <c r="O2273" s="99"/>
    </row>
    <row r="2274" spans="1:15" s="131" customFormat="1" ht="14.25" customHeight="1">
      <c r="A2274" s="351"/>
      <c r="B2274" s="100"/>
      <c r="C2274" s="101"/>
      <c r="D2274" s="102"/>
      <c r="E2274" s="103"/>
      <c r="F2274" s="95"/>
      <c r="G2274" s="107"/>
      <c r="H2274" s="108"/>
      <c r="I2274" s="97"/>
      <c r="J2274" s="601"/>
      <c r="K2274" s="102"/>
      <c r="L2274" s="102"/>
      <c r="M2274" s="103"/>
      <c r="N2274" s="95"/>
      <c r="O2274" s="99"/>
    </row>
    <row r="2275" spans="1:15" s="131" customFormat="1" ht="14.25" customHeight="1">
      <c r="A2275" s="351"/>
      <c r="B2275" s="83" t="s">
        <v>66</v>
      </c>
      <c r="C2275" s="84"/>
      <c r="D2275" s="84"/>
      <c r="E2275" s="85"/>
      <c r="F2275" s="86"/>
      <c r="G2275" s="87"/>
      <c r="H2275" s="111"/>
      <c r="I2275" s="97"/>
      <c r="J2275" s="601"/>
      <c r="K2275" s="102"/>
      <c r="L2275" s="102"/>
      <c r="M2275" s="103"/>
      <c r="N2275" s="95"/>
      <c r="O2275" s="99"/>
    </row>
    <row r="2276" spans="1:15" s="131" customFormat="1" ht="14.25" customHeight="1">
      <c r="A2276" s="351"/>
      <c r="B2276" s="100"/>
      <c r="C2276" s="101"/>
      <c r="D2276" s="102"/>
      <c r="E2276" s="103"/>
      <c r="F2276" s="95"/>
      <c r="G2276" s="96"/>
      <c r="H2276" s="111"/>
      <c r="I2276" s="97"/>
      <c r="J2276" s="601"/>
      <c r="K2276" s="102"/>
      <c r="L2276" s="102"/>
      <c r="M2276" s="103"/>
      <c r="N2276" s="95"/>
      <c r="O2276" s="99"/>
    </row>
    <row r="2277" spans="1:15" s="131" customFormat="1" ht="14.25" customHeight="1">
      <c r="A2277" s="351"/>
      <c r="B2277" s="100"/>
      <c r="C2277" s="101"/>
      <c r="D2277" s="102"/>
      <c r="E2277" s="103"/>
      <c r="F2277" s="95"/>
      <c r="G2277" s="104">
        <f>ROUNDDOWN(SUM(F2276:F2280)/1000,0)</f>
        <v>0</v>
      </c>
      <c r="H2277" s="105"/>
      <c r="I2277" s="97"/>
      <c r="J2277" s="601"/>
      <c r="K2277" s="102"/>
      <c r="L2277" s="102"/>
      <c r="M2277" s="103"/>
      <c r="N2277" s="95"/>
      <c r="O2277" s="112"/>
    </row>
    <row r="2278" spans="1:15" s="131" customFormat="1" ht="14.25" customHeight="1">
      <c r="A2278" s="351"/>
      <c r="B2278" s="100"/>
      <c r="C2278" s="101"/>
      <c r="D2278" s="102"/>
      <c r="E2278" s="103"/>
      <c r="F2278" s="95"/>
      <c r="G2278" s="104"/>
      <c r="H2278" s="105"/>
      <c r="I2278" s="83" t="s">
        <v>130</v>
      </c>
      <c r="J2278" s="84"/>
      <c r="K2278" s="84"/>
      <c r="L2278" s="84"/>
      <c r="M2278" s="85"/>
      <c r="N2278" s="86"/>
      <c r="O2278" s="119"/>
    </row>
    <row r="2279" spans="1:15" s="131" customFormat="1" ht="14.25" customHeight="1">
      <c r="A2279" s="351"/>
      <c r="B2279" s="100"/>
      <c r="C2279" s="101"/>
      <c r="D2279" s="102"/>
      <c r="E2279" s="103"/>
      <c r="F2279" s="95"/>
      <c r="G2279" s="104"/>
      <c r="H2279" s="111"/>
      <c r="I2279" s="97"/>
      <c r="J2279" s="601"/>
      <c r="K2279" s="102"/>
      <c r="L2279" s="102"/>
      <c r="M2279" s="103"/>
      <c r="N2279" s="95"/>
      <c r="O2279" s="99"/>
    </row>
    <row r="2280" spans="1:15" s="131" customFormat="1" ht="14.25" customHeight="1">
      <c r="A2280" s="351"/>
      <c r="B2280" s="100"/>
      <c r="C2280" s="101"/>
      <c r="D2280" s="102"/>
      <c r="E2280" s="103"/>
      <c r="F2280" s="95"/>
      <c r="G2280" s="104"/>
      <c r="H2280" s="105"/>
      <c r="I2280" s="97"/>
      <c r="J2280" s="601"/>
      <c r="K2280" s="102"/>
      <c r="L2280" s="102"/>
      <c r="M2280" s="103"/>
      <c r="N2280" s="95"/>
      <c r="O2280" s="106">
        <f>ROUNDDOWN(SUM(N2279:N2286)/1000,0)</f>
        <v>0</v>
      </c>
    </row>
    <row r="2281" spans="1:15" s="131" customFormat="1" ht="14.25" customHeight="1">
      <c r="A2281" s="351"/>
      <c r="B2281" s="83" t="s">
        <v>557</v>
      </c>
      <c r="C2281" s="84"/>
      <c r="D2281" s="84"/>
      <c r="E2281" s="85"/>
      <c r="F2281" s="86"/>
      <c r="G2281" s="87"/>
      <c r="H2281" s="105"/>
      <c r="I2281" s="97"/>
      <c r="J2281" s="601"/>
      <c r="K2281" s="102"/>
      <c r="L2281" s="102"/>
      <c r="M2281" s="103"/>
      <c r="N2281" s="95"/>
      <c r="O2281" s="99"/>
    </row>
    <row r="2282" spans="1:15" s="131" customFormat="1" ht="14.25" customHeight="1">
      <c r="A2282" s="351"/>
      <c r="B2282" s="100"/>
      <c r="C2282" s="101"/>
      <c r="D2282" s="102"/>
      <c r="E2282" s="103"/>
      <c r="F2282" s="95"/>
      <c r="G2282" s="96"/>
      <c r="H2282" s="111"/>
      <c r="I2282" s="97"/>
      <c r="J2282" s="601"/>
      <c r="K2282" s="102"/>
      <c r="L2282" s="102"/>
      <c r="M2282" s="103"/>
      <c r="N2282" s="95"/>
      <c r="O2282" s="99"/>
    </row>
    <row r="2283" spans="1:15" s="131" customFormat="1" ht="14.25" customHeight="1">
      <c r="A2283" s="351"/>
      <c r="B2283" s="100"/>
      <c r="C2283" s="101"/>
      <c r="D2283" s="102"/>
      <c r="E2283" s="103"/>
      <c r="F2283" s="95"/>
      <c r="G2283" s="104">
        <f>ROUNDDOWN(SUM(F2282:F2284)/1000,0)</f>
        <v>0</v>
      </c>
      <c r="H2283" s="111"/>
      <c r="I2283" s="97"/>
      <c r="J2283" s="601"/>
      <c r="K2283" s="102"/>
      <c r="L2283" s="102"/>
      <c r="M2283" s="103"/>
      <c r="N2283" s="95"/>
      <c r="O2283" s="99"/>
    </row>
    <row r="2284" spans="1:15" s="131" customFormat="1" ht="14.25" customHeight="1">
      <c r="A2284" s="351"/>
      <c r="B2284" s="100"/>
      <c r="C2284" s="101"/>
      <c r="D2284" s="102"/>
      <c r="E2284" s="103"/>
      <c r="F2284" s="95"/>
      <c r="G2284" s="104"/>
      <c r="H2284" s="105"/>
      <c r="I2284" s="97"/>
      <c r="J2284" s="601"/>
      <c r="K2284" s="102"/>
      <c r="L2284" s="102"/>
      <c r="M2284" s="103"/>
      <c r="N2284" s="95"/>
      <c r="O2284" s="99"/>
    </row>
    <row r="2285" spans="1:15" s="131" customFormat="1" ht="14.25" customHeight="1">
      <c r="A2285" s="351"/>
      <c r="B2285" s="83" t="s">
        <v>558</v>
      </c>
      <c r="C2285" s="84"/>
      <c r="D2285" s="84"/>
      <c r="E2285" s="85"/>
      <c r="F2285" s="86"/>
      <c r="G2285" s="87"/>
      <c r="H2285" s="105"/>
      <c r="I2285" s="97"/>
      <c r="J2285" s="601"/>
      <c r="K2285" s="102"/>
      <c r="L2285" s="102"/>
      <c r="M2285" s="103"/>
      <c r="N2285" s="95"/>
      <c r="O2285" s="99"/>
    </row>
    <row r="2286" spans="1:15" s="131" customFormat="1" ht="14.25" customHeight="1">
      <c r="A2286" s="351"/>
      <c r="B2286" s="100"/>
      <c r="C2286" s="101"/>
      <c r="D2286" s="102"/>
      <c r="E2286" s="103"/>
      <c r="F2286" s="95"/>
      <c r="G2286" s="96"/>
      <c r="H2286" s="111"/>
      <c r="I2286" s="97"/>
      <c r="J2286" s="601"/>
      <c r="K2286" s="102"/>
      <c r="L2286" s="102"/>
      <c r="M2286" s="103"/>
      <c r="N2286" s="95"/>
      <c r="O2286" s="112"/>
    </row>
    <row r="2287" spans="1:15" s="131" customFormat="1" ht="14.25" customHeight="1">
      <c r="A2287" s="351"/>
      <c r="B2287" s="100"/>
      <c r="C2287" s="101"/>
      <c r="D2287" s="102"/>
      <c r="E2287" s="103"/>
      <c r="F2287" s="95"/>
      <c r="G2287" s="104">
        <f>ROUNDDOWN(SUM(F2286:F2290)/1000,0)</f>
        <v>0</v>
      </c>
      <c r="H2287" s="111"/>
      <c r="I2287" s="204" t="s">
        <v>131</v>
      </c>
      <c r="J2287" s="180"/>
      <c r="K2287" s="116"/>
      <c r="L2287" s="116"/>
      <c r="M2287" s="117"/>
      <c r="N2287" s="118"/>
      <c r="O2287" s="119"/>
    </row>
    <row r="2288" spans="1:15" s="131" customFormat="1" ht="14.25" customHeight="1">
      <c r="A2288" s="351"/>
      <c r="B2288" s="100"/>
      <c r="C2288" s="101"/>
      <c r="D2288" s="102"/>
      <c r="E2288" s="103"/>
      <c r="F2288" s="95"/>
      <c r="G2288" s="104"/>
      <c r="H2288" s="111"/>
      <c r="I2288" s="97"/>
      <c r="J2288" s="601"/>
      <c r="K2288" s="102"/>
      <c r="L2288" s="102"/>
      <c r="M2288" s="103"/>
      <c r="N2288" s="95"/>
      <c r="O2288" s="99"/>
    </row>
    <row r="2289" spans="1:15" s="131" customFormat="1" ht="14.25" customHeight="1">
      <c r="A2289" s="351"/>
      <c r="B2289" s="100"/>
      <c r="C2289" s="101"/>
      <c r="D2289" s="102"/>
      <c r="E2289" s="103"/>
      <c r="F2289" s="95"/>
      <c r="G2289" s="104"/>
      <c r="H2289" s="105"/>
      <c r="I2289" s="97"/>
      <c r="J2289" s="601"/>
      <c r="K2289" s="102"/>
      <c r="L2289" s="102"/>
      <c r="M2289" s="103"/>
      <c r="N2289" s="95"/>
      <c r="O2289" s="106">
        <f>ROUNDDOWN(SUM(N2288:N2293)/1000,0)</f>
        <v>0</v>
      </c>
    </row>
    <row r="2290" spans="1:15" s="131" customFormat="1" ht="14.25" customHeight="1">
      <c r="A2290" s="351"/>
      <c r="B2290" s="100"/>
      <c r="C2290" s="101"/>
      <c r="D2290" s="102"/>
      <c r="E2290" s="103"/>
      <c r="F2290" s="95"/>
      <c r="G2290" s="104"/>
      <c r="H2290" s="105"/>
      <c r="I2290" s="97"/>
      <c r="J2290" s="601"/>
      <c r="K2290" s="102"/>
      <c r="L2290" s="102"/>
      <c r="M2290" s="103"/>
      <c r="N2290" s="95"/>
      <c r="O2290" s="99"/>
    </row>
    <row r="2291" spans="1:15" s="131" customFormat="1" ht="14.25" customHeight="1">
      <c r="A2291" s="351"/>
      <c r="B2291" s="83" t="s">
        <v>559</v>
      </c>
      <c r="C2291" s="84"/>
      <c r="D2291" s="84"/>
      <c r="E2291" s="85"/>
      <c r="F2291" s="86"/>
      <c r="G2291" s="87"/>
      <c r="H2291" s="105"/>
      <c r="I2291" s="97"/>
      <c r="J2291" s="601"/>
      <c r="K2291" s="102"/>
      <c r="L2291" s="102"/>
      <c r="M2291" s="103"/>
      <c r="N2291" s="95"/>
      <c r="O2291" s="99"/>
    </row>
    <row r="2292" spans="1:15" s="131" customFormat="1" ht="14.25" customHeight="1">
      <c r="A2292" s="351"/>
      <c r="B2292" s="100"/>
      <c r="C2292" s="101"/>
      <c r="D2292" s="102"/>
      <c r="E2292" s="103"/>
      <c r="F2292" s="95"/>
      <c r="G2292" s="96"/>
      <c r="H2292" s="105"/>
      <c r="I2292" s="97"/>
      <c r="J2292" s="601"/>
      <c r="K2292" s="102"/>
      <c r="L2292" s="102"/>
      <c r="M2292" s="103"/>
      <c r="N2292" s="95"/>
      <c r="O2292" s="99"/>
    </row>
    <row r="2293" spans="1:15" s="131" customFormat="1" ht="14.25" customHeight="1">
      <c r="A2293" s="351"/>
      <c r="B2293" s="100"/>
      <c r="C2293" s="101"/>
      <c r="D2293" s="102"/>
      <c r="E2293" s="103"/>
      <c r="F2293" s="95"/>
      <c r="G2293" s="96">
        <f>ROUNDDOWN(SUM(F2292:F2300)/1000,0)</f>
        <v>0</v>
      </c>
      <c r="H2293" s="105"/>
      <c r="I2293" s="97"/>
      <c r="J2293" s="601"/>
      <c r="K2293" s="102"/>
      <c r="L2293" s="102"/>
      <c r="M2293" s="103"/>
      <c r="N2293" s="95"/>
      <c r="O2293" s="99"/>
    </row>
    <row r="2294" spans="1:15" s="131" customFormat="1" ht="14.25" customHeight="1">
      <c r="A2294" s="351"/>
      <c r="B2294" s="100"/>
      <c r="C2294" s="101"/>
      <c r="D2294" s="102"/>
      <c r="E2294" s="103"/>
      <c r="F2294" s="95"/>
      <c r="G2294" s="96"/>
      <c r="H2294" s="111"/>
      <c r="I2294" s="205" t="s">
        <v>136</v>
      </c>
      <c r="J2294" s="181"/>
      <c r="K2294" s="182"/>
      <c r="L2294" s="182"/>
      <c r="M2294" s="183"/>
      <c r="N2294" s="185"/>
      <c r="O2294" s="184"/>
    </row>
    <row r="2295" spans="1:15" s="131" customFormat="1" ht="14.25" customHeight="1">
      <c r="A2295" s="351"/>
      <c r="B2295" s="100"/>
      <c r="C2295" s="101"/>
      <c r="D2295" s="102"/>
      <c r="E2295" s="103"/>
      <c r="F2295" s="95"/>
      <c r="G2295" s="96"/>
      <c r="H2295" s="111"/>
      <c r="I2295" s="97"/>
      <c r="J2295" s="601"/>
      <c r="K2295" s="102"/>
      <c r="L2295" s="102"/>
      <c r="M2295" s="103"/>
      <c r="N2295" s="95"/>
      <c r="O2295" s="186"/>
    </row>
    <row r="2296" spans="1:15" s="131" customFormat="1" ht="14.25" customHeight="1">
      <c r="A2296" s="351"/>
      <c r="B2296" s="100"/>
      <c r="C2296" s="101"/>
      <c r="D2296" s="102"/>
      <c r="E2296" s="103"/>
      <c r="F2296" s="95"/>
      <c r="G2296" s="96"/>
      <c r="H2296" s="111"/>
      <c r="I2296" s="97"/>
      <c r="J2296" s="601"/>
      <c r="K2296" s="102"/>
      <c r="L2296" s="102"/>
      <c r="M2296" s="103"/>
      <c r="N2296" s="95"/>
      <c r="O2296" s="106">
        <f>ROUNDDOWN(SUM(N2295:N2300)/1000,0)</f>
        <v>0</v>
      </c>
    </row>
    <row r="2297" spans="1:15" s="131" customFormat="1" ht="14.25" customHeight="1">
      <c r="A2297" s="351"/>
      <c r="B2297" s="100"/>
      <c r="C2297" s="101"/>
      <c r="D2297" s="102"/>
      <c r="E2297" s="103"/>
      <c r="F2297" s="95"/>
      <c r="G2297" s="96"/>
      <c r="H2297" s="111"/>
      <c r="I2297" s="97"/>
      <c r="J2297" s="601"/>
      <c r="K2297" s="102"/>
      <c r="L2297" s="102"/>
      <c r="M2297" s="103"/>
      <c r="N2297" s="95"/>
      <c r="O2297" s="99"/>
    </row>
    <row r="2298" spans="1:15" s="131" customFormat="1" ht="14.25" customHeight="1">
      <c r="A2298" s="351"/>
      <c r="B2298" s="100"/>
      <c r="C2298" s="101"/>
      <c r="D2298" s="102"/>
      <c r="E2298" s="103"/>
      <c r="F2298" s="95"/>
      <c r="G2298" s="96"/>
      <c r="H2298" s="111"/>
      <c r="I2298" s="97"/>
      <c r="J2298" s="601"/>
      <c r="K2298" s="102"/>
      <c r="L2298" s="102"/>
      <c r="M2298" s="103"/>
      <c r="N2298" s="95"/>
      <c r="O2298" s="99"/>
    </row>
    <row r="2299" spans="1:15" s="131" customFormat="1" ht="14.25" customHeight="1">
      <c r="A2299" s="351"/>
      <c r="B2299" s="100"/>
      <c r="C2299" s="101"/>
      <c r="D2299" s="102"/>
      <c r="E2299" s="103"/>
      <c r="F2299" s="95"/>
      <c r="G2299" s="96"/>
      <c r="H2299" s="105"/>
      <c r="I2299" s="97"/>
      <c r="J2299" s="601"/>
      <c r="K2299" s="102"/>
      <c r="L2299" s="102"/>
      <c r="M2299" s="103"/>
      <c r="N2299" s="95"/>
      <c r="O2299" s="99"/>
    </row>
    <row r="2300" spans="1:15" s="131" customFormat="1" ht="14.25" customHeight="1">
      <c r="A2300" s="351"/>
      <c r="B2300" s="100"/>
      <c r="C2300" s="101"/>
      <c r="D2300" s="102"/>
      <c r="E2300" s="103"/>
      <c r="F2300" s="95"/>
      <c r="G2300" s="104"/>
      <c r="H2300" s="111"/>
      <c r="I2300" s="97"/>
      <c r="J2300" s="601"/>
      <c r="K2300" s="102"/>
      <c r="L2300" s="102"/>
      <c r="M2300" s="103"/>
      <c r="N2300" s="95"/>
      <c r="O2300" s="112"/>
    </row>
    <row r="2301" spans="1:15" s="131" customFormat="1" ht="14.25" customHeight="1">
      <c r="A2301" s="351"/>
      <c r="B2301" s="83" t="s">
        <v>67</v>
      </c>
      <c r="C2301" s="84"/>
      <c r="D2301" s="84"/>
      <c r="E2301" s="85"/>
      <c r="F2301" s="86"/>
      <c r="G2301" s="87"/>
      <c r="H2301" s="111"/>
      <c r="I2301" s="204" t="s">
        <v>137</v>
      </c>
      <c r="J2301" s="115"/>
      <c r="K2301" s="116"/>
      <c r="L2301" s="116"/>
      <c r="M2301" s="117"/>
      <c r="N2301" s="120"/>
      <c r="O2301" s="121"/>
    </row>
    <row r="2302" spans="1:15" s="131" customFormat="1" ht="14.25" customHeight="1">
      <c r="A2302" s="351"/>
      <c r="B2302" s="100"/>
      <c r="C2302" s="101"/>
      <c r="D2302" s="102"/>
      <c r="E2302" s="103"/>
      <c r="F2302" s="95"/>
      <c r="G2302" s="96"/>
      <c r="H2302" s="111"/>
      <c r="I2302" s="97"/>
      <c r="J2302" s="601"/>
      <c r="K2302" s="102"/>
      <c r="L2302" s="102"/>
      <c r="M2302" s="103"/>
      <c r="N2302" s="95"/>
      <c r="O2302" s="99"/>
    </row>
    <row r="2303" spans="1:15" s="131" customFormat="1" ht="14.25" customHeight="1">
      <c r="A2303" s="351"/>
      <c r="B2303" s="100"/>
      <c r="C2303" s="101"/>
      <c r="D2303" s="102"/>
      <c r="E2303" s="103"/>
      <c r="F2303" s="95"/>
      <c r="G2303" s="104">
        <f>ROUNDDOWN(SUM(F2302:F2304)/1000,0)</f>
        <v>0</v>
      </c>
      <c r="H2303" s="105"/>
      <c r="I2303" s="97"/>
      <c r="J2303" s="601"/>
      <c r="K2303" s="102"/>
      <c r="L2303" s="102"/>
      <c r="M2303" s="103"/>
      <c r="N2303" s="95"/>
      <c r="O2303" s="106">
        <f>ROUNDDOWN(SUM(N2302:N2311)/1000,0)</f>
        <v>0</v>
      </c>
    </row>
    <row r="2304" spans="1:15" s="131" customFormat="1" ht="14.1" customHeight="1">
      <c r="A2304" s="351"/>
      <c r="B2304" s="100"/>
      <c r="C2304" s="101"/>
      <c r="D2304" s="102"/>
      <c r="E2304" s="103"/>
      <c r="F2304" s="95"/>
      <c r="G2304" s="104"/>
      <c r="H2304" s="111"/>
      <c r="I2304" s="97"/>
      <c r="J2304" s="601"/>
      <c r="K2304" s="102"/>
      <c r="L2304" s="102"/>
      <c r="M2304" s="103"/>
      <c r="N2304" s="95"/>
      <c r="O2304" s="99"/>
    </row>
    <row r="2305" spans="1:15" s="131" customFormat="1" ht="14.25" customHeight="1" thickBot="1">
      <c r="A2305" s="351"/>
      <c r="B2305" s="122" t="s">
        <v>68</v>
      </c>
      <c r="C2305" s="123"/>
      <c r="D2305" s="123"/>
      <c r="E2305" s="124"/>
      <c r="F2305" s="125"/>
      <c r="G2305" s="126">
        <f>G2306-G2270-G2277-G2283-G2287-G2293-G2303</f>
        <v>0</v>
      </c>
      <c r="H2305" s="105"/>
      <c r="I2305" s="97"/>
      <c r="J2305" s="601"/>
      <c r="K2305" s="102"/>
      <c r="L2305" s="102"/>
      <c r="M2305" s="103"/>
      <c r="N2305" s="95"/>
      <c r="O2305" s="99"/>
    </row>
    <row r="2306" spans="1:15" s="131" customFormat="1" ht="20.100000000000001" customHeight="1" thickTop="1">
      <c r="A2306" s="351"/>
      <c r="B2306" s="1015" t="s">
        <v>69</v>
      </c>
      <c r="C2306" s="1016"/>
      <c r="D2306" s="1016"/>
      <c r="E2306" s="1016"/>
      <c r="F2306" s="1017"/>
      <c r="G2306" s="127">
        <f>O2314</f>
        <v>0</v>
      </c>
      <c r="H2306" s="105"/>
      <c r="I2306" s="97"/>
      <c r="J2306" s="601"/>
      <c r="K2306" s="102"/>
      <c r="L2306" s="102"/>
      <c r="M2306" s="103"/>
      <c r="N2306" s="95"/>
      <c r="O2306" s="99"/>
    </row>
    <row r="2307" spans="1:15" s="131" customFormat="1" ht="14.25" customHeight="1">
      <c r="A2307" s="351"/>
      <c r="B2307" s="128" t="s">
        <v>70</v>
      </c>
      <c r="C2307" s="129"/>
      <c r="D2307" s="129"/>
      <c r="E2307" s="129"/>
      <c r="F2307" s="129"/>
      <c r="G2307" s="130"/>
      <c r="H2307" s="130"/>
      <c r="I2307" s="97"/>
      <c r="J2307" s="601"/>
      <c r="K2307" s="102"/>
      <c r="L2307" s="102"/>
      <c r="M2307" s="103"/>
      <c r="N2307" s="95"/>
      <c r="O2307" s="99"/>
    </row>
    <row r="2308" spans="1:15" s="131" customFormat="1" ht="14.25" customHeight="1">
      <c r="A2308" s="351"/>
      <c r="B2308" s="131" t="s">
        <v>71</v>
      </c>
      <c r="C2308" s="129"/>
      <c r="D2308" s="129"/>
      <c r="E2308" s="129"/>
      <c r="F2308" s="129"/>
      <c r="G2308" s="132" t="s">
        <v>72</v>
      </c>
      <c r="H2308" s="133"/>
      <c r="I2308" s="97"/>
      <c r="J2308" s="601"/>
      <c r="K2308" s="102"/>
      <c r="L2308" s="102"/>
      <c r="M2308" s="103"/>
      <c r="N2308" s="95"/>
      <c r="O2308" s="99"/>
    </row>
    <row r="2309" spans="1:15" s="131" customFormat="1" ht="14.25" customHeight="1">
      <c r="A2309" s="351"/>
      <c r="B2309" s="919" t="s">
        <v>73</v>
      </c>
      <c r="C2309" s="1018"/>
      <c r="D2309" s="1018"/>
      <c r="E2309" s="1018"/>
      <c r="F2309" s="1019"/>
      <c r="G2309" s="134" t="s">
        <v>74</v>
      </c>
      <c r="H2309" s="133"/>
      <c r="I2309" s="97"/>
      <c r="J2309" s="601"/>
      <c r="K2309" s="102"/>
      <c r="L2309" s="102"/>
      <c r="M2309" s="103"/>
      <c r="N2309" s="95"/>
      <c r="O2309" s="99"/>
    </row>
    <row r="2310" spans="1:15" s="131" customFormat="1" ht="20.100000000000001" customHeight="1">
      <c r="A2310" s="351"/>
      <c r="B2310" s="1003" t="s">
        <v>567</v>
      </c>
      <c r="C2310" s="1018"/>
      <c r="D2310" s="1018"/>
      <c r="E2310" s="1018"/>
      <c r="F2310" s="1019"/>
      <c r="G2310" s="135"/>
      <c r="H2310" s="136"/>
      <c r="I2310" s="97"/>
      <c r="J2310" s="601"/>
      <c r="K2310" s="102"/>
      <c r="L2310" s="102"/>
      <c r="M2310" s="103"/>
      <c r="N2310" s="95"/>
      <c r="O2310" s="99"/>
    </row>
    <row r="2311" spans="1:15" s="131" customFormat="1" ht="21.95" customHeight="1" thickBot="1">
      <c r="A2311" s="351"/>
      <c r="B2311" s="1003" t="s">
        <v>568</v>
      </c>
      <c r="C2311" s="1004"/>
      <c r="D2311" s="1004"/>
      <c r="E2311" s="1004"/>
      <c r="F2311" s="1005"/>
      <c r="G2311" s="135"/>
      <c r="H2311" s="111"/>
      <c r="I2311" s="97"/>
      <c r="J2311" s="601"/>
      <c r="K2311" s="102"/>
      <c r="L2311" s="102"/>
      <c r="M2311" s="103"/>
      <c r="N2311" s="95"/>
      <c r="O2311" s="137"/>
    </row>
    <row r="2312" spans="1:15" s="131" customFormat="1" ht="35.450000000000003" customHeight="1" thickTop="1">
      <c r="A2312" s="351"/>
      <c r="B2312" s="1003" t="s">
        <v>132</v>
      </c>
      <c r="C2312" s="1004"/>
      <c r="D2312" s="1004"/>
      <c r="E2312" s="1004"/>
      <c r="F2312" s="1005"/>
      <c r="G2312" s="135"/>
      <c r="H2312" s="111"/>
      <c r="I2312" s="1006" t="s">
        <v>565</v>
      </c>
      <c r="J2312" s="1007"/>
      <c r="K2312" s="1007"/>
      <c r="L2312" s="1007"/>
      <c r="M2312" s="1007"/>
      <c r="N2312" s="1008"/>
      <c r="O2312" s="138">
        <f>SUM(O2270,O2280,O2289,O2296,O2303,)</f>
        <v>0</v>
      </c>
    </row>
    <row r="2313" spans="1:15" s="131" customFormat="1" ht="35.450000000000003" customHeight="1">
      <c r="A2313" s="351"/>
      <c r="B2313" s="1003" t="s">
        <v>138</v>
      </c>
      <c r="C2313" s="1004"/>
      <c r="D2313" s="1004"/>
      <c r="E2313" s="1004"/>
      <c r="F2313" s="1005"/>
      <c r="G2313" s="187"/>
      <c r="H2313" s="130"/>
      <c r="I2313" s="1009" t="s">
        <v>340</v>
      </c>
      <c r="J2313" s="1010"/>
      <c r="K2313" s="1010"/>
      <c r="L2313" s="1010"/>
      <c r="M2313" s="1010"/>
      <c r="N2313" s="1011"/>
      <c r="O2313" s="146">
        <f>IF(共通入力シート!$B$18="課税事業者",ROUNDDOWN((O2312-G2315)*10/110,0),0)</f>
        <v>0</v>
      </c>
    </row>
    <row r="2314" spans="1:15" s="131" customFormat="1" ht="26.1" customHeight="1" thickBot="1">
      <c r="A2314" s="351"/>
      <c r="B2314" s="1012" t="s">
        <v>569</v>
      </c>
      <c r="C2314" s="1013"/>
      <c r="D2314" s="1013"/>
      <c r="E2314" s="1013"/>
      <c r="F2314" s="1014"/>
      <c r="G2314" s="139"/>
      <c r="H2314" s="130"/>
      <c r="I2314" s="995" t="s">
        <v>341</v>
      </c>
      <c r="J2314" s="996"/>
      <c r="K2314" s="996"/>
      <c r="L2314" s="996"/>
      <c r="M2314" s="996"/>
      <c r="N2314" s="997"/>
      <c r="O2314" s="141">
        <f>O2312-O2313</f>
        <v>0</v>
      </c>
    </row>
    <row r="2315" spans="1:15" s="131" customFormat="1" ht="25.35" customHeight="1" thickTop="1">
      <c r="A2315" s="351"/>
      <c r="B2315" s="992" t="s">
        <v>75</v>
      </c>
      <c r="C2315" s="993"/>
      <c r="D2315" s="993"/>
      <c r="E2315" s="993"/>
      <c r="F2315" s="994"/>
      <c r="G2315" s="140">
        <f>SUM(G2310:G2314)</f>
        <v>0</v>
      </c>
      <c r="H2315" s="364"/>
      <c r="I2315" s="995" t="s">
        <v>342</v>
      </c>
      <c r="J2315" s="996"/>
      <c r="K2315" s="996"/>
      <c r="L2315" s="996"/>
      <c r="M2315" s="996"/>
      <c r="N2315" s="997"/>
      <c r="O2315" s="144"/>
    </row>
    <row r="2316" spans="1:15" s="131" customFormat="1" ht="26.25" customHeight="1">
      <c r="A2316" s="351"/>
      <c r="B2316" s="131" t="s">
        <v>76</v>
      </c>
      <c r="C2316" s="365"/>
      <c r="D2316" s="365"/>
      <c r="E2316" s="365"/>
      <c r="F2316" s="365"/>
      <c r="G2316" s="143"/>
      <c r="H2316" s="364"/>
      <c r="O2316" s="145"/>
    </row>
    <row r="2317" spans="1:15" s="131" customFormat="1" ht="10.5" customHeight="1" thickBot="1">
      <c r="A2317" s="351"/>
      <c r="C2317" s="365"/>
      <c r="D2317" s="365"/>
      <c r="E2317" s="365"/>
      <c r="F2317" s="365"/>
      <c r="G2317" s="143"/>
      <c r="H2317" s="364"/>
      <c r="I2317" s="366"/>
    </row>
    <row r="2318" spans="1:15" s="131" customFormat="1" ht="25.35" customHeight="1" thickBot="1">
      <c r="A2318" s="351"/>
      <c r="B2318" s="998" t="s">
        <v>77</v>
      </c>
      <c r="C2318" s="980"/>
      <c r="D2318" s="999" t="str">
        <f>IF(共通入力シート!$B$2="","",共通入力シート!$B$2)</f>
        <v/>
      </c>
      <c r="E2318" s="999"/>
      <c r="F2318" s="999"/>
      <c r="G2318" s="1000"/>
      <c r="H2318" s="1001" t="str">
        <f>IF(共通入力シート!$B$18="※選択してください。","★「共通入力シート」の消費税等仕入控除税額の取扱を選択してください。","")</f>
        <v/>
      </c>
      <c r="I2318" s="1002"/>
      <c r="J2318" s="1002"/>
      <c r="K2318" s="1002"/>
      <c r="L2318" s="1002"/>
      <c r="M2318" s="1002"/>
      <c r="N2318" s="1002"/>
      <c r="O2318" s="1002"/>
    </row>
    <row r="2319" spans="1:15" s="131" customFormat="1" ht="46.5" customHeight="1" thickBot="1">
      <c r="A2319" s="351"/>
      <c r="B2319" s="987" t="s">
        <v>343</v>
      </c>
      <c r="C2319" s="988"/>
      <c r="D2319" s="989" t="str">
        <f>IF(O2314=0,"",MAX(0,MIN(INT(O2314/2),G2305)))</f>
        <v/>
      </c>
      <c r="E2319" s="989"/>
      <c r="F2319" s="989"/>
      <c r="G2319" s="367" t="s">
        <v>29</v>
      </c>
      <c r="H2319" s="990" t="s">
        <v>78</v>
      </c>
      <c r="I2319" s="991"/>
      <c r="J2319" s="991"/>
      <c r="K2319" s="991"/>
      <c r="L2319" s="991"/>
      <c r="M2319" s="991"/>
      <c r="N2319" s="991"/>
      <c r="O2319" s="991"/>
    </row>
    <row r="2320" spans="1:15" ht="4.5" customHeight="1"/>
  </sheetData>
  <sheetProtection algorithmName="SHA-512" hashValue="uLjZ4Z6hp/c56wBkJj9EmLO2rsVeRnFb8aoXPlLaakC2qAReF+ZHpY+oJXiy5fFNNgM5SGx64usdDEghk3UeAQ==" saltValue="v2NdvoFGznIKMYD6fSUliA==" spinCount="100000" sheet="1" formatCells="0" formatRows="0" insertRows="0"/>
  <mergeCells count="940">
    <mergeCell ref="B3:O3"/>
    <mergeCell ref="B4:C5"/>
    <mergeCell ref="D4:E5"/>
    <mergeCell ref="B114:C114"/>
    <mergeCell ref="D114:G114"/>
    <mergeCell ref="H114:O114"/>
    <mergeCell ref="B115:C115"/>
    <mergeCell ref="D115:F115"/>
    <mergeCell ref="H115:O115"/>
    <mergeCell ref="B111:F111"/>
    <mergeCell ref="I111:N111"/>
    <mergeCell ref="B61:D61"/>
    <mergeCell ref="B102:F102"/>
    <mergeCell ref="B105:F105"/>
    <mergeCell ref="B106:F106"/>
    <mergeCell ref="B107:F107"/>
    <mergeCell ref="B108:F108"/>
    <mergeCell ref="I108:N108"/>
    <mergeCell ref="B109:F109"/>
    <mergeCell ref="I109:N109"/>
    <mergeCell ref="B110:F110"/>
    <mergeCell ref="I110:N110"/>
    <mergeCell ref="F10:G10"/>
    <mergeCell ref="F4:O5"/>
    <mergeCell ref="B14:C24"/>
    <mergeCell ref="D14:O14"/>
    <mergeCell ref="D15:O24"/>
    <mergeCell ref="I10:O10"/>
    <mergeCell ref="B7:K8"/>
    <mergeCell ref="L7:L8"/>
    <mergeCell ref="M7:O8"/>
    <mergeCell ref="B119:O119"/>
    <mergeCell ref="B120:C121"/>
    <mergeCell ref="D120:E121"/>
    <mergeCell ref="F120:O121"/>
    <mergeCell ref="B123:K124"/>
    <mergeCell ref="L123:L124"/>
    <mergeCell ref="M123:O124"/>
    <mergeCell ref="D56:O57"/>
    <mergeCell ref="B25:C39"/>
    <mergeCell ref="D25:O25"/>
    <mergeCell ref="D26:O31"/>
    <mergeCell ref="D32:O32"/>
    <mergeCell ref="D33:O39"/>
    <mergeCell ref="B40:C57"/>
    <mergeCell ref="D40:O40"/>
    <mergeCell ref="D41:O43"/>
    <mergeCell ref="D44:O44"/>
    <mergeCell ref="D45:O47"/>
    <mergeCell ref="D48:O48"/>
    <mergeCell ref="D49:O51"/>
    <mergeCell ref="D52:O52"/>
    <mergeCell ref="D53:O54"/>
    <mergeCell ref="D55:O55"/>
    <mergeCell ref="B141:C155"/>
    <mergeCell ref="D141:O141"/>
    <mergeCell ref="D142:O147"/>
    <mergeCell ref="D148:O148"/>
    <mergeCell ref="D149:O155"/>
    <mergeCell ref="F126:G126"/>
    <mergeCell ref="I126:O126"/>
    <mergeCell ref="B130:C140"/>
    <mergeCell ref="D130:O130"/>
    <mergeCell ref="D131:O140"/>
    <mergeCell ref="B156:C173"/>
    <mergeCell ref="D156:O156"/>
    <mergeCell ref="D157:O159"/>
    <mergeCell ref="D160:O160"/>
    <mergeCell ref="D161:O163"/>
    <mergeCell ref="D164:O164"/>
    <mergeCell ref="D165:O167"/>
    <mergeCell ref="D168:O168"/>
    <mergeCell ref="D169:O170"/>
    <mergeCell ref="D171:O171"/>
    <mergeCell ref="D172:O173"/>
    <mergeCell ref="B224:F224"/>
    <mergeCell ref="I224:N224"/>
    <mergeCell ref="B225:F225"/>
    <mergeCell ref="I225:N225"/>
    <mergeCell ref="B226:F226"/>
    <mergeCell ref="I226:N226"/>
    <mergeCell ref="B177:D177"/>
    <mergeCell ref="B218:F218"/>
    <mergeCell ref="B221:F221"/>
    <mergeCell ref="B222:F222"/>
    <mergeCell ref="B223:F223"/>
    <mergeCell ref="B231:C231"/>
    <mergeCell ref="D231:F231"/>
    <mergeCell ref="H231:O231"/>
    <mergeCell ref="B235:O235"/>
    <mergeCell ref="B236:C237"/>
    <mergeCell ref="D236:E237"/>
    <mergeCell ref="F236:O237"/>
    <mergeCell ref="B227:F227"/>
    <mergeCell ref="I227:N227"/>
    <mergeCell ref="B230:C230"/>
    <mergeCell ref="D230:G230"/>
    <mergeCell ref="H230:O230"/>
    <mergeCell ref="B246:C256"/>
    <mergeCell ref="D246:O246"/>
    <mergeCell ref="D247:O256"/>
    <mergeCell ref="B257:C271"/>
    <mergeCell ref="D257:O257"/>
    <mergeCell ref="D258:O263"/>
    <mergeCell ref="D264:O264"/>
    <mergeCell ref="D265:O271"/>
    <mergeCell ref="B239:K240"/>
    <mergeCell ref="L239:L240"/>
    <mergeCell ref="M239:O240"/>
    <mergeCell ref="F242:G242"/>
    <mergeCell ref="I242:O242"/>
    <mergeCell ref="B272:C289"/>
    <mergeCell ref="D272:O272"/>
    <mergeCell ref="D273:O275"/>
    <mergeCell ref="D276:O276"/>
    <mergeCell ref="D277:O279"/>
    <mergeCell ref="D280:O280"/>
    <mergeCell ref="D281:O283"/>
    <mergeCell ref="D284:O284"/>
    <mergeCell ref="D285:O286"/>
    <mergeCell ref="D287:O287"/>
    <mergeCell ref="D288:O289"/>
    <mergeCell ref="B340:F340"/>
    <mergeCell ref="I340:N340"/>
    <mergeCell ref="B341:F341"/>
    <mergeCell ref="I341:N341"/>
    <mergeCell ref="B342:F342"/>
    <mergeCell ref="I342:N342"/>
    <mergeCell ref="B293:D293"/>
    <mergeCell ref="B334:F334"/>
    <mergeCell ref="B337:F337"/>
    <mergeCell ref="B338:F338"/>
    <mergeCell ref="B339:F339"/>
    <mergeCell ref="B347:C347"/>
    <mergeCell ref="D347:F347"/>
    <mergeCell ref="H347:O347"/>
    <mergeCell ref="B351:O351"/>
    <mergeCell ref="B352:C353"/>
    <mergeCell ref="D352:E353"/>
    <mergeCell ref="F352:O353"/>
    <mergeCell ref="B343:F343"/>
    <mergeCell ref="I343:N343"/>
    <mergeCell ref="B346:C346"/>
    <mergeCell ref="D346:G346"/>
    <mergeCell ref="H346:O346"/>
    <mergeCell ref="B362:C372"/>
    <mergeCell ref="D362:O362"/>
    <mergeCell ref="D363:O372"/>
    <mergeCell ref="B373:C387"/>
    <mergeCell ref="D373:O373"/>
    <mergeCell ref="D374:O379"/>
    <mergeCell ref="D380:O380"/>
    <mergeCell ref="D381:O387"/>
    <mergeCell ref="B355:K356"/>
    <mergeCell ref="L355:L356"/>
    <mergeCell ref="M355:O356"/>
    <mergeCell ref="F358:G358"/>
    <mergeCell ref="I358:O358"/>
    <mergeCell ref="B388:C405"/>
    <mergeCell ref="D388:O388"/>
    <mergeCell ref="D389:O391"/>
    <mergeCell ref="D392:O392"/>
    <mergeCell ref="D393:O395"/>
    <mergeCell ref="D396:O396"/>
    <mergeCell ref="D397:O399"/>
    <mergeCell ref="D400:O400"/>
    <mergeCell ref="D401:O402"/>
    <mergeCell ref="D403:O403"/>
    <mergeCell ref="D404:O405"/>
    <mergeCell ref="B456:F456"/>
    <mergeCell ref="I456:N456"/>
    <mergeCell ref="B457:F457"/>
    <mergeCell ref="I457:N457"/>
    <mergeCell ref="B458:F458"/>
    <mergeCell ref="I458:N458"/>
    <mergeCell ref="B409:D409"/>
    <mergeCell ref="B450:F450"/>
    <mergeCell ref="B453:F453"/>
    <mergeCell ref="B454:F454"/>
    <mergeCell ref="B455:F455"/>
    <mergeCell ref="B463:C463"/>
    <mergeCell ref="D463:F463"/>
    <mergeCell ref="H463:O463"/>
    <mergeCell ref="B467:O467"/>
    <mergeCell ref="B468:C469"/>
    <mergeCell ref="D468:E469"/>
    <mergeCell ref="F468:O469"/>
    <mergeCell ref="B459:F459"/>
    <mergeCell ref="I459:N459"/>
    <mergeCell ref="B462:C462"/>
    <mergeCell ref="D462:G462"/>
    <mergeCell ref="H462:O462"/>
    <mergeCell ref="B478:C488"/>
    <mergeCell ref="D478:O478"/>
    <mergeCell ref="D479:O488"/>
    <mergeCell ref="B489:C503"/>
    <mergeCell ref="D489:O489"/>
    <mergeCell ref="D490:O495"/>
    <mergeCell ref="D496:O496"/>
    <mergeCell ref="D497:O503"/>
    <mergeCell ref="B471:K472"/>
    <mergeCell ref="L471:L472"/>
    <mergeCell ref="M471:O472"/>
    <mergeCell ref="F474:G474"/>
    <mergeCell ref="I474:O474"/>
    <mergeCell ref="B504:C521"/>
    <mergeCell ref="D504:O504"/>
    <mergeCell ref="D505:O507"/>
    <mergeCell ref="D508:O508"/>
    <mergeCell ref="D509:O511"/>
    <mergeCell ref="D512:O512"/>
    <mergeCell ref="D513:O515"/>
    <mergeCell ref="D516:O516"/>
    <mergeCell ref="D517:O518"/>
    <mergeCell ref="D519:O519"/>
    <mergeCell ref="D520:O521"/>
    <mergeCell ref="B572:F572"/>
    <mergeCell ref="I572:N572"/>
    <mergeCell ref="B573:F573"/>
    <mergeCell ref="I573:N573"/>
    <mergeCell ref="B574:F574"/>
    <mergeCell ref="I574:N574"/>
    <mergeCell ref="B525:D525"/>
    <mergeCell ref="B566:F566"/>
    <mergeCell ref="B569:F569"/>
    <mergeCell ref="B570:F570"/>
    <mergeCell ref="B571:F571"/>
    <mergeCell ref="B579:C579"/>
    <mergeCell ref="D579:F579"/>
    <mergeCell ref="H579:O579"/>
    <mergeCell ref="B583:O583"/>
    <mergeCell ref="B584:C585"/>
    <mergeCell ref="D584:E585"/>
    <mergeCell ref="F584:O585"/>
    <mergeCell ref="B575:F575"/>
    <mergeCell ref="I575:N575"/>
    <mergeCell ref="B578:C578"/>
    <mergeCell ref="D578:G578"/>
    <mergeCell ref="H578:O578"/>
    <mergeCell ref="B594:C604"/>
    <mergeCell ref="D594:O594"/>
    <mergeCell ref="D595:O604"/>
    <mergeCell ref="B605:C619"/>
    <mergeCell ref="D605:O605"/>
    <mergeCell ref="D606:O611"/>
    <mergeCell ref="D612:O612"/>
    <mergeCell ref="D613:O619"/>
    <mergeCell ref="B587:K588"/>
    <mergeCell ref="L587:L588"/>
    <mergeCell ref="M587:O588"/>
    <mergeCell ref="F590:G590"/>
    <mergeCell ref="I590:O590"/>
    <mergeCell ref="B620:C637"/>
    <mergeCell ref="D620:O620"/>
    <mergeCell ref="D621:O623"/>
    <mergeCell ref="D624:O624"/>
    <mergeCell ref="D625:O627"/>
    <mergeCell ref="D628:O628"/>
    <mergeCell ref="D629:O631"/>
    <mergeCell ref="D632:O632"/>
    <mergeCell ref="D633:O634"/>
    <mergeCell ref="D635:O635"/>
    <mergeCell ref="D636:O637"/>
    <mergeCell ref="B688:F688"/>
    <mergeCell ref="I688:N688"/>
    <mergeCell ref="B689:F689"/>
    <mergeCell ref="I689:N689"/>
    <mergeCell ref="B690:F690"/>
    <mergeCell ref="I690:N690"/>
    <mergeCell ref="B641:D641"/>
    <mergeCell ref="B682:F682"/>
    <mergeCell ref="B685:F685"/>
    <mergeCell ref="B686:F686"/>
    <mergeCell ref="B687:F687"/>
    <mergeCell ref="B695:C695"/>
    <mergeCell ref="D695:F695"/>
    <mergeCell ref="H695:O695"/>
    <mergeCell ref="B699:O699"/>
    <mergeCell ref="B700:C701"/>
    <mergeCell ref="D700:E701"/>
    <mergeCell ref="F700:O701"/>
    <mergeCell ref="B691:F691"/>
    <mergeCell ref="I691:N691"/>
    <mergeCell ref="B694:C694"/>
    <mergeCell ref="D694:G694"/>
    <mergeCell ref="H694:O694"/>
    <mergeCell ref="B710:C720"/>
    <mergeCell ref="D710:O710"/>
    <mergeCell ref="D711:O720"/>
    <mergeCell ref="B721:C735"/>
    <mergeCell ref="D721:O721"/>
    <mergeCell ref="D722:O727"/>
    <mergeCell ref="D728:O728"/>
    <mergeCell ref="D729:O735"/>
    <mergeCell ref="B703:K704"/>
    <mergeCell ref="L703:L704"/>
    <mergeCell ref="M703:O704"/>
    <mergeCell ref="F706:G706"/>
    <mergeCell ref="I706:O706"/>
    <mergeCell ref="B736:C753"/>
    <mergeCell ref="D736:O736"/>
    <mergeCell ref="D737:O739"/>
    <mergeCell ref="D740:O740"/>
    <mergeCell ref="D741:O743"/>
    <mergeCell ref="D744:O744"/>
    <mergeCell ref="D745:O747"/>
    <mergeCell ref="D748:O748"/>
    <mergeCell ref="D749:O750"/>
    <mergeCell ref="D751:O751"/>
    <mergeCell ref="D752:O753"/>
    <mergeCell ref="B804:F804"/>
    <mergeCell ref="I804:N804"/>
    <mergeCell ref="B805:F805"/>
    <mergeCell ref="I805:N805"/>
    <mergeCell ref="B806:F806"/>
    <mergeCell ref="I806:N806"/>
    <mergeCell ref="B757:D757"/>
    <mergeCell ref="B798:F798"/>
    <mergeCell ref="B801:F801"/>
    <mergeCell ref="B802:F802"/>
    <mergeCell ref="B803:F803"/>
    <mergeCell ref="B811:C811"/>
    <mergeCell ref="D811:F811"/>
    <mergeCell ref="H811:O811"/>
    <mergeCell ref="B815:O815"/>
    <mergeCell ref="B816:C817"/>
    <mergeCell ref="D816:E817"/>
    <mergeCell ref="F816:O817"/>
    <mergeCell ref="B807:F807"/>
    <mergeCell ref="I807:N807"/>
    <mergeCell ref="B810:C810"/>
    <mergeCell ref="D810:G810"/>
    <mergeCell ref="H810:O810"/>
    <mergeCell ref="B826:C836"/>
    <mergeCell ref="D826:O826"/>
    <mergeCell ref="D827:O836"/>
    <mergeCell ref="B837:C851"/>
    <mergeCell ref="D837:O837"/>
    <mergeCell ref="D838:O843"/>
    <mergeCell ref="D844:O844"/>
    <mergeCell ref="D845:O851"/>
    <mergeCell ref="B819:K820"/>
    <mergeCell ref="L819:L820"/>
    <mergeCell ref="M819:O820"/>
    <mergeCell ref="F822:G822"/>
    <mergeCell ref="I822:O822"/>
    <mergeCell ref="B852:C869"/>
    <mergeCell ref="D852:O852"/>
    <mergeCell ref="D853:O855"/>
    <mergeCell ref="D856:O856"/>
    <mergeCell ref="D857:O859"/>
    <mergeCell ref="D860:O860"/>
    <mergeCell ref="D861:O863"/>
    <mergeCell ref="D864:O864"/>
    <mergeCell ref="D865:O866"/>
    <mergeCell ref="D867:O867"/>
    <mergeCell ref="D868:O869"/>
    <mergeCell ref="B920:F920"/>
    <mergeCell ref="I920:N920"/>
    <mergeCell ref="B921:F921"/>
    <mergeCell ref="I921:N921"/>
    <mergeCell ref="B922:F922"/>
    <mergeCell ref="I922:N922"/>
    <mergeCell ref="B873:D873"/>
    <mergeCell ref="B914:F914"/>
    <mergeCell ref="B917:F917"/>
    <mergeCell ref="B918:F918"/>
    <mergeCell ref="B919:F919"/>
    <mergeCell ref="B927:C927"/>
    <mergeCell ref="D927:F927"/>
    <mergeCell ref="H927:O927"/>
    <mergeCell ref="B931:O931"/>
    <mergeCell ref="B932:C933"/>
    <mergeCell ref="D932:E933"/>
    <mergeCell ref="F932:O933"/>
    <mergeCell ref="B923:F923"/>
    <mergeCell ref="I923:N923"/>
    <mergeCell ref="B926:C926"/>
    <mergeCell ref="D926:G926"/>
    <mergeCell ref="H926:O926"/>
    <mergeCell ref="B942:C952"/>
    <mergeCell ref="D942:O942"/>
    <mergeCell ref="D943:O952"/>
    <mergeCell ref="B953:C967"/>
    <mergeCell ref="D953:O953"/>
    <mergeCell ref="D954:O959"/>
    <mergeCell ref="D960:O960"/>
    <mergeCell ref="D961:O967"/>
    <mergeCell ref="B935:K936"/>
    <mergeCell ref="L935:L936"/>
    <mergeCell ref="M935:O936"/>
    <mergeCell ref="F938:G938"/>
    <mergeCell ref="I938:O938"/>
    <mergeCell ref="B968:C985"/>
    <mergeCell ref="D968:O968"/>
    <mergeCell ref="D969:O971"/>
    <mergeCell ref="D972:O972"/>
    <mergeCell ref="D973:O975"/>
    <mergeCell ref="D976:O976"/>
    <mergeCell ref="D977:O979"/>
    <mergeCell ref="D980:O980"/>
    <mergeCell ref="D981:O982"/>
    <mergeCell ref="D983:O983"/>
    <mergeCell ref="D984:O985"/>
    <mergeCell ref="B1036:F1036"/>
    <mergeCell ref="I1036:N1036"/>
    <mergeCell ref="B1037:F1037"/>
    <mergeCell ref="I1037:N1037"/>
    <mergeCell ref="B1038:F1038"/>
    <mergeCell ref="I1038:N1038"/>
    <mergeCell ref="B989:D989"/>
    <mergeCell ref="B1030:F1030"/>
    <mergeCell ref="B1033:F1033"/>
    <mergeCell ref="B1034:F1034"/>
    <mergeCell ref="B1035:F1035"/>
    <mergeCell ref="B1043:C1043"/>
    <mergeCell ref="D1043:F1043"/>
    <mergeCell ref="H1043:O1043"/>
    <mergeCell ref="B1047:O1047"/>
    <mergeCell ref="B1048:C1049"/>
    <mergeCell ref="D1048:E1049"/>
    <mergeCell ref="F1048:O1049"/>
    <mergeCell ref="B1039:F1039"/>
    <mergeCell ref="I1039:N1039"/>
    <mergeCell ref="B1042:C1042"/>
    <mergeCell ref="D1042:G1042"/>
    <mergeCell ref="H1042:O1042"/>
    <mergeCell ref="B1058:C1068"/>
    <mergeCell ref="D1058:O1058"/>
    <mergeCell ref="D1059:O1068"/>
    <mergeCell ref="B1069:C1083"/>
    <mergeCell ref="D1069:O1069"/>
    <mergeCell ref="D1070:O1075"/>
    <mergeCell ref="D1076:O1076"/>
    <mergeCell ref="D1077:O1083"/>
    <mergeCell ref="B1051:K1052"/>
    <mergeCell ref="L1051:L1052"/>
    <mergeCell ref="M1051:O1052"/>
    <mergeCell ref="F1054:G1054"/>
    <mergeCell ref="I1054:O1054"/>
    <mergeCell ref="B1084:C1101"/>
    <mergeCell ref="D1084:O1084"/>
    <mergeCell ref="D1085:O1087"/>
    <mergeCell ref="D1088:O1088"/>
    <mergeCell ref="D1089:O1091"/>
    <mergeCell ref="D1092:O1092"/>
    <mergeCell ref="D1093:O1095"/>
    <mergeCell ref="D1096:O1096"/>
    <mergeCell ref="D1097:O1098"/>
    <mergeCell ref="D1099:O1099"/>
    <mergeCell ref="D1100:O1101"/>
    <mergeCell ref="B1152:F1152"/>
    <mergeCell ref="I1152:N1152"/>
    <mergeCell ref="B1153:F1153"/>
    <mergeCell ref="I1153:N1153"/>
    <mergeCell ref="B1154:F1154"/>
    <mergeCell ref="I1154:N1154"/>
    <mergeCell ref="B1105:D1105"/>
    <mergeCell ref="B1146:F1146"/>
    <mergeCell ref="B1149:F1149"/>
    <mergeCell ref="B1150:F1150"/>
    <mergeCell ref="B1151:F1151"/>
    <mergeCell ref="B1159:C1159"/>
    <mergeCell ref="D1159:F1159"/>
    <mergeCell ref="H1159:O1159"/>
    <mergeCell ref="B1163:O1163"/>
    <mergeCell ref="B1164:C1165"/>
    <mergeCell ref="D1164:E1165"/>
    <mergeCell ref="F1164:O1165"/>
    <mergeCell ref="B1155:F1155"/>
    <mergeCell ref="I1155:N1155"/>
    <mergeCell ref="B1158:C1158"/>
    <mergeCell ref="D1158:G1158"/>
    <mergeCell ref="H1158:O1158"/>
    <mergeCell ref="B1174:C1184"/>
    <mergeCell ref="D1174:O1174"/>
    <mergeCell ref="D1175:O1184"/>
    <mergeCell ref="B1185:C1199"/>
    <mergeCell ref="D1185:O1185"/>
    <mergeCell ref="D1186:O1191"/>
    <mergeCell ref="D1192:O1192"/>
    <mergeCell ref="D1193:O1199"/>
    <mergeCell ref="B1167:K1168"/>
    <mergeCell ref="L1167:L1168"/>
    <mergeCell ref="M1167:O1168"/>
    <mergeCell ref="F1170:G1170"/>
    <mergeCell ref="I1170:O1170"/>
    <mergeCell ref="B1200:C1217"/>
    <mergeCell ref="D1200:O1200"/>
    <mergeCell ref="D1201:O1203"/>
    <mergeCell ref="D1204:O1204"/>
    <mergeCell ref="D1205:O1207"/>
    <mergeCell ref="D1208:O1208"/>
    <mergeCell ref="D1209:O1211"/>
    <mergeCell ref="D1212:O1212"/>
    <mergeCell ref="D1213:O1214"/>
    <mergeCell ref="D1215:O1215"/>
    <mergeCell ref="D1216:O1217"/>
    <mergeCell ref="B1268:F1268"/>
    <mergeCell ref="I1268:N1268"/>
    <mergeCell ref="B1269:F1269"/>
    <mergeCell ref="I1269:N1269"/>
    <mergeCell ref="B1270:F1270"/>
    <mergeCell ref="I1270:N1270"/>
    <mergeCell ref="B1221:D1221"/>
    <mergeCell ref="B1262:F1262"/>
    <mergeCell ref="B1265:F1265"/>
    <mergeCell ref="B1266:F1266"/>
    <mergeCell ref="B1267:F1267"/>
    <mergeCell ref="B1275:C1275"/>
    <mergeCell ref="D1275:F1275"/>
    <mergeCell ref="H1275:O1275"/>
    <mergeCell ref="B1279:O1279"/>
    <mergeCell ref="B1280:C1281"/>
    <mergeCell ref="D1280:E1281"/>
    <mergeCell ref="F1280:O1281"/>
    <mergeCell ref="B1271:F1271"/>
    <mergeCell ref="I1271:N1271"/>
    <mergeCell ref="B1274:C1274"/>
    <mergeCell ref="D1274:G1274"/>
    <mergeCell ref="H1274:O1274"/>
    <mergeCell ref="B1290:C1300"/>
    <mergeCell ref="D1290:O1290"/>
    <mergeCell ref="D1291:O1300"/>
    <mergeCell ref="B1301:C1315"/>
    <mergeCell ref="D1301:O1301"/>
    <mergeCell ref="D1302:O1307"/>
    <mergeCell ref="D1308:O1308"/>
    <mergeCell ref="D1309:O1315"/>
    <mergeCell ref="B1283:K1284"/>
    <mergeCell ref="L1283:L1284"/>
    <mergeCell ref="M1283:O1284"/>
    <mergeCell ref="F1286:G1286"/>
    <mergeCell ref="I1286:O1286"/>
    <mergeCell ref="B1316:C1333"/>
    <mergeCell ref="D1316:O1316"/>
    <mergeCell ref="D1317:O1319"/>
    <mergeCell ref="D1320:O1320"/>
    <mergeCell ref="D1321:O1323"/>
    <mergeCell ref="D1324:O1324"/>
    <mergeCell ref="D1325:O1327"/>
    <mergeCell ref="D1328:O1328"/>
    <mergeCell ref="D1329:O1330"/>
    <mergeCell ref="D1331:O1331"/>
    <mergeCell ref="D1332:O1333"/>
    <mergeCell ref="B1384:F1384"/>
    <mergeCell ref="I1384:N1384"/>
    <mergeCell ref="B1385:F1385"/>
    <mergeCell ref="I1385:N1385"/>
    <mergeCell ref="B1386:F1386"/>
    <mergeCell ref="I1386:N1386"/>
    <mergeCell ref="B1337:D1337"/>
    <mergeCell ref="B1378:F1378"/>
    <mergeCell ref="B1381:F1381"/>
    <mergeCell ref="B1382:F1382"/>
    <mergeCell ref="B1383:F1383"/>
    <mergeCell ref="B1391:C1391"/>
    <mergeCell ref="D1391:F1391"/>
    <mergeCell ref="H1391:O1391"/>
    <mergeCell ref="B1395:O1395"/>
    <mergeCell ref="B1396:C1397"/>
    <mergeCell ref="D1396:E1397"/>
    <mergeCell ref="F1396:O1397"/>
    <mergeCell ref="B1387:F1387"/>
    <mergeCell ref="I1387:N1387"/>
    <mergeCell ref="B1390:C1390"/>
    <mergeCell ref="D1390:G1390"/>
    <mergeCell ref="H1390:O1390"/>
    <mergeCell ref="B1406:C1416"/>
    <mergeCell ref="D1406:O1406"/>
    <mergeCell ref="D1407:O1416"/>
    <mergeCell ref="B1417:C1431"/>
    <mergeCell ref="D1417:O1417"/>
    <mergeCell ref="D1418:O1423"/>
    <mergeCell ref="D1424:O1424"/>
    <mergeCell ref="D1425:O1431"/>
    <mergeCell ref="B1399:K1400"/>
    <mergeCell ref="L1399:L1400"/>
    <mergeCell ref="M1399:O1400"/>
    <mergeCell ref="F1402:G1402"/>
    <mergeCell ref="I1402:O1402"/>
    <mergeCell ref="B1432:C1449"/>
    <mergeCell ref="D1432:O1432"/>
    <mergeCell ref="D1433:O1435"/>
    <mergeCell ref="D1436:O1436"/>
    <mergeCell ref="D1437:O1439"/>
    <mergeCell ref="D1440:O1440"/>
    <mergeCell ref="D1441:O1443"/>
    <mergeCell ref="D1444:O1444"/>
    <mergeCell ref="D1445:O1446"/>
    <mergeCell ref="D1447:O1447"/>
    <mergeCell ref="D1448:O1449"/>
    <mergeCell ref="B1500:F1500"/>
    <mergeCell ref="I1500:N1500"/>
    <mergeCell ref="B1501:F1501"/>
    <mergeCell ref="I1501:N1501"/>
    <mergeCell ref="B1502:F1502"/>
    <mergeCell ref="I1502:N1502"/>
    <mergeCell ref="B1453:D1453"/>
    <mergeCell ref="B1494:F1494"/>
    <mergeCell ref="B1497:F1497"/>
    <mergeCell ref="B1498:F1498"/>
    <mergeCell ref="B1499:F1499"/>
    <mergeCell ref="B1507:C1507"/>
    <mergeCell ref="D1507:F1507"/>
    <mergeCell ref="H1507:O1507"/>
    <mergeCell ref="B1511:O1511"/>
    <mergeCell ref="B1512:C1513"/>
    <mergeCell ref="D1512:E1513"/>
    <mergeCell ref="F1512:O1513"/>
    <mergeCell ref="B1503:F1503"/>
    <mergeCell ref="I1503:N1503"/>
    <mergeCell ref="B1506:C1506"/>
    <mergeCell ref="D1506:G1506"/>
    <mergeCell ref="H1506:O1506"/>
    <mergeCell ref="B1522:C1532"/>
    <mergeCell ref="D1522:O1522"/>
    <mergeCell ref="D1523:O1532"/>
    <mergeCell ref="B1533:C1547"/>
    <mergeCell ref="D1533:O1533"/>
    <mergeCell ref="D1534:O1539"/>
    <mergeCell ref="D1540:O1540"/>
    <mergeCell ref="D1541:O1547"/>
    <mergeCell ref="B1515:K1516"/>
    <mergeCell ref="L1515:L1516"/>
    <mergeCell ref="M1515:O1516"/>
    <mergeCell ref="F1518:G1518"/>
    <mergeCell ref="I1518:O1518"/>
    <mergeCell ref="B1548:C1565"/>
    <mergeCell ref="D1548:O1548"/>
    <mergeCell ref="D1549:O1551"/>
    <mergeCell ref="D1552:O1552"/>
    <mergeCell ref="D1553:O1555"/>
    <mergeCell ref="D1556:O1556"/>
    <mergeCell ref="D1557:O1559"/>
    <mergeCell ref="D1560:O1560"/>
    <mergeCell ref="D1561:O1562"/>
    <mergeCell ref="D1563:O1563"/>
    <mergeCell ref="D1564:O1565"/>
    <mergeCell ref="B1616:F1616"/>
    <mergeCell ref="I1616:N1616"/>
    <mergeCell ref="B1617:F1617"/>
    <mergeCell ref="I1617:N1617"/>
    <mergeCell ref="B1618:F1618"/>
    <mergeCell ref="I1618:N1618"/>
    <mergeCell ref="B1569:D1569"/>
    <mergeCell ref="B1610:F1610"/>
    <mergeCell ref="B1613:F1613"/>
    <mergeCell ref="B1614:F1614"/>
    <mergeCell ref="B1615:F1615"/>
    <mergeCell ref="B1623:C1623"/>
    <mergeCell ref="D1623:F1623"/>
    <mergeCell ref="H1623:O1623"/>
    <mergeCell ref="B1627:O1627"/>
    <mergeCell ref="B1628:C1629"/>
    <mergeCell ref="D1628:E1629"/>
    <mergeCell ref="F1628:O1629"/>
    <mergeCell ref="B1619:F1619"/>
    <mergeCell ref="I1619:N1619"/>
    <mergeCell ref="B1622:C1622"/>
    <mergeCell ref="D1622:G1622"/>
    <mergeCell ref="H1622:O1622"/>
    <mergeCell ref="B1638:C1648"/>
    <mergeCell ref="D1638:O1638"/>
    <mergeCell ref="D1639:O1648"/>
    <mergeCell ref="B1649:C1663"/>
    <mergeCell ref="D1649:O1649"/>
    <mergeCell ref="D1650:O1655"/>
    <mergeCell ref="D1656:O1656"/>
    <mergeCell ref="D1657:O1663"/>
    <mergeCell ref="B1631:K1632"/>
    <mergeCell ref="L1631:L1632"/>
    <mergeCell ref="M1631:O1632"/>
    <mergeCell ref="F1634:G1634"/>
    <mergeCell ref="I1634:O1634"/>
    <mergeCell ref="B1664:C1681"/>
    <mergeCell ref="D1664:O1664"/>
    <mergeCell ref="D1665:O1667"/>
    <mergeCell ref="D1668:O1668"/>
    <mergeCell ref="D1669:O1671"/>
    <mergeCell ref="D1672:O1672"/>
    <mergeCell ref="D1673:O1675"/>
    <mergeCell ref="D1676:O1676"/>
    <mergeCell ref="D1677:O1678"/>
    <mergeCell ref="D1679:O1679"/>
    <mergeCell ref="D1680:O1681"/>
    <mergeCell ref="B1732:F1732"/>
    <mergeCell ref="I1732:N1732"/>
    <mergeCell ref="B1733:F1733"/>
    <mergeCell ref="I1733:N1733"/>
    <mergeCell ref="B1734:F1734"/>
    <mergeCell ref="I1734:N1734"/>
    <mergeCell ref="B1685:D1685"/>
    <mergeCell ref="B1726:F1726"/>
    <mergeCell ref="B1729:F1729"/>
    <mergeCell ref="B1730:F1730"/>
    <mergeCell ref="B1731:F1731"/>
    <mergeCell ref="B1739:C1739"/>
    <mergeCell ref="D1739:F1739"/>
    <mergeCell ref="H1739:O1739"/>
    <mergeCell ref="B1743:O1743"/>
    <mergeCell ref="B1744:C1745"/>
    <mergeCell ref="D1744:E1745"/>
    <mergeCell ref="F1744:O1745"/>
    <mergeCell ref="B1735:F1735"/>
    <mergeCell ref="I1735:N1735"/>
    <mergeCell ref="B1738:C1738"/>
    <mergeCell ref="D1738:G1738"/>
    <mergeCell ref="H1738:O1738"/>
    <mergeCell ref="B1754:C1764"/>
    <mergeCell ref="D1754:O1754"/>
    <mergeCell ref="D1755:O1764"/>
    <mergeCell ref="B1765:C1779"/>
    <mergeCell ref="D1765:O1765"/>
    <mergeCell ref="D1766:O1771"/>
    <mergeCell ref="D1772:O1772"/>
    <mergeCell ref="D1773:O1779"/>
    <mergeCell ref="B1747:K1748"/>
    <mergeCell ref="L1747:L1748"/>
    <mergeCell ref="M1747:O1748"/>
    <mergeCell ref="F1750:G1750"/>
    <mergeCell ref="I1750:O1750"/>
    <mergeCell ref="B1780:C1797"/>
    <mergeCell ref="D1780:O1780"/>
    <mergeCell ref="D1781:O1783"/>
    <mergeCell ref="D1784:O1784"/>
    <mergeCell ref="D1785:O1787"/>
    <mergeCell ref="D1788:O1788"/>
    <mergeCell ref="D1789:O1791"/>
    <mergeCell ref="D1792:O1792"/>
    <mergeCell ref="D1793:O1794"/>
    <mergeCell ref="D1795:O1795"/>
    <mergeCell ref="D1796:O1797"/>
    <mergeCell ref="B1848:F1848"/>
    <mergeCell ref="I1848:N1848"/>
    <mergeCell ref="B1849:F1849"/>
    <mergeCell ref="I1849:N1849"/>
    <mergeCell ref="B1850:F1850"/>
    <mergeCell ref="I1850:N1850"/>
    <mergeCell ref="B1801:D1801"/>
    <mergeCell ref="B1842:F1842"/>
    <mergeCell ref="B1845:F1845"/>
    <mergeCell ref="B1846:F1846"/>
    <mergeCell ref="B1847:F1847"/>
    <mergeCell ref="B1855:C1855"/>
    <mergeCell ref="D1855:F1855"/>
    <mergeCell ref="H1855:O1855"/>
    <mergeCell ref="B1859:O1859"/>
    <mergeCell ref="B1860:C1861"/>
    <mergeCell ref="D1860:E1861"/>
    <mergeCell ref="F1860:O1861"/>
    <mergeCell ref="B1851:F1851"/>
    <mergeCell ref="I1851:N1851"/>
    <mergeCell ref="B1854:C1854"/>
    <mergeCell ref="D1854:G1854"/>
    <mergeCell ref="H1854:O1854"/>
    <mergeCell ref="B1870:C1880"/>
    <mergeCell ref="D1870:O1870"/>
    <mergeCell ref="D1871:O1880"/>
    <mergeCell ref="B1881:C1895"/>
    <mergeCell ref="D1881:O1881"/>
    <mergeCell ref="D1882:O1887"/>
    <mergeCell ref="D1888:O1888"/>
    <mergeCell ref="D1889:O1895"/>
    <mergeCell ref="B1863:K1864"/>
    <mergeCell ref="L1863:L1864"/>
    <mergeCell ref="M1863:O1864"/>
    <mergeCell ref="F1866:G1866"/>
    <mergeCell ref="I1866:O1866"/>
    <mergeCell ref="B1896:C1913"/>
    <mergeCell ref="D1896:O1896"/>
    <mergeCell ref="D1897:O1899"/>
    <mergeCell ref="D1900:O1900"/>
    <mergeCell ref="D1901:O1903"/>
    <mergeCell ref="D1904:O1904"/>
    <mergeCell ref="D1905:O1907"/>
    <mergeCell ref="D1908:O1908"/>
    <mergeCell ref="D1909:O1910"/>
    <mergeCell ref="D1911:O1911"/>
    <mergeCell ref="D1912:O1913"/>
    <mergeCell ref="B1964:F1964"/>
    <mergeCell ref="I1964:N1964"/>
    <mergeCell ref="B1965:F1965"/>
    <mergeCell ref="I1965:N1965"/>
    <mergeCell ref="B1966:F1966"/>
    <mergeCell ref="I1966:N1966"/>
    <mergeCell ref="B1917:D1917"/>
    <mergeCell ref="B1958:F1958"/>
    <mergeCell ref="B1961:F1961"/>
    <mergeCell ref="B1962:F1962"/>
    <mergeCell ref="B1963:F1963"/>
    <mergeCell ref="B1971:C1971"/>
    <mergeCell ref="D1971:F1971"/>
    <mergeCell ref="H1971:O1971"/>
    <mergeCell ref="B1975:O1975"/>
    <mergeCell ref="B1976:C1977"/>
    <mergeCell ref="D1976:E1977"/>
    <mergeCell ref="F1976:O1977"/>
    <mergeCell ref="B1967:F1967"/>
    <mergeCell ref="I1967:N1967"/>
    <mergeCell ref="B1970:C1970"/>
    <mergeCell ref="D1970:G1970"/>
    <mergeCell ref="H1970:O1970"/>
    <mergeCell ref="B1986:C1996"/>
    <mergeCell ref="D1986:O1986"/>
    <mergeCell ref="D1987:O1996"/>
    <mergeCell ref="B1997:C2011"/>
    <mergeCell ref="D1997:O1997"/>
    <mergeCell ref="D1998:O2003"/>
    <mergeCell ref="D2004:O2004"/>
    <mergeCell ref="D2005:O2011"/>
    <mergeCell ref="B1979:K1980"/>
    <mergeCell ref="L1979:L1980"/>
    <mergeCell ref="M1979:O1980"/>
    <mergeCell ref="F1982:G1982"/>
    <mergeCell ref="I1982:O1982"/>
    <mergeCell ref="B2012:C2029"/>
    <mergeCell ref="D2012:O2012"/>
    <mergeCell ref="D2013:O2015"/>
    <mergeCell ref="D2016:O2016"/>
    <mergeCell ref="D2017:O2019"/>
    <mergeCell ref="D2020:O2020"/>
    <mergeCell ref="D2021:O2023"/>
    <mergeCell ref="D2024:O2024"/>
    <mergeCell ref="D2025:O2026"/>
    <mergeCell ref="D2027:O2027"/>
    <mergeCell ref="D2028:O2029"/>
    <mergeCell ref="B2080:F2080"/>
    <mergeCell ref="I2080:N2080"/>
    <mergeCell ref="B2081:F2081"/>
    <mergeCell ref="I2081:N2081"/>
    <mergeCell ref="B2082:F2082"/>
    <mergeCell ref="I2082:N2082"/>
    <mergeCell ref="B2033:D2033"/>
    <mergeCell ref="B2074:F2074"/>
    <mergeCell ref="B2077:F2077"/>
    <mergeCell ref="B2078:F2078"/>
    <mergeCell ref="B2079:F2079"/>
    <mergeCell ref="B2087:C2087"/>
    <mergeCell ref="D2087:F2087"/>
    <mergeCell ref="H2087:O2087"/>
    <mergeCell ref="B2091:O2091"/>
    <mergeCell ref="B2092:C2093"/>
    <mergeCell ref="D2092:E2093"/>
    <mergeCell ref="F2092:O2093"/>
    <mergeCell ref="B2083:F2083"/>
    <mergeCell ref="I2083:N2083"/>
    <mergeCell ref="B2086:C2086"/>
    <mergeCell ref="D2086:G2086"/>
    <mergeCell ref="H2086:O2086"/>
    <mergeCell ref="B2102:C2112"/>
    <mergeCell ref="D2102:O2102"/>
    <mergeCell ref="D2103:O2112"/>
    <mergeCell ref="B2113:C2127"/>
    <mergeCell ref="D2113:O2113"/>
    <mergeCell ref="D2114:O2119"/>
    <mergeCell ref="D2120:O2120"/>
    <mergeCell ref="D2121:O2127"/>
    <mergeCell ref="B2095:K2096"/>
    <mergeCell ref="L2095:L2096"/>
    <mergeCell ref="M2095:O2096"/>
    <mergeCell ref="F2098:G2098"/>
    <mergeCell ref="I2098:O2098"/>
    <mergeCell ref="B2128:C2145"/>
    <mergeCell ref="D2128:O2128"/>
    <mergeCell ref="D2129:O2131"/>
    <mergeCell ref="D2132:O2132"/>
    <mergeCell ref="D2133:O2135"/>
    <mergeCell ref="D2136:O2136"/>
    <mergeCell ref="D2137:O2139"/>
    <mergeCell ref="D2140:O2140"/>
    <mergeCell ref="D2141:O2142"/>
    <mergeCell ref="D2143:O2143"/>
    <mergeCell ref="D2144:O2145"/>
    <mergeCell ref="B2196:F2196"/>
    <mergeCell ref="I2196:N2196"/>
    <mergeCell ref="B2197:F2197"/>
    <mergeCell ref="I2197:N2197"/>
    <mergeCell ref="B2198:F2198"/>
    <mergeCell ref="I2198:N2198"/>
    <mergeCell ref="B2149:D2149"/>
    <mergeCell ref="B2190:F2190"/>
    <mergeCell ref="B2193:F2193"/>
    <mergeCell ref="B2194:F2194"/>
    <mergeCell ref="B2195:F2195"/>
    <mergeCell ref="B2203:C2203"/>
    <mergeCell ref="D2203:F2203"/>
    <mergeCell ref="H2203:O2203"/>
    <mergeCell ref="B2207:O2207"/>
    <mergeCell ref="B2208:C2209"/>
    <mergeCell ref="D2208:E2209"/>
    <mergeCell ref="F2208:O2209"/>
    <mergeCell ref="B2199:F2199"/>
    <mergeCell ref="I2199:N2199"/>
    <mergeCell ref="B2202:C2202"/>
    <mergeCell ref="D2202:G2202"/>
    <mergeCell ref="H2202:O2202"/>
    <mergeCell ref="B2218:C2228"/>
    <mergeCell ref="D2218:O2218"/>
    <mergeCell ref="D2219:O2228"/>
    <mergeCell ref="B2229:C2243"/>
    <mergeCell ref="D2229:O2229"/>
    <mergeCell ref="D2230:O2235"/>
    <mergeCell ref="D2236:O2236"/>
    <mergeCell ref="D2237:O2243"/>
    <mergeCell ref="B2211:K2212"/>
    <mergeCell ref="L2211:L2212"/>
    <mergeCell ref="M2211:O2212"/>
    <mergeCell ref="F2214:G2214"/>
    <mergeCell ref="I2214:O2214"/>
    <mergeCell ref="B2265:D2265"/>
    <mergeCell ref="B2306:F2306"/>
    <mergeCell ref="B2309:F2309"/>
    <mergeCell ref="B2310:F2310"/>
    <mergeCell ref="B2311:F2311"/>
    <mergeCell ref="B2244:C2261"/>
    <mergeCell ref="D2244:O2244"/>
    <mergeCell ref="D2245:O2247"/>
    <mergeCell ref="D2248:O2248"/>
    <mergeCell ref="D2249:O2251"/>
    <mergeCell ref="D2252:O2252"/>
    <mergeCell ref="D2253:O2255"/>
    <mergeCell ref="D2256:O2256"/>
    <mergeCell ref="D2257:O2258"/>
    <mergeCell ref="D2259:O2259"/>
    <mergeCell ref="D2260:O2261"/>
    <mergeCell ref="B2319:C2319"/>
    <mergeCell ref="D2319:F2319"/>
    <mergeCell ref="H2319:O2319"/>
    <mergeCell ref="B2315:F2315"/>
    <mergeCell ref="I2315:N2315"/>
    <mergeCell ref="B2318:C2318"/>
    <mergeCell ref="D2318:G2318"/>
    <mergeCell ref="H2318:O2318"/>
    <mergeCell ref="B2312:F2312"/>
    <mergeCell ref="I2312:N2312"/>
    <mergeCell ref="B2313:F2313"/>
    <mergeCell ref="I2313:N2313"/>
    <mergeCell ref="B2314:F2314"/>
    <mergeCell ref="I2314:N2314"/>
  </mergeCells>
  <phoneticPr fontId="1"/>
  <conditionalFormatting sqref="L11">
    <cfRule type="expression" dxfId="161" priority="460">
      <formula>F5="人材養成事業"</formula>
    </cfRule>
    <cfRule type="expression" dxfId="160" priority="459">
      <formula>F5="普及啓発事業"</formula>
    </cfRule>
  </conditionalFormatting>
  <conditionalFormatting sqref="L12">
    <cfRule type="expression" dxfId="159" priority="1110">
      <formula>F5="普及啓発事業"</formula>
    </cfRule>
    <cfRule type="expression" dxfId="158" priority="1111">
      <formula>F5="人材養成事業"</formula>
    </cfRule>
  </conditionalFormatting>
  <conditionalFormatting sqref="L127">
    <cfRule type="expression" dxfId="157" priority="148">
      <formula>F121="人材養成事業"</formula>
    </cfRule>
    <cfRule type="expression" dxfId="156" priority="147">
      <formula>F121="普及啓発事業"</formula>
    </cfRule>
  </conditionalFormatting>
  <conditionalFormatting sqref="L128">
    <cfRule type="expression" dxfId="155" priority="150">
      <formula>F121="人材養成事業"</formula>
    </cfRule>
    <cfRule type="expression" dxfId="154" priority="149">
      <formula>F121="普及啓発事業"</formula>
    </cfRule>
  </conditionalFormatting>
  <conditionalFormatting sqref="L243">
    <cfRule type="expression" dxfId="153" priority="140">
      <formula>F237="人材養成事業"</formula>
    </cfRule>
    <cfRule type="expression" dxfId="152" priority="139">
      <formula>F237="普及啓発事業"</formula>
    </cfRule>
  </conditionalFormatting>
  <conditionalFormatting sqref="L244">
    <cfRule type="expression" dxfId="151" priority="142">
      <formula>F237="人材養成事業"</formula>
    </cfRule>
    <cfRule type="expression" dxfId="150" priority="141">
      <formula>F237="普及啓発事業"</formula>
    </cfRule>
  </conditionalFormatting>
  <conditionalFormatting sqref="L359">
    <cfRule type="expression" dxfId="149" priority="132">
      <formula>F353="人材養成事業"</formula>
    </cfRule>
    <cfRule type="expression" dxfId="148" priority="131">
      <formula>F353="普及啓発事業"</formula>
    </cfRule>
  </conditionalFormatting>
  <conditionalFormatting sqref="L360">
    <cfRule type="expression" dxfId="147" priority="134">
      <formula>F353="人材養成事業"</formula>
    </cfRule>
    <cfRule type="expression" dxfId="146" priority="133">
      <formula>F353="普及啓発事業"</formula>
    </cfRule>
  </conditionalFormatting>
  <conditionalFormatting sqref="L475">
    <cfRule type="expression" dxfId="145" priority="124">
      <formula>F469="人材養成事業"</formula>
    </cfRule>
    <cfRule type="expression" dxfId="144" priority="123">
      <formula>F469="普及啓発事業"</formula>
    </cfRule>
  </conditionalFormatting>
  <conditionalFormatting sqref="L476">
    <cfRule type="expression" dxfId="143" priority="126">
      <formula>F469="人材養成事業"</formula>
    </cfRule>
    <cfRule type="expression" dxfId="142" priority="125">
      <formula>F469="普及啓発事業"</formula>
    </cfRule>
  </conditionalFormatting>
  <conditionalFormatting sqref="L591">
    <cfRule type="expression" dxfId="141" priority="115">
      <formula>F585="普及啓発事業"</formula>
    </cfRule>
    <cfRule type="expression" dxfId="140" priority="116">
      <formula>F585="人材養成事業"</formula>
    </cfRule>
  </conditionalFormatting>
  <conditionalFormatting sqref="L592">
    <cfRule type="expression" dxfId="139" priority="117">
      <formula>F585="普及啓発事業"</formula>
    </cfRule>
    <cfRule type="expression" dxfId="138" priority="118">
      <formula>F585="人材養成事業"</formula>
    </cfRule>
  </conditionalFormatting>
  <conditionalFormatting sqref="L707">
    <cfRule type="expression" dxfId="137" priority="107">
      <formula>F701="普及啓発事業"</formula>
    </cfRule>
    <cfRule type="expression" dxfId="136" priority="108">
      <formula>F701="人材養成事業"</formula>
    </cfRule>
  </conditionalFormatting>
  <conditionalFormatting sqref="L708">
    <cfRule type="expression" dxfId="135" priority="110">
      <formula>F701="人材養成事業"</formula>
    </cfRule>
    <cfRule type="expression" dxfId="134" priority="109">
      <formula>F701="普及啓発事業"</formula>
    </cfRule>
  </conditionalFormatting>
  <conditionalFormatting sqref="L823">
    <cfRule type="expression" dxfId="133" priority="99">
      <formula>F817="普及啓発事業"</formula>
    </cfRule>
    <cfRule type="expression" dxfId="132" priority="100">
      <formula>F817="人材養成事業"</formula>
    </cfRule>
  </conditionalFormatting>
  <conditionalFormatting sqref="L824">
    <cfRule type="expression" dxfId="131" priority="101">
      <formula>F817="普及啓発事業"</formula>
    </cfRule>
    <cfRule type="expression" dxfId="130" priority="102">
      <formula>F817="人材養成事業"</formula>
    </cfRule>
  </conditionalFormatting>
  <conditionalFormatting sqref="L939">
    <cfRule type="expression" dxfId="129" priority="92">
      <formula>F933="人材養成事業"</formula>
    </cfRule>
    <cfRule type="expression" dxfId="128" priority="91">
      <formula>F933="普及啓発事業"</formula>
    </cfRule>
  </conditionalFormatting>
  <conditionalFormatting sqref="L940">
    <cfRule type="expression" dxfId="127" priority="94">
      <formula>F933="人材養成事業"</formula>
    </cfRule>
    <cfRule type="expression" dxfId="126" priority="93">
      <formula>F933="普及啓発事業"</formula>
    </cfRule>
  </conditionalFormatting>
  <conditionalFormatting sqref="L1055">
    <cfRule type="expression" dxfId="125" priority="83">
      <formula>F1049="普及啓発事業"</formula>
    </cfRule>
    <cfRule type="expression" dxfId="124" priority="84">
      <formula>F1049="人材養成事業"</formula>
    </cfRule>
  </conditionalFormatting>
  <conditionalFormatting sqref="L1056">
    <cfRule type="expression" dxfId="123" priority="85">
      <formula>F1049="普及啓発事業"</formula>
    </cfRule>
    <cfRule type="expression" dxfId="122" priority="86">
      <formula>F1049="人材養成事業"</formula>
    </cfRule>
  </conditionalFormatting>
  <conditionalFormatting sqref="L1171">
    <cfRule type="expression" dxfId="121" priority="75">
      <formula>F1165="普及啓発事業"</formula>
    </cfRule>
    <cfRule type="expression" dxfId="120" priority="76">
      <formula>F1165="人材養成事業"</formula>
    </cfRule>
  </conditionalFormatting>
  <conditionalFormatting sqref="L1172">
    <cfRule type="expression" dxfId="119" priority="77">
      <formula>F1165="普及啓発事業"</formula>
    </cfRule>
    <cfRule type="expression" dxfId="118" priority="78">
      <formula>F1165="人材養成事業"</formula>
    </cfRule>
  </conditionalFormatting>
  <conditionalFormatting sqref="L1287">
    <cfRule type="expression" dxfId="117" priority="68">
      <formula>F1281="人材養成事業"</formula>
    </cfRule>
    <cfRule type="expression" dxfId="116" priority="67">
      <formula>F1281="普及啓発事業"</formula>
    </cfRule>
  </conditionalFormatting>
  <conditionalFormatting sqref="L1288">
    <cfRule type="expression" dxfId="115" priority="70">
      <formula>F1281="人材養成事業"</formula>
    </cfRule>
    <cfRule type="expression" dxfId="114" priority="69">
      <formula>F1281="普及啓発事業"</formula>
    </cfRule>
  </conditionalFormatting>
  <conditionalFormatting sqref="L1403">
    <cfRule type="expression" dxfId="113" priority="59">
      <formula>F1397="普及啓発事業"</formula>
    </cfRule>
    <cfRule type="expression" dxfId="112" priority="60">
      <formula>F1397="人材養成事業"</formula>
    </cfRule>
  </conditionalFormatting>
  <conditionalFormatting sqref="L1404">
    <cfRule type="expression" dxfId="111" priority="61">
      <formula>F1397="普及啓発事業"</formula>
    </cfRule>
    <cfRule type="expression" dxfId="110" priority="62">
      <formula>F1397="人材養成事業"</formula>
    </cfRule>
  </conditionalFormatting>
  <conditionalFormatting sqref="L1519">
    <cfRule type="expression" dxfId="109" priority="52">
      <formula>F1513="人材養成事業"</formula>
    </cfRule>
    <cfRule type="expression" dxfId="108" priority="51">
      <formula>F1513="普及啓発事業"</formula>
    </cfRule>
  </conditionalFormatting>
  <conditionalFormatting sqref="L1520">
    <cfRule type="expression" dxfId="107" priority="53">
      <formula>F1513="普及啓発事業"</formula>
    </cfRule>
    <cfRule type="expression" dxfId="106" priority="54">
      <formula>F1513="人材養成事業"</formula>
    </cfRule>
  </conditionalFormatting>
  <conditionalFormatting sqref="L1635">
    <cfRule type="expression" dxfId="105" priority="44">
      <formula>F1629="人材養成事業"</formula>
    </cfRule>
    <cfRule type="expression" dxfId="104" priority="43">
      <formula>F1629="普及啓発事業"</formula>
    </cfRule>
  </conditionalFormatting>
  <conditionalFormatting sqref="L1636">
    <cfRule type="expression" dxfId="103" priority="45">
      <formula>F1629="普及啓発事業"</formula>
    </cfRule>
    <cfRule type="expression" dxfId="102" priority="46">
      <formula>F1629="人材養成事業"</formula>
    </cfRule>
  </conditionalFormatting>
  <conditionalFormatting sqref="L1751">
    <cfRule type="expression" dxfId="101" priority="35">
      <formula>F1745="普及啓発事業"</formula>
    </cfRule>
    <cfRule type="expression" dxfId="100" priority="36">
      <formula>F1745="人材養成事業"</formula>
    </cfRule>
  </conditionalFormatting>
  <conditionalFormatting sqref="L1752">
    <cfRule type="expression" dxfId="99" priority="38">
      <formula>F1745="人材養成事業"</formula>
    </cfRule>
    <cfRule type="expression" dxfId="98" priority="37">
      <formula>F1745="普及啓発事業"</formula>
    </cfRule>
  </conditionalFormatting>
  <conditionalFormatting sqref="L1867">
    <cfRule type="expression" dxfId="97" priority="27">
      <formula>F1861="普及啓発事業"</formula>
    </cfRule>
    <cfRule type="expression" dxfId="96" priority="28">
      <formula>F1861="人材養成事業"</formula>
    </cfRule>
  </conditionalFormatting>
  <conditionalFormatting sqref="L1868">
    <cfRule type="expression" dxfId="95" priority="29">
      <formula>F1861="普及啓発事業"</formula>
    </cfRule>
    <cfRule type="expression" dxfId="94" priority="30">
      <formula>F1861="人材養成事業"</formula>
    </cfRule>
  </conditionalFormatting>
  <conditionalFormatting sqref="L1983">
    <cfRule type="expression" dxfId="93" priority="20">
      <formula>F1977="人材養成事業"</formula>
    </cfRule>
    <cfRule type="expression" dxfId="92" priority="19">
      <formula>F1977="普及啓発事業"</formula>
    </cfRule>
  </conditionalFormatting>
  <conditionalFormatting sqref="L1984">
    <cfRule type="expression" dxfId="91" priority="22">
      <formula>F1977="人材養成事業"</formula>
    </cfRule>
    <cfRule type="expression" dxfId="90" priority="21">
      <formula>F1977="普及啓発事業"</formula>
    </cfRule>
  </conditionalFormatting>
  <conditionalFormatting sqref="L2099">
    <cfRule type="expression" dxfId="89" priority="12">
      <formula>F2093="人材養成事業"</formula>
    </cfRule>
    <cfRule type="expression" dxfId="88" priority="11">
      <formula>F2093="普及啓発事業"</formula>
    </cfRule>
  </conditionalFormatting>
  <conditionalFormatting sqref="L2100">
    <cfRule type="expression" dxfId="87" priority="13">
      <formula>F2093="普及啓発事業"</formula>
    </cfRule>
    <cfRule type="expression" dxfId="86" priority="14">
      <formula>F2093="人材養成事業"</formula>
    </cfRule>
  </conditionalFormatting>
  <conditionalFormatting sqref="L2215">
    <cfRule type="expression" dxfId="85" priority="3">
      <formula>F2209="普及啓発事業"</formula>
    </cfRule>
    <cfRule type="expression" dxfId="84" priority="4">
      <formula>F2209="人材養成事業"</formula>
    </cfRule>
  </conditionalFormatting>
  <conditionalFormatting sqref="L2216">
    <cfRule type="expression" dxfId="83" priority="5">
      <formula>F2209="普及啓発事業"</formula>
    </cfRule>
    <cfRule type="expression" dxfId="82" priority="6">
      <formula>F2209="人材養成事業"</formula>
    </cfRule>
  </conditionalFormatting>
  <conditionalFormatting sqref="O11">
    <cfRule type="expression" dxfId="81" priority="458">
      <formula>F5="人材養成事業"</formula>
    </cfRule>
    <cfRule type="expression" dxfId="80" priority="457">
      <formula>F5="普及啓発事業"</formula>
    </cfRule>
  </conditionalFormatting>
  <conditionalFormatting sqref="O12">
    <cfRule type="expression" dxfId="79" priority="1115">
      <formula>F5="人材養成事業"</formula>
    </cfRule>
    <cfRule type="expression" dxfId="78" priority="1114">
      <formula>F5="普及啓発事業"</formula>
    </cfRule>
  </conditionalFormatting>
  <conditionalFormatting sqref="O127">
    <cfRule type="expression" dxfId="77" priority="146">
      <formula>F121="人材養成事業"</formula>
    </cfRule>
    <cfRule type="expression" dxfId="76" priority="145">
      <formula>F121="普及啓発事業"</formula>
    </cfRule>
  </conditionalFormatting>
  <conditionalFormatting sqref="O128">
    <cfRule type="expression" dxfId="75" priority="151">
      <formula>F121="普及啓発事業"</formula>
    </cfRule>
    <cfRule type="expression" dxfId="74" priority="152">
      <formula>F121="人材養成事業"</formula>
    </cfRule>
  </conditionalFormatting>
  <conditionalFormatting sqref="O243">
    <cfRule type="expression" dxfId="73" priority="137">
      <formula>F237="普及啓発事業"</formula>
    </cfRule>
    <cfRule type="expression" dxfId="72" priority="138">
      <formula>F237="人材養成事業"</formula>
    </cfRule>
  </conditionalFormatting>
  <conditionalFormatting sqref="O244">
    <cfRule type="expression" dxfId="71" priority="143">
      <formula>F237="普及啓発事業"</formula>
    </cfRule>
    <cfRule type="expression" dxfId="70" priority="144">
      <formula>F237="人材養成事業"</formula>
    </cfRule>
  </conditionalFormatting>
  <conditionalFormatting sqref="O359">
    <cfRule type="expression" dxfId="69" priority="129">
      <formula>F353="普及啓発事業"</formula>
    </cfRule>
    <cfRule type="expression" dxfId="68" priority="130">
      <formula>F353="人材養成事業"</formula>
    </cfRule>
  </conditionalFormatting>
  <conditionalFormatting sqref="O360">
    <cfRule type="expression" dxfId="67" priority="135">
      <formula>F353="普及啓発事業"</formula>
    </cfRule>
    <cfRule type="expression" dxfId="66" priority="136">
      <formula>F353="人材養成事業"</formula>
    </cfRule>
  </conditionalFormatting>
  <conditionalFormatting sqref="O475">
    <cfRule type="expression" dxfId="65" priority="121">
      <formula>F469="普及啓発事業"</formula>
    </cfRule>
    <cfRule type="expression" dxfId="64" priority="122">
      <formula>F469="人材養成事業"</formula>
    </cfRule>
  </conditionalFormatting>
  <conditionalFormatting sqref="O476">
    <cfRule type="expression" dxfId="63" priority="127">
      <formula>F469="普及啓発事業"</formula>
    </cfRule>
    <cfRule type="expression" dxfId="62" priority="128">
      <formula>F469="人材養成事業"</formula>
    </cfRule>
  </conditionalFormatting>
  <conditionalFormatting sqref="O591">
    <cfRule type="expression" dxfId="61" priority="113">
      <formula>F585="普及啓発事業"</formula>
    </cfRule>
    <cfRule type="expression" dxfId="60" priority="114">
      <formula>F585="人材養成事業"</formula>
    </cfRule>
  </conditionalFormatting>
  <conditionalFormatting sqref="O592">
    <cfRule type="expression" dxfId="59" priority="120">
      <formula>F585="人材養成事業"</formula>
    </cfRule>
    <cfRule type="expression" dxfId="58" priority="119">
      <formula>F585="普及啓発事業"</formula>
    </cfRule>
  </conditionalFormatting>
  <conditionalFormatting sqref="O707">
    <cfRule type="expression" dxfId="57" priority="105">
      <formula>F701="普及啓発事業"</formula>
    </cfRule>
    <cfRule type="expression" dxfId="56" priority="106">
      <formula>F701="人材養成事業"</formula>
    </cfRule>
  </conditionalFormatting>
  <conditionalFormatting sqref="O708">
    <cfRule type="expression" dxfId="55" priority="111">
      <formula>F701="普及啓発事業"</formula>
    </cfRule>
    <cfRule type="expression" dxfId="54" priority="112">
      <formula>F701="人材養成事業"</formula>
    </cfRule>
  </conditionalFormatting>
  <conditionalFormatting sqref="O823">
    <cfRule type="expression" dxfId="53" priority="98">
      <formula>F817="人材養成事業"</formula>
    </cfRule>
    <cfRule type="expression" dxfId="52" priority="97">
      <formula>F817="普及啓発事業"</formula>
    </cfRule>
  </conditionalFormatting>
  <conditionalFormatting sqref="O824">
    <cfRule type="expression" dxfId="51" priority="104">
      <formula>F817="人材養成事業"</formula>
    </cfRule>
    <cfRule type="expression" dxfId="50" priority="103">
      <formula>F817="普及啓発事業"</formula>
    </cfRule>
  </conditionalFormatting>
  <conditionalFormatting sqref="O939">
    <cfRule type="expression" dxfId="49" priority="89">
      <formula>F933="普及啓発事業"</formula>
    </cfRule>
    <cfRule type="expression" dxfId="48" priority="90">
      <formula>F933="人材養成事業"</formula>
    </cfRule>
  </conditionalFormatting>
  <conditionalFormatting sqref="O940">
    <cfRule type="expression" dxfId="47" priority="96">
      <formula>F933="人材養成事業"</formula>
    </cfRule>
    <cfRule type="expression" dxfId="46" priority="95">
      <formula>F933="普及啓発事業"</formula>
    </cfRule>
  </conditionalFormatting>
  <conditionalFormatting sqref="O1055">
    <cfRule type="expression" dxfId="45" priority="81">
      <formula>F1049="普及啓発事業"</formula>
    </cfRule>
    <cfRule type="expression" dxfId="44" priority="82">
      <formula>F1049="人材養成事業"</formula>
    </cfRule>
  </conditionalFormatting>
  <conditionalFormatting sqref="O1056">
    <cfRule type="expression" dxfId="43" priority="87">
      <formula>F1049="普及啓発事業"</formula>
    </cfRule>
    <cfRule type="expression" dxfId="42" priority="88">
      <formula>F1049="人材養成事業"</formula>
    </cfRule>
  </conditionalFormatting>
  <conditionalFormatting sqref="O1171">
    <cfRule type="expression" dxfId="41" priority="73">
      <formula>F1165="普及啓発事業"</formula>
    </cfRule>
    <cfRule type="expression" dxfId="40" priority="74">
      <formula>F1165="人材養成事業"</formula>
    </cfRule>
  </conditionalFormatting>
  <conditionalFormatting sqref="O1172">
    <cfRule type="expression" dxfId="39" priority="79">
      <formula>F1165="普及啓発事業"</formula>
    </cfRule>
    <cfRule type="expression" dxfId="38" priority="80">
      <formula>F1165="人材養成事業"</formula>
    </cfRule>
  </conditionalFormatting>
  <conditionalFormatting sqref="O1287">
    <cfRule type="expression" dxfId="37" priority="66">
      <formula>F1281="人材養成事業"</formula>
    </cfRule>
    <cfRule type="expression" dxfId="36" priority="65">
      <formula>F1281="普及啓発事業"</formula>
    </cfRule>
  </conditionalFormatting>
  <conditionalFormatting sqref="O1288">
    <cfRule type="expression" dxfId="35" priority="72">
      <formula>F1281="人材養成事業"</formula>
    </cfRule>
    <cfRule type="expression" dxfId="34" priority="71">
      <formula>F1281="普及啓発事業"</formula>
    </cfRule>
  </conditionalFormatting>
  <conditionalFormatting sqref="O1403">
    <cfRule type="expression" dxfId="33" priority="58">
      <formula>F1397="人材養成事業"</formula>
    </cfRule>
    <cfRule type="expression" dxfId="32" priority="57">
      <formula>F1397="普及啓発事業"</formula>
    </cfRule>
  </conditionalFormatting>
  <conditionalFormatting sqref="O1404">
    <cfRule type="expression" dxfId="31" priority="63">
      <formula>F1397="普及啓発事業"</formula>
    </cfRule>
    <cfRule type="expression" dxfId="30" priority="64">
      <formula>F1397="人材養成事業"</formula>
    </cfRule>
  </conditionalFormatting>
  <conditionalFormatting sqref="O1519">
    <cfRule type="expression" dxfId="29" priority="49">
      <formula>F1513="普及啓発事業"</formula>
    </cfRule>
    <cfRule type="expression" dxfId="28" priority="50">
      <formula>F1513="人材養成事業"</formula>
    </cfRule>
  </conditionalFormatting>
  <conditionalFormatting sqref="O1520">
    <cfRule type="expression" dxfId="27" priority="56">
      <formula>F1513="人材養成事業"</formula>
    </cfRule>
    <cfRule type="expression" dxfId="26" priority="55">
      <formula>F1513="普及啓発事業"</formula>
    </cfRule>
  </conditionalFormatting>
  <conditionalFormatting sqref="O1635">
    <cfRule type="expression" dxfId="25" priority="42">
      <formula>F1629="人材養成事業"</formula>
    </cfRule>
    <cfRule type="expression" dxfId="24" priority="41">
      <formula>F1629="普及啓発事業"</formula>
    </cfRule>
  </conditionalFormatting>
  <conditionalFormatting sqref="O1636">
    <cfRule type="expression" dxfId="23" priority="47">
      <formula>F1629="普及啓発事業"</formula>
    </cfRule>
    <cfRule type="expression" dxfId="22" priority="48">
      <formula>F1629="人材養成事業"</formula>
    </cfRule>
  </conditionalFormatting>
  <conditionalFormatting sqref="O1751">
    <cfRule type="expression" dxfId="21" priority="34">
      <formula>F1745="人材養成事業"</formula>
    </cfRule>
    <cfRule type="expression" dxfId="20" priority="33">
      <formula>F1745="普及啓発事業"</formula>
    </cfRule>
  </conditionalFormatting>
  <conditionalFormatting sqref="O1752">
    <cfRule type="expression" dxfId="19" priority="39">
      <formula>F1745="普及啓発事業"</formula>
    </cfRule>
    <cfRule type="expression" dxfId="18" priority="40">
      <formula>F1745="人材養成事業"</formula>
    </cfRule>
  </conditionalFormatting>
  <conditionalFormatting sqref="O1867">
    <cfRule type="expression" dxfId="17" priority="26">
      <formula>F1861="人材養成事業"</formula>
    </cfRule>
    <cfRule type="expression" dxfId="16" priority="25">
      <formula>F1861="普及啓発事業"</formula>
    </cfRule>
  </conditionalFormatting>
  <conditionalFormatting sqref="O1868">
    <cfRule type="expression" dxfId="15" priority="32">
      <formula>F1861="人材養成事業"</formula>
    </cfRule>
    <cfRule type="expression" dxfId="14" priority="31">
      <formula>F1861="普及啓発事業"</formula>
    </cfRule>
  </conditionalFormatting>
  <conditionalFormatting sqref="O1983">
    <cfRule type="expression" dxfId="13" priority="17">
      <formula>F1977="普及啓発事業"</formula>
    </cfRule>
    <cfRule type="expression" dxfId="12" priority="18">
      <formula>F1977="人材養成事業"</formula>
    </cfRule>
  </conditionalFormatting>
  <conditionalFormatting sqref="O1984">
    <cfRule type="expression" dxfId="11" priority="23">
      <formula>F1977="普及啓発事業"</formula>
    </cfRule>
    <cfRule type="expression" dxfId="10" priority="24">
      <formula>F1977="人材養成事業"</formula>
    </cfRule>
  </conditionalFormatting>
  <conditionalFormatting sqref="O2099">
    <cfRule type="expression" dxfId="9" priority="10">
      <formula>F2093="人材養成事業"</formula>
    </cfRule>
    <cfRule type="expression" dxfId="8" priority="9">
      <formula>F2093="普及啓発事業"</formula>
    </cfRule>
  </conditionalFormatting>
  <conditionalFormatting sqref="O2100">
    <cfRule type="expression" dxfId="7" priority="16">
      <formula>F2093="人材養成事業"</formula>
    </cfRule>
    <cfRule type="expression" dxfId="6" priority="15">
      <formula>F2093="普及啓発事業"</formula>
    </cfRule>
  </conditionalFormatting>
  <conditionalFormatting sqref="O2215">
    <cfRule type="expression" dxfId="5" priority="1">
      <formula>F2209="普及啓発事業"</formula>
    </cfRule>
    <cfRule type="expression" dxfId="4" priority="2">
      <formula>F2209="人材養成事業"</formula>
    </cfRule>
  </conditionalFormatting>
  <conditionalFormatting sqref="O2216">
    <cfRule type="expression" dxfId="3" priority="8">
      <formula>F2209="人材養成事業"</formula>
    </cfRule>
    <cfRule type="expression" dxfId="2" priority="7">
      <formula>F2209="普及啓発事業"</formula>
    </cfRule>
  </conditionalFormatting>
  <dataValidations count="2">
    <dataValidation type="list" allowBlank="1" showInputMessage="1" showErrorMessage="1" sqref="M7 M123 M239 M355 M471 M587 M703 M819 M935 M1051 M1167 M1283 M1399 M1515 M1631 M1747 M1863 M1979 M2095 M2211" xr:uid="{938A17A3-A185-4838-8734-D590665CEF4C}">
      <formula1>"音楽,舞踊,演劇,伝統芸能,演芸,総合,その他"</formula1>
    </dataValidation>
    <dataValidation type="list" allowBlank="1" showInputMessage="1" showErrorMessage="1" sqref="F4:O5 F120:O121 F236:O237 F352:O353 F468:O469 F584:O585 F700:O701 F816:O817 F932:O933 F1048:O1049 F1164:O1165 F1280:O1281 F1396:O1397 F1512:O1513 F1628:O1629 F1744:O1745 F1860:O1861 F1976:O1977 F2092:O2093 F2208:O2209" xr:uid="{B9CAA1AD-41FD-4735-8CC6-0DF375B9D459}">
      <formula1>"　,併願時に地域の中核の事業として選択する"</formula1>
    </dataValidation>
  </dataValidations>
  <printOptions horizontalCentered="1"/>
  <pageMargins left="0.43307086614173229" right="0.43307086614173229" top="0.74803149606299213" bottom="0.55118110236220474" header="0.31496062992125984" footer="0.31496062992125984"/>
  <pageSetup paperSize="9" scale="74" fitToWidth="0" fitToHeight="0" orientation="portrait" r:id="rId1"/>
  <headerFooter>
    <oddHeader>&amp;R&amp;"ＭＳ Ｐゴシック,標準"（様式１－４－⑤）</oddHeader>
    <firstHeader>&amp;R&amp;"ＭＳ Ｐゴシック,標準"（様式１ー４ー①）</firstHeader>
  </headerFooter>
  <rowBreaks count="40" manualBreakCount="40">
    <brk id="58" max="15" man="1"/>
    <brk id="116" max="15" man="1"/>
    <brk id="174" max="15" man="1"/>
    <brk id="232" max="15" man="1"/>
    <brk id="290" max="15" man="1"/>
    <brk id="348" max="15" man="1"/>
    <brk id="406" max="15" man="1"/>
    <brk id="464" max="15" man="1"/>
    <brk id="522" max="15" man="1"/>
    <brk id="580" max="15" man="1"/>
    <brk id="638" max="15" man="1"/>
    <brk id="696" max="15" man="1"/>
    <brk id="754" max="15" man="1"/>
    <brk id="812" max="15" man="1"/>
    <brk id="870" max="15" man="1"/>
    <brk id="928" max="15" man="1"/>
    <brk id="986" max="15" man="1"/>
    <brk id="1044" max="15" man="1"/>
    <brk id="1102" max="15" man="1"/>
    <brk id="1160" max="15" man="1"/>
    <brk id="1218" max="15" man="1"/>
    <brk id="1276" max="15" man="1"/>
    <brk id="1334" max="15" man="1"/>
    <brk id="1392" max="15" man="1"/>
    <brk id="1450" max="15" man="1"/>
    <brk id="1508" max="15" man="1"/>
    <brk id="1566" max="15" man="1"/>
    <brk id="1624" max="15" man="1"/>
    <brk id="1682" max="15" man="1"/>
    <brk id="1740" max="15" man="1"/>
    <brk id="1798" max="15" man="1"/>
    <brk id="1856" max="15" man="1"/>
    <brk id="1914" max="15" man="1"/>
    <brk id="1972" max="15" man="1"/>
    <brk id="2030" max="15" man="1"/>
    <brk id="2088" max="15" man="1"/>
    <brk id="2146" max="15" man="1"/>
    <brk id="2204" max="15" man="1"/>
    <brk id="2262" max="15" man="1"/>
    <brk id="2320" max="16383" man="1"/>
  </rowBreaks>
  <colBreaks count="1" manualBreakCount="1">
    <brk id="16" max="1048575"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99240-F7F5-4C3A-B7EA-1A7488D0CE5A}">
  <sheetPr>
    <tabColor theme="5" tint="0.39997558519241921"/>
  </sheetPr>
  <dimension ref="B1:O134"/>
  <sheetViews>
    <sheetView view="pageBreakPreview" topLeftCell="A116" zoomScaleNormal="100" zoomScaleSheetLayoutView="100" workbookViewId="0">
      <selection activeCell="L110" sqref="L110"/>
    </sheetView>
  </sheetViews>
  <sheetFormatPr defaultColWidth="8.25" defaultRowHeight="13.5"/>
  <cols>
    <col min="1" max="1" width="1.375" style="2" customWidth="1"/>
    <col min="2" max="2" width="6.25" style="156" customWidth="1"/>
    <col min="3" max="3" width="5.375" style="156" customWidth="1"/>
    <col min="4" max="4" width="16.875" style="149" customWidth="1"/>
    <col min="5" max="5" width="13.625" style="149" customWidth="1"/>
    <col min="6" max="6" width="2.25" style="149" customWidth="1"/>
    <col min="7" max="7" width="12.375" style="149" customWidth="1"/>
    <col min="8" max="8" width="13.625" style="149" customWidth="1"/>
    <col min="9" max="9" width="13.125" style="150" customWidth="1"/>
    <col min="10" max="10" width="7.875" style="150" customWidth="1"/>
    <col min="11" max="11" width="1.375" style="150" customWidth="1"/>
    <col min="12" max="12" width="10.875" style="150" customWidth="1"/>
    <col min="13" max="13" width="1.25" style="2" customWidth="1"/>
    <col min="14" max="16384" width="8.25" style="2"/>
  </cols>
  <sheetData>
    <row r="1" spans="2:15" customFormat="1" ht="17.25" customHeight="1">
      <c r="B1" s="147" t="s">
        <v>662</v>
      </c>
      <c r="C1" s="147"/>
      <c r="D1" s="71"/>
      <c r="E1" s="71"/>
      <c r="F1" s="71"/>
      <c r="G1" s="42"/>
      <c r="H1" s="42"/>
      <c r="I1" s="42"/>
      <c r="J1" s="42"/>
      <c r="K1" s="42"/>
      <c r="L1" s="42"/>
    </row>
    <row r="2" spans="2:15" customFormat="1" ht="9" customHeight="1">
      <c r="B2" s="147"/>
      <c r="C2" s="147"/>
      <c r="D2" s="71"/>
      <c r="E2" s="71"/>
      <c r="F2" s="71"/>
      <c r="G2" s="42"/>
      <c r="H2" s="42"/>
      <c r="I2" s="42"/>
      <c r="J2" s="42"/>
      <c r="K2" s="42"/>
      <c r="L2" s="42"/>
    </row>
    <row r="3" spans="2:15" s="81" customFormat="1" ht="18.75" customHeight="1">
      <c r="B3" s="148" t="s">
        <v>79</v>
      </c>
      <c r="C3" s="148"/>
      <c r="D3" s="149"/>
      <c r="E3" s="149"/>
      <c r="F3" s="149"/>
      <c r="G3" s="149"/>
      <c r="H3" s="149"/>
      <c r="I3" s="150"/>
      <c r="J3" s="150"/>
      <c r="K3" s="150"/>
      <c r="L3" s="150"/>
    </row>
    <row r="4" spans="2:15" s="82" customFormat="1" ht="17.25" customHeight="1">
      <c r="B4" s="352" t="s">
        <v>80</v>
      </c>
      <c r="C4" s="352"/>
      <c r="D4" s="352"/>
      <c r="E4" s="352"/>
      <c r="F4" s="352"/>
      <c r="G4" s="352"/>
      <c r="H4" s="352"/>
      <c r="I4" s="351"/>
      <c r="J4" s="351"/>
      <c r="K4" s="351"/>
      <c r="L4" s="636" t="s">
        <v>60</v>
      </c>
    </row>
    <row r="5" spans="2:15" s="151" customFormat="1" ht="29.25" customHeight="1">
      <c r="B5" s="1003" t="s">
        <v>81</v>
      </c>
      <c r="C5" s="1004"/>
      <c r="D5" s="1004"/>
      <c r="E5" s="1004"/>
      <c r="F5" s="1004"/>
      <c r="G5" s="1004"/>
      <c r="H5" s="1206"/>
      <c r="I5" s="499" t="s">
        <v>82</v>
      </c>
      <c r="J5" s="630" t="s">
        <v>590</v>
      </c>
      <c r="K5" s="1207" t="s">
        <v>593</v>
      </c>
      <c r="L5" s="687"/>
      <c r="M5" s="1208"/>
    </row>
    <row r="6" spans="2:15" s="81" customFormat="1" ht="12.75" customHeight="1">
      <c r="B6" s="1210" t="s">
        <v>83</v>
      </c>
      <c r="C6" s="1211"/>
      <c r="D6" s="1211"/>
      <c r="E6" s="1211"/>
      <c r="F6" s="1211"/>
      <c r="G6" s="1211"/>
      <c r="H6" s="1212"/>
      <c r="I6" s="523"/>
      <c r="J6" s="628"/>
      <c r="K6" s="661"/>
      <c r="L6" s="632"/>
      <c r="M6" s="637"/>
      <c r="O6" s="152"/>
    </row>
    <row r="7" spans="2:15" s="81" customFormat="1" ht="12.75" customHeight="1">
      <c r="B7" s="666" t="s">
        <v>657</v>
      </c>
      <c r="C7" s="1200"/>
      <c r="D7" s="1201"/>
      <c r="E7" s="1201"/>
      <c r="F7" s="1201"/>
      <c r="G7" s="1201"/>
      <c r="H7" s="1202"/>
      <c r="I7" s="524"/>
      <c r="J7" s="669" t="str">
        <f>IF(OR(B7="　",B7=""),"",VLOOKUP(B7,'様式1-4（要望事業一覧）'!$B$49:$C$68,2,FALSE))</f>
        <v/>
      </c>
      <c r="K7" s="662"/>
      <c r="L7" s="633"/>
      <c r="M7" s="656"/>
      <c r="N7" s="670" t="s">
        <v>658</v>
      </c>
      <c r="O7" s="152"/>
    </row>
    <row r="8" spans="2:15" s="81" customFormat="1" ht="12.75" customHeight="1">
      <c r="B8" s="667"/>
      <c r="C8" s="1184"/>
      <c r="D8" s="1185"/>
      <c r="E8" s="1185"/>
      <c r="F8" s="1185"/>
      <c r="G8" s="1185"/>
      <c r="H8" s="1186"/>
      <c r="I8" s="525"/>
      <c r="J8" s="669" t="str">
        <f>IF(OR(B8="　",B8=""),"",VLOOKUP(B8,'様式1-4（要望事業一覧）'!$B$49:$C$68,2,FALSE))</f>
        <v/>
      </c>
      <c r="K8" s="663"/>
      <c r="L8" s="658">
        <f>ROUNDDOWN(SUM(I7:I26)/1000,0)</f>
        <v>0</v>
      </c>
      <c r="M8" s="656"/>
      <c r="N8" s="670" t="s">
        <v>659</v>
      </c>
      <c r="O8" s="152"/>
    </row>
    <row r="9" spans="2:15" s="81" customFormat="1" ht="12.75" customHeight="1">
      <c r="B9" s="667"/>
      <c r="C9" s="1184"/>
      <c r="D9" s="1185"/>
      <c r="E9" s="1185"/>
      <c r="F9" s="1185"/>
      <c r="G9" s="1185"/>
      <c r="H9" s="1186"/>
      <c r="I9" s="525"/>
      <c r="J9" s="669" t="str">
        <f>IF(OR(B9="　",B9=""),"",VLOOKUP(B9,'様式1-4（要望事業一覧）'!$B$49:$C$68,2,FALSE))</f>
        <v/>
      </c>
      <c r="K9" s="657" t="s">
        <v>591</v>
      </c>
      <c r="L9" s="658">
        <f>ROUNDDOWN(SUMIF(J7:J26,"=○",I7:I26)/1000,0)</f>
        <v>0</v>
      </c>
      <c r="M9" s="656" t="s">
        <v>592</v>
      </c>
      <c r="O9" s="152"/>
    </row>
    <row r="10" spans="2:15" s="81" customFormat="1" ht="12.75" customHeight="1">
      <c r="B10" s="667"/>
      <c r="C10" s="1184"/>
      <c r="D10" s="1185"/>
      <c r="E10" s="1185"/>
      <c r="F10" s="1185"/>
      <c r="G10" s="1185"/>
      <c r="H10" s="1186"/>
      <c r="I10" s="525"/>
      <c r="J10" s="669" t="str">
        <f>IF(OR(B10="　",B10=""),"",VLOOKUP(B10,'様式1-4（要望事業一覧）'!$B$49:$C$68,2,FALSE))</f>
        <v/>
      </c>
      <c r="K10" s="663"/>
      <c r="L10" s="655"/>
      <c r="M10" s="656"/>
      <c r="O10" s="152"/>
    </row>
    <row r="11" spans="2:15" s="81" customFormat="1" ht="12.75" customHeight="1">
      <c r="B11" s="667"/>
      <c r="C11" s="1184"/>
      <c r="D11" s="1185"/>
      <c r="E11" s="1185"/>
      <c r="F11" s="1185"/>
      <c r="G11" s="1185"/>
      <c r="H11" s="1186"/>
      <c r="I11" s="525"/>
      <c r="J11" s="669" t="str">
        <f>IF(OR(B11="　",B11=""),"",VLOOKUP(B11,'様式1-4（要望事業一覧）'!$B$49:$C$68,2,FALSE))</f>
        <v/>
      </c>
      <c r="K11" s="663"/>
      <c r="L11" s="655"/>
      <c r="M11" s="656"/>
      <c r="O11" s="152"/>
    </row>
    <row r="12" spans="2:15" s="81" customFormat="1" ht="12.75" customHeight="1">
      <c r="B12" s="667"/>
      <c r="C12" s="1184"/>
      <c r="D12" s="1185"/>
      <c r="E12" s="1185"/>
      <c r="F12" s="1185"/>
      <c r="G12" s="1185"/>
      <c r="H12" s="1186"/>
      <c r="I12" s="525"/>
      <c r="J12" s="669" t="str">
        <f>IF(OR(B12="　",B12=""),"",VLOOKUP(B12,'様式1-4（要望事業一覧）'!$B$49:$C$68,2,FALSE))</f>
        <v/>
      </c>
      <c r="K12" s="663"/>
      <c r="L12" s="655"/>
      <c r="M12" s="656"/>
      <c r="O12" s="152"/>
    </row>
    <row r="13" spans="2:15" s="81" customFormat="1" ht="12.75" customHeight="1">
      <c r="B13" s="667"/>
      <c r="C13" s="1184"/>
      <c r="D13" s="1185"/>
      <c r="E13" s="1185"/>
      <c r="F13" s="1185"/>
      <c r="G13" s="1185"/>
      <c r="H13" s="1186"/>
      <c r="I13" s="525"/>
      <c r="J13" s="669" t="str">
        <f>IF(OR(B13="　",B13=""),"",VLOOKUP(B13,'様式1-4（要望事業一覧）'!$B$49:$C$68,2,FALSE))</f>
        <v/>
      </c>
      <c r="K13" s="663"/>
      <c r="L13" s="655"/>
      <c r="M13" s="656"/>
      <c r="O13" s="152"/>
    </row>
    <row r="14" spans="2:15" s="81" customFormat="1" ht="12.75" customHeight="1">
      <c r="B14" s="667"/>
      <c r="C14" s="1184"/>
      <c r="D14" s="1185"/>
      <c r="E14" s="1185"/>
      <c r="F14" s="1185"/>
      <c r="G14" s="1185"/>
      <c r="H14" s="1186"/>
      <c r="I14" s="525"/>
      <c r="J14" s="669" t="str">
        <f>IF(OR(B14="　",B14=""),"",VLOOKUP(B14,'様式1-4（要望事業一覧）'!$B$49:$C$68,2,FALSE))</f>
        <v/>
      </c>
      <c r="K14" s="663"/>
      <c r="L14" s="655"/>
      <c r="M14" s="656"/>
      <c r="O14" s="152"/>
    </row>
    <row r="15" spans="2:15" s="81" customFormat="1" ht="12.75" customHeight="1">
      <c r="B15" s="667"/>
      <c r="C15" s="1184"/>
      <c r="D15" s="1185"/>
      <c r="E15" s="1185"/>
      <c r="F15" s="1185"/>
      <c r="G15" s="1185"/>
      <c r="H15" s="1186"/>
      <c r="I15" s="525"/>
      <c r="J15" s="669" t="str">
        <f>IF(OR(B15="　",B15=""),"",VLOOKUP(B15,'様式1-4（要望事業一覧）'!$B$49:$C$68,2,FALSE))</f>
        <v/>
      </c>
      <c r="K15" s="663"/>
      <c r="L15" s="655"/>
      <c r="M15" s="656"/>
      <c r="O15" s="152"/>
    </row>
    <row r="16" spans="2:15" s="81" customFormat="1" ht="12.75" customHeight="1">
      <c r="B16" s="667"/>
      <c r="C16" s="1184"/>
      <c r="D16" s="1185"/>
      <c r="E16" s="1185"/>
      <c r="F16" s="1185"/>
      <c r="G16" s="1185"/>
      <c r="H16" s="1186"/>
      <c r="I16" s="525"/>
      <c r="J16" s="669" t="str">
        <f>IF(OR(B16="　",B16=""),"",VLOOKUP(B16,'様式1-4（要望事業一覧）'!$B$49:$C$68,2,FALSE))</f>
        <v/>
      </c>
      <c r="K16" s="663"/>
      <c r="L16" s="655"/>
      <c r="M16" s="656"/>
      <c r="O16" s="152"/>
    </row>
    <row r="17" spans="2:15" s="81" customFormat="1" ht="12.75" customHeight="1">
      <c r="B17" s="667"/>
      <c r="C17" s="1184"/>
      <c r="D17" s="1185"/>
      <c r="E17" s="1185"/>
      <c r="F17" s="1185"/>
      <c r="G17" s="1185"/>
      <c r="H17" s="1186"/>
      <c r="I17" s="525"/>
      <c r="J17" s="669" t="str">
        <f>IF(OR(B17="　",B17=""),"",VLOOKUP(B17,'様式1-4（要望事業一覧）'!$B$49:$C$68,2,FALSE))</f>
        <v/>
      </c>
      <c r="K17" s="663"/>
      <c r="L17" s="655"/>
      <c r="M17" s="656"/>
      <c r="O17" s="152"/>
    </row>
    <row r="18" spans="2:15" s="81" customFormat="1" ht="12.75" customHeight="1">
      <c r="B18" s="667"/>
      <c r="C18" s="1184"/>
      <c r="D18" s="1185"/>
      <c r="E18" s="1185"/>
      <c r="F18" s="1185"/>
      <c r="G18" s="1185"/>
      <c r="H18" s="1186"/>
      <c r="I18" s="525"/>
      <c r="J18" s="669" t="str">
        <f>IF(OR(B18="　",B18=""),"",VLOOKUP(B18,'様式1-4（要望事業一覧）'!$B$49:$C$68,2,FALSE))</f>
        <v/>
      </c>
      <c r="K18" s="663"/>
      <c r="L18" s="655"/>
      <c r="M18" s="656"/>
      <c r="O18" s="152"/>
    </row>
    <row r="19" spans="2:15" s="81" customFormat="1" ht="12.75" customHeight="1">
      <c r="B19" s="667"/>
      <c r="C19" s="1184"/>
      <c r="D19" s="1185"/>
      <c r="E19" s="1185"/>
      <c r="F19" s="1185"/>
      <c r="G19" s="1185"/>
      <c r="H19" s="1186"/>
      <c r="I19" s="525"/>
      <c r="J19" s="669" t="str">
        <f>IF(OR(B19="　",B19=""),"",VLOOKUP(B19,'様式1-4（要望事業一覧）'!$B$49:$C$68,2,FALSE))</f>
        <v/>
      </c>
      <c r="K19" s="663"/>
      <c r="L19" s="655"/>
      <c r="M19" s="656"/>
      <c r="O19" s="152"/>
    </row>
    <row r="20" spans="2:15" s="81" customFormat="1" ht="12.75" customHeight="1">
      <c r="B20" s="667"/>
      <c r="C20" s="1184"/>
      <c r="D20" s="1185"/>
      <c r="E20" s="1185"/>
      <c r="F20" s="1185"/>
      <c r="G20" s="1185"/>
      <c r="H20" s="1186"/>
      <c r="I20" s="525"/>
      <c r="J20" s="669" t="str">
        <f>IF(OR(B20="　",B20=""),"",VLOOKUP(B20,'様式1-4（要望事業一覧）'!$B$49:$C$68,2,FALSE))</f>
        <v/>
      </c>
      <c r="K20" s="663"/>
      <c r="L20" s="655"/>
      <c r="M20" s="656"/>
      <c r="O20" s="152"/>
    </row>
    <row r="21" spans="2:15" s="81" customFormat="1" ht="12.75" customHeight="1">
      <c r="B21" s="667"/>
      <c r="C21" s="1184"/>
      <c r="D21" s="1185"/>
      <c r="E21" s="1185"/>
      <c r="F21" s="1185"/>
      <c r="G21" s="1185"/>
      <c r="H21" s="1186"/>
      <c r="I21" s="525"/>
      <c r="J21" s="669" t="str">
        <f>IF(OR(B21="　",B21=""),"",VLOOKUP(B21,'様式1-4（要望事業一覧）'!$B$49:$C$68,2,FALSE))</f>
        <v/>
      </c>
      <c r="K21" s="663"/>
      <c r="L21" s="655"/>
      <c r="M21" s="656"/>
      <c r="O21" s="152"/>
    </row>
    <row r="22" spans="2:15" s="81" customFormat="1" ht="12.75" customHeight="1">
      <c r="B22" s="667"/>
      <c r="C22" s="1184"/>
      <c r="D22" s="1185"/>
      <c r="E22" s="1185"/>
      <c r="F22" s="1185"/>
      <c r="G22" s="1185"/>
      <c r="H22" s="1186"/>
      <c r="I22" s="525"/>
      <c r="J22" s="669" t="str">
        <f>IF(OR(B22="　",B22=""),"",VLOOKUP(B22,'様式1-4（要望事業一覧）'!$B$49:$C$68,2,FALSE))</f>
        <v/>
      </c>
      <c r="K22" s="663"/>
      <c r="L22" s="655"/>
      <c r="M22" s="656"/>
      <c r="O22" s="152"/>
    </row>
    <row r="23" spans="2:15" s="81" customFormat="1" ht="12.75" customHeight="1">
      <c r="B23" s="667"/>
      <c r="C23" s="1184"/>
      <c r="D23" s="1185"/>
      <c r="E23" s="1185"/>
      <c r="F23" s="1185"/>
      <c r="G23" s="1185"/>
      <c r="H23" s="1186"/>
      <c r="I23" s="525"/>
      <c r="J23" s="669" t="str">
        <f>IF(OR(B23="　",B23=""),"",VLOOKUP(B23,'様式1-4（要望事業一覧）'!$B$49:$C$68,2,FALSE))</f>
        <v/>
      </c>
      <c r="K23" s="663"/>
      <c r="L23" s="655"/>
      <c r="M23" s="656"/>
      <c r="O23" s="152"/>
    </row>
    <row r="24" spans="2:15" s="81" customFormat="1" ht="12.75" customHeight="1">
      <c r="B24" s="667"/>
      <c r="C24" s="1184"/>
      <c r="D24" s="1185"/>
      <c r="E24" s="1185"/>
      <c r="F24" s="1185"/>
      <c r="G24" s="1185"/>
      <c r="H24" s="1186"/>
      <c r="I24" s="525"/>
      <c r="J24" s="669" t="str">
        <f>IF(OR(B24="　",B24=""),"",VLOOKUP(B24,'様式1-4（要望事業一覧）'!$B$49:$C$68,2,FALSE))</f>
        <v/>
      </c>
      <c r="K24" s="663"/>
      <c r="L24" s="655"/>
      <c r="M24" s="656"/>
      <c r="O24" s="152"/>
    </row>
    <row r="25" spans="2:15" s="81" customFormat="1" ht="12.75" customHeight="1">
      <c r="B25" s="667"/>
      <c r="C25" s="1184"/>
      <c r="D25" s="1185"/>
      <c r="E25" s="1185"/>
      <c r="F25" s="1185"/>
      <c r="G25" s="1185"/>
      <c r="H25" s="1186"/>
      <c r="I25" s="525"/>
      <c r="J25" s="669" t="str">
        <f>IF(OR(B25="　",B25=""),"",VLOOKUP(B25,'様式1-4（要望事業一覧）'!$B$49:$C$68,2,FALSE))</f>
        <v/>
      </c>
      <c r="K25" s="663"/>
      <c r="L25" s="655"/>
      <c r="M25" s="656"/>
      <c r="O25" s="152"/>
    </row>
    <row r="26" spans="2:15" s="81" customFormat="1" ht="12.75" customHeight="1">
      <c r="B26" s="667"/>
      <c r="C26" s="1187"/>
      <c r="D26" s="1188"/>
      <c r="E26" s="1188"/>
      <c r="F26" s="1188"/>
      <c r="G26" s="1188"/>
      <c r="H26" s="1189"/>
      <c r="I26" s="526"/>
      <c r="J26" s="669" t="str">
        <f>IF(OR(B26="　",B26=""),"",VLOOKUP(B26,'様式1-4（要望事業一覧）'!$B$49:$C$68,2,FALSE))</f>
        <v/>
      </c>
      <c r="K26" s="664"/>
      <c r="L26" s="655"/>
      <c r="M26" s="656"/>
      <c r="O26" s="152"/>
    </row>
    <row r="27" spans="2:15" s="81" customFormat="1" ht="12.75" customHeight="1">
      <c r="B27" s="1210" t="s">
        <v>84</v>
      </c>
      <c r="C27" s="1211"/>
      <c r="D27" s="1211"/>
      <c r="E27" s="1211"/>
      <c r="F27" s="1211"/>
      <c r="G27" s="1211"/>
      <c r="H27" s="1212"/>
      <c r="I27" s="523"/>
      <c r="J27" s="628"/>
      <c r="K27" s="631"/>
      <c r="L27" s="634"/>
      <c r="M27" s="637"/>
      <c r="O27" s="152"/>
    </row>
    <row r="28" spans="2:15" s="81" customFormat="1" ht="12.75" customHeight="1">
      <c r="B28" s="666"/>
      <c r="C28" s="1200"/>
      <c r="D28" s="1201"/>
      <c r="E28" s="1201"/>
      <c r="F28" s="1201"/>
      <c r="G28" s="1201"/>
      <c r="H28" s="1202"/>
      <c r="I28" s="524"/>
      <c r="J28" s="669" t="str">
        <f>IF(OR(B28="　",B28=""),"",VLOOKUP(B28,'様式1-4（要望事業一覧）'!$B$49:$C$68,2,FALSE))</f>
        <v/>
      </c>
      <c r="K28" s="655"/>
      <c r="L28" s="635"/>
      <c r="M28" s="656"/>
      <c r="O28" s="152"/>
    </row>
    <row r="29" spans="2:15" s="81" customFormat="1" ht="12.75" customHeight="1">
      <c r="B29" s="667"/>
      <c r="C29" s="1184"/>
      <c r="D29" s="1185"/>
      <c r="E29" s="1185"/>
      <c r="F29" s="1185"/>
      <c r="G29" s="1185"/>
      <c r="H29" s="1186"/>
      <c r="I29" s="525"/>
      <c r="J29" s="669" t="str">
        <f>IF(OR(B29="　",B29=""),"",VLOOKUP(B29,'様式1-4（要望事業一覧）'!$B$49:$C$68,2,FALSE))</f>
        <v/>
      </c>
      <c r="K29" s="657"/>
      <c r="L29" s="658">
        <f>ROUNDDOWN(SUM(I28:I47)/1000,0)</f>
        <v>0</v>
      </c>
      <c r="M29" s="656"/>
      <c r="O29" s="152"/>
    </row>
    <row r="30" spans="2:15" s="81" customFormat="1" ht="12.75" customHeight="1">
      <c r="B30" s="667"/>
      <c r="C30" s="1184"/>
      <c r="D30" s="1185"/>
      <c r="E30" s="1185"/>
      <c r="F30" s="1185"/>
      <c r="G30" s="1185"/>
      <c r="H30" s="1186"/>
      <c r="I30" s="525"/>
      <c r="J30" s="669" t="str">
        <f>IF(OR(B30="　",B30=""),"",VLOOKUP(B30,'様式1-4（要望事業一覧）'!$B$49:$C$68,2,FALSE))</f>
        <v/>
      </c>
      <c r="K30" s="657" t="s">
        <v>591</v>
      </c>
      <c r="L30" s="658">
        <f>ROUNDDOWN(SUMIF(J28:J47,"=○",I28:I47)/1000,0)</f>
        <v>0</v>
      </c>
      <c r="M30" s="656" t="s">
        <v>592</v>
      </c>
      <c r="O30" s="152"/>
    </row>
    <row r="31" spans="2:15" s="81" customFormat="1" ht="12.75" customHeight="1">
      <c r="B31" s="667"/>
      <c r="C31" s="1184"/>
      <c r="D31" s="1185"/>
      <c r="E31" s="1185"/>
      <c r="F31" s="1185"/>
      <c r="G31" s="1185"/>
      <c r="H31" s="1186"/>
      <c r="I31" s="525"/>
      <c r="J31" s="669" t="str">
        <f>IF(OR(B31="　",B31=""),"",VLOOKUP(B31,'様式1-4（要望事業一覧）'!$B$49:$C$68,2,FALSE))</f>
        <v/>
      </c>
      <c r="K31" s="663"/>
      <c r="L31" s="655"/>
      <c r="M31" s="656"/>
      <c r="O31" s="152"/>
    </row>
    <row r="32" spans="2:15" s="81" customFormat="1" ht="12.75" customHeight="1">
      <c r="B32" s="667"/>
      <c r="C32" s="1184"/>
      <c r="D32" s="1185"/>
      <c r="E32" s="1185"/>
      <c r="F32" s="1185"/>
      <c r="G32" s="1185"/>
      <c r="H32" s="1186"/>
      <c r="I32" s="525"/>
      <c r="J32" s="669" t="str">
        <f>IF(OR(B32="　",B32=""),"",VLOOKUP(B32,'様式1-4（要望事業一覧）'!$B$49:$C$68,2,FALSE))</f>
        <v/>
      </c>
      <c r="K32" s="663"/>
      <c r="L32" s="655"/>
      <c r="M32" s="656"/>
      <c r="O32" s="152"/>
    </row>
    <row r="33" spans="2:15" s="81" customFormat="1" ht="12.75" customHeight="1">
      <c r="B33" s="667"/>
      <c r="C33" s="1184"/>
      <c r="D33" s="1185"/>
      <c r="E33" s="1185"/>
      <c r="F33" s="1185"/>
      <c r="G33" s="1185"/>
      <c r="H33" s="1186"/>
      <c r="I33" s="525"/>
      <c r="J33" s="669" t="str">
        <f>IF(OR(B33="　",B33=""),"",VLOOKUP(B33,'様式1-4（要望事業一覧）'!$B$49:$C$68,2,FALSE))</f>
        <v/>
      </c>
      <c r="K33" s="663"/>
      <c r="L33" s="655"/>
      <c r="M33" s="656"/>
      <c r="O33" s="152"/>
    </row>
    <row r="34" spans="2:15" s="81" customFormat="1" ht="12.75" customHeight="1">
      <c r="B34" s="667"/>
      <c r="C34" s="1184"/>
      <c r="D34" s="1185"/>
      <c r="E34" s="1185"/>
      <c r="F34" s="1185"/>
      <c r="G34" s="1185"/>
      <c r="H34" s="1186"/>
      <c r="I34" s="525"/>
      <c r="J34" s="669" t="str">
        <f>IF(OR(B34="　",B34=""),"",VLOOKUP(B34,'様式1-4（要望事業一覧）'!$B$49:$C$68,2,FALSE))</f>
        <v/>
      </c>
      <c r="K34" s="663"/>
      <c r="L34" s="655"/>
      <c r="M34" s="656"/>
      <c r="O34" s="152"/>
    </row>
    <row r="35" spans="2:15" s="81" customFormat="1" ht="12.75" customHeight="1">
      <c r="B35" s="667"/>
      <c r="C35" s="1184"/>
      <c r="D35" s="1185"/>
      <c r="E35" s="1185"/>
      <c r="F35" s="1185"/>
      <c r="G35" s="1185"/>
      <c r="H35" s="1186"/>
      <c r="I35" s="525"/>
      <c r="J35" s="669" t="str">
        <f>IF(OR(B35="　",B35=""),"",VLOOKUP(B35,'様式1-4（要望事業一覧）'!$B$49:$C$68,2,FALSE))</f>
        <v/>
      </c>
      <c r="K35" s="663"/>
      <c r="L35" s="655"/>
      <c r="M35" s="656"/>
      <c r="O35" s="152"/>
    </row>
    <row r="36" spans="2:15" s="81" customFormat="1" ht="12.75" customHeight="1">
      <c r="B36" s="667"/>
      <c r="C36" s="1184"/>
      <c r="D36" s="1185"/>
      <c r="E36" s="1185"/>
      <c r="F36" s="1185"/>
      <c r="G36" s="1185"/>
      <c r="H36" s="1186"/>
      <c r="I36" s="525"/>
      <c r="J36" s="669" t="str">
        <f>IF(OR(B36="　",B36=""),"",VLOOKUP(B36,'様式1-4（要望事業一覧）'!$B$49:$C$68,2,FALSE))</f>
        <v/>
      </c>
      <c r="K36" s="663"/>
      <c r="L36" s="655"/>
      <c r="M36" s="656"/>
      <c r="O36" s="152"/>
    </row>
    <row r="37" spans="2:15" s="81" customFormat="1" ht="12.75" customHeight="1">
      <c r="B37" s="667"/>
      <c r="C37" s="1184"/>
      <c r="D37" s="1185"/>
      <c r="E37" s="1185"/>
      <c r="F37" s="1185"/>
      <c r="G37" s="1185"/>
      <c r="H37" s="1186"/>
      <c r="I37" s="525"/>
      <c r="J37" s="669" t="str">
        <f>IF(OR(B37="　",B37=""),"",VLOOKUP(B37,'様式1-4（要望事業一覧）'!$B$49:$C$68,2,FALSE))</f>
        <v/>
      </c>
      <c r="K37" s="663"/>
      <c r="L37" s="655"/>
      <c r="M37" s="656"/>
      <c r="O37" s="152"/>
    </row>
    <row r="38" spans="2:15" s="81" customFormat="1" ht="12.75" customHeight="1">
      <c r="B38" s="667"/>
      <c r="C38" s="1184"/>
      <c r="D38" s="1185"/>
      <c r="E38" s="1185"/>
      <c r="F38" s="1185"/>
      <c r="G38" s="1185"/>
      <c r="H38" s="1186"/>
      <c r="I38" s="525"/>
      <c r="J38" s="669" t="str">
        <f>IF(OR(B38="　",B38=""),"",VLOOKUP(B38,'様式1-4（要望事業一覧）'!$B$49:$C$68,2,FALSE))</f>
        <v/>
      </c>
      <c r="K38" s="663"/>
      <c r="L38" s="655"/>
      <c r="M38" s="656"/>
      <c r="O38" s="152"/>
    </row>
    <row r="39" spans="2:15" s="81" customFormat="1" ht="12.75" customHeight="1">
      <c r="B39" s="667"/>
      <c r="C39" s="1184"/>
      <c r="D39" s="1185"/>
      <c r="E39" s="1185"/>
      <c r="F39" s="1185"/>
      <c r="G39" s="1185"/>
      <c r="H39" s="1186"/>
      <c r="I39" s="525"/>
      <c r="J39" s="669" t="str">
        <f>IF(OR(B39="　",B39=""),"",VLOOKUP(B39,'様式1-4（要望事業一覧）'!$B$49:$C$68,2,FALSE))</f>
        <v/>
      </c>
      <c r="K39" s="663"/>
      <c r="L39" s="655"/>
      <c r="M39" s="656"/>
      <c r="O39" s="152"/>
    </row>
    <row r="40" spans="2:15" s="81" customFormat="1" ht="12.75" customHeight="1">
      <c r="B40" s="667"/>
      <c r="C40" s="1184"/>
      <c r="D40" s="1185"/>
      <c r="E40" s="1185"/>
      <c r="F40" s="1185"/>
      <c r="G40" s="1185"/>
      <c r="H40" s="1186"/>
      <c r="I40" s="525"/>
      <c r="J40" s="669" t="str">
        <f>IF(OR(B40="　",B40=""),"",VLOOKUP(B40,'様式1-4（要望事業一覧）'!$B$49:$C$68,2,FALSE))</f>
        <v/>
      </c>
      <c r="K40" s="663"/>
      <c r="L40" s="655"/>
      <c r="M40" s="656"/>
      <c r="O40" s="152"/>
    </row>
    <row r="41" spans="2:15" s="81" customFormat="1" ht="12.75" customHeight="1">
      <c r="B41" s="667"/>
      <c r="C41" s="1184"/>
      <c r="D41" s="1185"/>
      <c r="E41" s="1185"/>
      <c r="F41" s="1185"/>
      <c r="G41" s="1185"/>
      <c r="H41" s="1186"/>
      <c r="I41" s="525"/>
      <c r="J41" s="669" t="str">
        <f>IF(OR(B41="　",B41=""),"",VLOOKUP(B41,'様式1-4（要望事業一覧）'!$B$49:$C$68,2,FALSE))</f>
        <v/>
      </c>
      <c r="K41" s="663"/>
      <c r="L41" s="655"/>
      <c r="M41" s="656"/>
      <c r="O41" s="152"/>
    </row>
    <row r="42" spans="2:15" s="81" customFormat="1" ht="12.75" customHeight="1">
      <c r="B42" s="667"/>
      <c r="C42" s="1184"/>
      <c r="D42" s="1185"/>
      <c r="E42" s="1185"/>
      <c r="F42" s="1185"/>
      <c r="G42" s="1185"/>
      <c r="H42" s="1186"/>
      <c r="I42" s="525"/>
      <c r="J42" s="669" t="str">
        <f>IF(OR(B42="　",B42=""),"",VLOOKUP(B42,'様式1-4（要望事業一覧）'!$B$49:$C$68,2,FALSE))</f>
        <v/>
      </c>
      <c r="K42" s="663"/>
      <c r="L42" s="655"/>
      <c r="M42" s="656"/>
      <c r="O42" s="152"/>
    </row>
    <row r="43" spans="2:15" s="81" customFormat="1" ht="12.75" customHeight="1">
      <c r="B43" s="667"/>
      <c r="C43" s="1184"/>
      <c r="D43" s="1185"/>
      <c r="E43" s="1185"/>
      <c r="F43" s="1185"/>
      <c r="G43" s="1185"/>
      <c r="H43" s="1186"/>
      <c r="I43" s="525"/>
      <c r="J43" s="669" t="str">
        <f>IF(OR(B43="　",B43=""),"",VLOOKUP(B43,'様式1-4（要望事業一覧）'!$B$49:$C$68,2,FALSE))</f>
        <v/>
      </c>
      <c r="K43" s="663"/>
      <c r="L43" s="655"/>
      <c r="M43" s="656"/>
      <c r="O43" s="152"/>
    </row>
    <row r="44" spans="2:15" s="81" customFormat="1" ht="12.75" customHeight="1">
      <c r="B44" s="667"/>
      <c r="C44" s="1184"/>
      <c r="D44" s="1185"/>
      <c r="E44" s="1185"/>
      <c r="F44" s="1185"/>
      <c r="G44" s="1185"/>
      <c r="H44" s="1186"/>
      <c r="I44" s="525"/>
      <c r="J44" s="669" t="str">
        <f>IF(OR(B44="　",B44=""),"",VLOOKUP(B44,'様式1-4（要望事業一覧）'!$B$49:$C$68,2,FALSE))</f>
        <v/>
      </c>
      <c r="K44" s="663"/>
      <c r="L44" s="655"/>
      <c r="M44" s="656"/>
      <c r="O44" s="152"/>
    </row>
    <row r="45" spans="2:15" s="81" customFormat="1" ht="12.75" customHeight="1">
      <c r="B45" s="667"/>
      <c r="C45" s="1184"/>
      <c r="D45" s="1185"/>
      <c r="E45" s="1185"/>
      <c r="F45" s="1185"/>
      <c r="G45" s="1185"/>
      <c r="H45" s="1186"/>
      <c r="I45" s="525"/>
      <c r="J45" s="669" t="str">
        <f>IF(OR(B45="　",B45=""),"",VLOOKUP(B45,'様式1-4（要望事業一覧）'!$B$49:$C$68,2,FALSE))</f>
        <v/>
      </c>
      <c r="K45" s="663"/>
      <c r="L45" s="655"/>
      <c r="M45" s="656"/>
      <c r="O45" s="152"/>
    </row>
    <row r="46" spans="2:15" s="81" customFormat="1" ht="12.75" customHeight="1">
      <c r="B46" s="667"/>
      <c r="C46" s="1184"/>
      <c r="D46" s="1185"/>
      <c r="E46" s="1185"/>
      <c r="F46" s="1185"/>
      <c r="G46" s="1185"/>
      <c r="H46" s="1186"/>
      <c r="I46" s="525"/>
      <c r="J46" s="669" t="str">
        <f>IF(OR(B46="　",B46=""),"",VLOOKUP(B46,'様式1-4（要望事業一覧）'!$B$49:$C$68,2,FALSE))</f>
        <v/>
      </c>
      <c r="K46" s="663"/>
      <c r="L46" s="655"/>
      <c r="M46" s="656"/>
      <c r="O46" s="152"/>
    </row>
    <row r="47" spans="2:15" s="81" customFormat="1" ht="12.75" customHeight="1">
      <c r="B47" s="667"/>
      <c r="C47" s="1187"/>
      <c r="D47" s="1188"/>
      <c r="E47" s="1188"/>
      <c r="F47" s="1188"/>
      <c r="G47" s="1188"/>
      <c r="H47" s="1189"/>
      <c r="I47" s="526"/>
      <c r="J47" s="669" t="str">
        <f>IF(OR(B47="　",B47=""),"",VLOOKUP(B47,'様式1-4（要望事業一覧）'!$B$49:$C$68,2,FALSE))</f>
        <v/>
      </c>
      <c r="K47" s="655"/>
      <c r="L47" s="658"/>
      <c r="M47" s="656"/>
      <c r="O47" s="152"/>
    </row>
    <row r="48" spans="2:15" s="81" customFormat="1" ht="12.75" customHeight="1">
      <c r="B48" s="1210" t="s">
        <v>85</v>
      </c>
      <c r="C48" s="1211"/>
      <c r="D48" s="1211"/>
      <c r="E48" s="1211"/>
      <c r="F48" s="1211"/>
      <c r="G48" s="1211"/>
      <c r="H48" s="1211"/>
      <c r="I48" s="523"/>
      <c r="J48" s="628"/>
      <c r="K48" s="631"/>
      <c r="L48" s="634"/>
      <c r="M48" s="637"/>
      <c r="O48" s="152"/>
    </row>
    <row r="49" spans="2:15" s="81" customFormat="1" ht="12.75" customHeight="1">
      <c r="B49" s="666"/>
      <c r="C49" s="1200"/>
      <c r="D49" s="1201"/>
      <c r="E49" s="1201"/>
      <c r="F49" s="1201"/>
      <c r="G49" s="1201"/>
      <c r="H49" s="1202"/>
      <c r="I49" s="524"/>
      <c r="J49" s="669" t="str">
        <f>IF(OR(B49="　",B49=""),"",VLOOKUP(B49,'様式1-4（要望事業一覧）'!$B$49:$C$68,2,FALSE))</f>
        <v/>
      </c>
      <c r="K49" s="655"/>
      <c r="L49" s="635"/>
      <c r="M49" s="656"/>
      <c r="O49" s="152"/>
    </row>
    <row r="50" spans="2:15" s="81" customFormat="1" ht="12.75" customHeight="1">
      <c r="B50" s="667"/>
      <c r="C50" s="1184"/>
      <c r="D50" s="1185"/>
      <c r="E50" s="1185"/>
      <c r="F50" s="1185"/>
      <c r="G50" s="1185"/>
      <c r="H50" s="1186"/>
      <c r="I50" s="525"/>
      <c r="J50" s="669" t="str">
        <f>IF(OR(B50="　",B50=""),"",VLOOKUP(B50,'様式1-4（要望事業一覧）'!$B$49:$C$68,2,FALSE))</f>
        <v/>
      </c>
      <c r="K50" s="655"/>
      <c r="L50" s="658">
        <f>ROUNDDOWN(SUM(I49:I68)/1000,0)</f>
        <v>0</v>
      </c>
      <c r="M50" s="656"/>
      <c r="O50" s="152"/>
    </row>
    <row r="51" spans="2:15" s="81" customFormat="1" ht="12.75" customHeight="1">
      <c r="B51" s="667"/>
      <c r="C51" s="1184"/>
      <c r="D51" s="1185"/>
      <c r="E51" s="1185"/>
      <c r="F51" s="1185"/>
      <c r="G51" s="1185"/>
      <c r="H51" s="1186"/>
      <c r="I51" s="525"/>
      <c r="J51" s="669" t="str">
        <f>IF(OR(B51="　",B51=""),"",VLOOKUP(B51,'様式1-4（要望事業一覧）'!$B$49:$C$68,2,FALSE))</f>
        <v/>
      </c>
      <c r="K51" s="657" t="s">
        <v>591</v>
      </c>
      <c r="L51" s="658">
        <f>ROUNDDOWN(SUMIF(J49:J68,"=○",I49:I68)/1000,0)</f>
        <v>0</v>
      </c>
      <c r="M51" s="656" t="s">
        <v>592</v>
      </c>
      <c r="O51" s="153"/>
    </row>
    <row r="52" spans="2:15" s="81" customFormat="1" ht="12.75" customHeight="1">
      <c r="B52" s="667"/>
      <c r="C52" s="1184"/>
      <c r="D52" s="1185"/>
      <c r="E52" s="1185"/>
      <c r="F52" s="1185"/>
      <c r="G52" s="1185"/>
      <c r="H52" s="1186"/>
      <c r="I52" s="525"/>
      <c r="J52" s="669" t="str">
        <f>IF(OR(B52="　",B52=""),"",VLOOKUP(B52,'様式1-4（要望事業一覧）'!$B$49:$C$68,2,FALSE))</f>
        <v/>
      </c>
      <c r="K52" s="663"/>
      <c r="L52" s="655"/>
      <c r="M52" s="656"/>
      <c r="O52" s="152"/>
    </row>
    <row r="53" spans="2:15" s="81" customFormat="1" ht="12.75" customHeight="1">
      <c r="B53" s="667"/>
      <c r="C53" s="1184"/>
      <c r="D53" s="1185"/>
      <c r="E53" s="1185"/>
      <c r="F53" s="1185"/>
      <c r="G53" s="1185"/>
      <c r="H53" s="1186"/>
      <c r="I53" s="525"/>
      <c r="J53" s="669" t="str">
        <f>IF(OR(B53="　",B53=""),"",VLOOKUP(B53,'様式1-4（要望事業一覧）'!$B$49:$C$68,2,FALSE))</f>
        <v/>
      </c>
      <c r="K53" s="663"/>
      <c r="L53" s="655"/>
      <c r="M53" s="656"/>
      <c r="O53" s="152"/>
    </row>
    <row r="54" spans="2:15" s="81" customFormat="1" ht="12.75" customHeight="1">
      <c r="B54" s="667"/>
      <c r="C54" s="1184"/>
      <c r="D54" s="1185"/>
      <c r="E54" s="1185"/>
      <c r="F54" s="1185"/>
      <c r="G54" s="1185"/>
      <c r="H54" s="1186"/>
      <c r="I54" s="525"/>
      <c r="J54" s="669" t="str">
        <f>IF(OR(B54="　",B54=""),"",VLOOKUP(B54,'様式1-4（要望事業一覧）'!$B$49:$C$68,2,FALSE))</f>
        <v/>
      </c>
      <c r="K54" s="663"/>
      <c r="L54" s="655"/>
      <c r="M54" s="656"/>
      <c r="O54" s="152"/>
    </row>
    <row r="55" spans="2:15" s="81" customFormat="1" ht="12.75" customHeight="1">
      <c r="B55" s="667"/>
      <c r="C55" s="1184"/>
      <c r="D55" s="1185"/>
      <c r="E55" s="1185"/>
      <c r="F55" s="1185"/>
      <c r="G55" s="1185"/>
      <c r="H55" s="1186"/>
      <c r="I55" s="525"/>
      <c r="J55" s="669" t="str">
        <f>IF(OR(B55="　",B55=""),"",VLOOKUP(B55,'様式1-4（要望事業一覧）'!$B$49:$C$68,2,FALSE))</f>
        <v/>
      </c>
      <c r="K55" s="663"/>
      <c r="L55" s="655"/>
      <c r="M55" s="656"/>
      <c r="O55" s="152"/>
    </row>
    <row r="56" spans="2:15" s="81" customFormat="1" ht="12.75" customHeight="1">
      <c r="B56" s="667"/>
      <c r="C56" s="1184"/>
      <c r="D56" s="1185"/>
      <c r="E56" s="1185"/>
      <c r="F56" s="1185"/>
      <c r="G56" s="1185"/>
      <c r="H56" s="1186"/>
      <c r="I56" s="525"/>
      <c r="J56" s="669" t="str">
        <f>IF(OR(B56="　",B56=""),"",VLOOKUP(B56,'様式1-4（要望事業一覧）'!$B$49:$C$68,2,FALSE))</f>
        <v/>
      </c>
      <c r="K56" s="663"/>
      <c r="L56" s="655"/>
      <c r="M56" s="656"/>
      <c r="O56" s="152"/>
    </row>
    <row r="57" spans="2:15" s="81" customFormat="1" ht="12.75" customHeight="1">
      <c r="B57" s="667"/>
      <c r="C57" s="1184"/>
      <c r="D57" s="1185"/>
      <c r="E57" s="1185"/>
      <c r="F57" s="1185"/>
      <c r="G57" s="1185"/>
      <c r="H57" s="1186"/>
      <c r="I57" s="525"/>
      <c r="J57" s="669" t="str">
        <f>IF(OR(B57="　",B57=""),"",VLOOKUP(B57,'様式1-4（要望事業一覧）'!$B$49:$C$68,2,FALSE))</f>
        <v/>
      </c>
      <c r="K57" s="663"/>
      <c r="L57" s="655"/>
      <c r="M57" s="656"/>
      <c r="O57" s="152"/>
    </row>
    <row r="58" spans="2:15" s="81" customFormat="1" ht="12.75" customHeight="1">
      <c r="B58" s="667"/>
      <c r="C58" s="1184"/>
      <c r="D58" s="1185"/>
      <c r="E58" s="1185"/>
      <c r="F58" s="1185"/>
      <c r="G58" s="1185"/>
      <c r="H58" s="1186"/>
      <c r="I58" s="525"/>
      <c r="J58" s="669" t="str">
        <f>IF(OR(B58="　",B58=""),"",VLOOKUP(B58,'様式1-4（要望事業一覧）'!$B$49:$C$68,2,FALSE))</f>
        <v/>
      </c>
      <c r="K58" s="663"/>
      <c r="L58" s="655"/>
      <c r="M58" s="656"/>
      <c r="O58" s="152"/>
    </row>
    <row r="59" spans="2:15" s="81" customFormat="1" ht="12.75" customHeight="1">
      <c r="B59" s="667"/>
      <c r="C59" s="1184"/>
      <c r="D59" s="1185"/>
      <c r="E59" s="1185"/>
      <c r="F59" s="1185"/>
      <c r="G59" s="1185"/>
      <c r="H59" s="1186"/>
      <c r="I59" s="525"/>
      <c r="J59" s="669" t="str">
        <f>IF(OR(B59="　",B59=""),"",VLOOKUP(B59,'様式1-4（要望事業一覧）'!$B$49:$C$68,2,FALSE))</f>
        <v/>
      </c>
      <c r="K59" s="663"/>
      <c r="L59" s="655"/>
      <c r="M59" s="656"/>
      <c r="O59" s="152"/>
    </row>
    <row r="60" spans="2:15" s="81" customFormat="1" ht="12.75" customHeight="1">
      <c r="B60" s="667"/>
      <c r="C60" s="1184"/>
      <c r="D60" s="1185"/>
      <c r="E60" s="1185"/>
      <c r="F60" s="1185"/>
      <c r="G60" s="1185"/>
      <c r="H60" s="1186"/>
      <c r="I60" s="525"/>
      <c r="J60" s="669" t="str">
        <f>IF(OR(B60="　",B60=""),"",VLOOKUP(B60,'様式1-4（要望事業一覧）'!$B$49:$C$68,2,FALSE))</f>
        <v/>
      </c>
      <c r="K60" s="663"/>
      <c r="L60" s="655"/>
      <c r="M60" s="656"/>
      <c r="O60" s="152"/>
    </row>
    <row r="61" spans="2:15" s="81" customFormat="1" ht="12.75" customHeight="1">
      <c r="B61" s="667"/>
      <c r="C61" s="1184"/>
      <c r="D61" s="1185"/>
      <c r="E61" s="1185"/>
      <c r="F61" s="1185"/>
      <c r="G61" s="1185"/>
      <c r="H61" s="1186"/>
      <c r="I61" s="525"/>
      <c r="J61" s="669" t="str">
        <f>IF(OR(B61="　",B61=""),"",VLOOKUP(B61,'様式1-4（要望事業一覧）'!$B$49:$C$68,2,FALSE))</f>
        <v/>
      </c>
      <c r="K61" s="663"/>
      <c r="L61" s="655"/>
      <c r="M61" s="656"/>
      <c r="O61" s="152"/>
    </row>
    <row r="62" spans="2:15" s="81" customFormat="1" ht="12.75" customHeight="1">
      <c r="B62" s="667"/>
      <c r="C62" s="1184"/>
      <c r="D62" s="1185"/>
      <c r="E62" s="1185"/>
      <c r="F62" s="1185"/>
      <c r="G62" s="1185"/>
      <c r="H62" s="1186"/>
      <c r="I62" s="525"/>
      <c r="J62" s="669" t="str">
        <f>IF(OR(B62="　",B62=""),"",VLOOKUP(B62,'様式1-4（要望事業一覧）'!$B$49:$C$68,2,FALSE))</f>
        <v/>
      </c>
      <c r="K62" s="663"/>
      <c r="L62" s="655"/>
      <c r="M62" s="656"/>
      <c r="O62" s="152"/>
    </row>
    <row r="63" spans="2:15" s="81" customFormat="1" ht="12.75" customHeight="1">
      <c r="B63" s="667"/>
      <c r="C63" s="1184"/>
      <c r="D63" s="1185"/>
      <c r="E63" s="1185"/>
      <c r="F63" s="1185"/>
      <c r="G63" s="1185"/>
      <c r="H63" s="1186"/>
      <c r="I63" s="525"/>
      <c r="J63" s="669" t="str">
        <f>IF(OR(B63="　",B63=""),"",VLOOKUP(B63,'様式1-4（要望事業一覧）'!$B$49:$C$68,2,FALSE))</f>
        <v/>
      </c>
      <c r="K63" s="663"/>
      <c r="L63" s="655"/>
      <c r="M63" s="656"/>
      <c r="O63" s="152"/>
    </row>
    <row r="64" spans="2:15" s="81" customFormat="1" ht="12.75" customHeight="1">
      <c r="B64" s="667"/>
      <c r="C64" s="1184"/>
      <c r="D64" s="1185"/>
      <c r="E64" s="1185"/>
      <c r="F64" s="1185"/>
      <c r="G64" s="1185"/>
      <c r="H64" s="1186"/>
      <c r="I64" s="525"/>
      <c r="J64" s="669" t="str">
        <f>IF(OR(B64="　",B64=""),"",VLOOKUP(B64,'様式1-4（要望事業一覧）'!$B$49:$C$68,2,FALSE))</f>
        <v/>
      </c>
      <c r="K64" s="663"/>
      <c r="L64" s="655"/>
      <c r="M64" s="656"/>
      <c r="O64" s="152"/>
    </row>
    <row r="65" spans="2:15" s="81" customFormat="1" ht="12.75" customHeight="1">
      <c r="B65" s="667"/>
      <c r="C65" s="1184"/>
      <c r="D65" s="1185"/>
      <c r="E65" s="1185"/>
      <c r="F65" s="1185"/>
      <c r="G65" s="1185"/>
      <c r="H65" s="1186"/>
      <c r="I65" s="525"/>
      <c r="J65" s="669" t="str">
        <f>IF(OR(B65="　",B65=""),"",VLOOKUP(B65,'様式1-4（要望事業一覧）'!$B$49:$C$68,2,FALSE))</f>
        <v/>
      </c>
      <c r="K65" s="663"/>
      <c r="L65" s="655"/>
      <c r="M65" s="656"/>
      <c r="O65" s="152"/>
    </row>
    <row r="66" spans="2:15" s="81" customFormat="1" ht="12.75" customHeight="1">
      <c r="B66" s="667"/>
      <c r="C66" s="1184"/>
      <c r="D66" s="1185"/>
      <c r="E66" s="1185"/>
      <c r="F66" s="1185"/>
      <c r="G66" s="1185"/>
      <c r="H66" s="1186"/>
      <c r="I66" s="525"/>
      <c r="J66" s="669" t="str">
        <f>IF(OR(B66="　",B66=""),"",VLOOKUP(B66,'様式1-4（要望事業一覧）'!$B$49:$C$68,2,FALSE))</f>
        <v/>
      </c>
      <c r="K66" s="663"/>
      <c r="L66" s="655"/>
      <c r="M66" s="656"/>
      <c r="O66" s="152"/>
    </row>
    <row r="67" spans="2:15" s="81" customFormat="1" ht="12.75" customHeight="1">
      <c r="B67" s="667"/>
      <c r="C67" s="1184"/>
      <c r="D67" s="1185"/>
      <c r="E67" s="1185"/>
      <c r="F67" s="1185"/>
      <c r="G67" s="1185"/>
      <c r="H67" s="1186"/>
      <c r="I67" s="525"/>
      <c r="J67" s="669" t="str">
        <f>IF(OR(B67="　",B67=""),"",VLOOKUP(B67,'様式1-4（要望事業一覧）'!$B$49:$C$68,2,FALSE))</f>
        <v/>
      </c>
      <c r="K67" s="663"/>
      <c r="L67" s="655"/>
      <c r="M67" s="656"/>
      <c r="O67" s="152"/>
    </row>
    <row r="68" spans="2:15" s="81" customFormat="1" ht="12.75" customHeight="1" thickBot="1">
      <c r="B68" s="667"/>
      <c r="C68" s="1187"/>
      <c r="D68" s="1188"/>
      <c r="E68" s="1188"/>
      <c r="F68" s="1188"/>
      <c r="G68" s="1188"/>
      <c r="H68" s="1189"/>
      <c r="I68" s="602"/>
      <c r="J68" s="669" t="str">
        <f>IF(OR(B68="　",B68=""),"",VLOOKUP(B68,'様式1-4（要望事業一覧）'!$B$49:$C$68,2,FALSE))</f>
        <v/>
      </c>
      <c r="K68" s="655"/>
      <c r="L68" s="665"/>
      <c r="M68" s="656"/>
      <c r="O68" s="153"/>
    </row>
    <row r="69" spans="2:15" s="81" customFormat="1" ht="15" customHeight="1" thickTop="1">
      <c r="B69" s="1190" t="s">
        <v>86</v>
      </c>
      <c r="C69" s="1191"/>
      <c r="D69" s="1191"/>
      <c r="E69" s="1191"/>
      <c r="F69" s="1191"/>
      <c r="G69" s="1191"/>
      <c r="H69" s="1191"/>
      <c r="I69" s="1191"/>
      <c r="J69" s="1209"/>
      <c r="K69" s="639"/>
      <c r="L69" s="640">
        <f>SUM(L8,L29,L50)</f>
        <v>0</v>
      </c>
      <c r="M69" s="641"/>
    </row>
    <row r="70" spans="2:15" s="81" customFormat="1" ht="14.25" customHeight="1">
      <c r="B70" s="1148"/>
      <c r="C70" s="1149"/>
      <c r="D70" s="1149"/>
      <c r="E70" s="1149"/>
      <c r="F70" s="1149"/>
      <c r="G70" s="1149"/>
      <c r="H70" s="1149"/>
      <c r="I70" s="1149"/>
      <c r="J70" s="1150"/>
      <c r="K70" s="643" t="s">
        <v>591</v>
      </c>
      <c r="L70" s="642">
        <f>SUM(L9,L30,L51)</f>
        <v>0</v>
      </c>
      <c r="M70" s="644" t="s">
        <v>592</v>
      </c>
    </row>
    <row r="71" spans="2:15" s="81" customFormat="1" ht="12.75" customHeight="1">
      <c r="B71" s="527"/>
      <c r="C71" s="527"/>
      <c r="D71" s="527"/>
      <c r="E71" s="527"/>
      <c r="F71" s="527"/>
      <c r="G71" s="527"/>
      <c r="H71" s="527"/>
      <c r="I71" s="528"/>
      <c r="J71" s="528"/>
      <c r="K71" s="528"/>
      <c r="L71" s="528"/>
    </row>
    <row r="72" spans="2:15" s="81" customFormat="1" ht="18.75" customHeight="1">
      <c r="B72" s="80" t="s">
        <v>87</v>
      </c>
      <c r="C72" s="80"/>
      <c r="D72" s="527"/>
      <c r="E72" s="527"/>
      <c r="F72" s="527"/>
      <c r="G72" s="527"/>
      <c r="H72" s="527"/>
      <c r="I72" s="528"/>
      <c r="J72" s="528"/>
      <c r="K72" s="528"/>
      <c r="L72" s="528"/>
    </row>
    <row r="73" spans="2:15" s="81" customFormat="1" ht="16.5" customHeight="1">
      <c r="B73" s="352" t="s">
        <v>80</v>
      </c>
      <c r="C73" s="352"/>
      <c r="D73" s="352"/>
      <c r="E73" s="352"/>
      <c r="F73" s="352"/>
      <c r="G73" s="352"/>
      <c r="H73" s="352"/>
      <c r="I73" s="351"/>
      <c r="J73" s="351"/>
      <c r="K73" s="351"/>
      <c r="L73" s="636" t="s">
        <v>60</v>
      </c>
      <c r="M73" s="2"/>
      <c r="N73" s="2"/>
      <c r="O73" s="2"/>
    </row>
    <row r="74" spans="2:15" ht="27.75" customHeight="1">
      <c r="B74" s="1003" t="s">
        <v>81</v>
      </c>
      <c r="C74" s="1004"/>
      <c r="D74" s="1004"/>
      <c r="E74" s="1004"/>
      <c r="F74" s="1004"/>
      <c r="G74" s="1004"/>
      <c r="H74" s="1206"/>
      <c r="I74" s="499" t="s">
        <v>82</v>
      </c>
      <c r="J74" s="630" t="s">
        <v>590</v>
      </c>
      <c r="K74" s="1207" t="s">
        <v>593</v>
      </c>
      <c r="L74" s="687"/>
      <c r="M74" s="1208"/>
      <c r="N74" s="81"/>
    </row>
    <row r="75" spans="2:15" ht="12.75" customHeight="1">
      <c r="B75" s="1203" t="s">
        <v>88</v>
      </c>
      <c r="C75" s="1204"/>
      <c r="D75" s="1204"/>
      <c r="E75" s="1204"/>
      <c r="F75" s="1204"/>
      <c r="G75" s="1204"/>
      <c r="H75" s="1205"/>
      <c r="I75" s="529"/>
      <c r="J75" s="629"/>
      <c r="K75" s="631"/>
      <c r="L75" s="634"/>
      <c r="M75" s="637"/>
      <c r="N75" s="81"/>
    </row>
    <row r="76" spans="2:15" ht="12.75" customHeight="1">
      <c r="B76" s="666"/>
      <c r="C76" s="1200"/>
      <c r="D76" s="1201"/>
      <c r="E76" s="1201"/>
      <c r="F76" s="1201"/>
      <c r="G76" s="1201"/>
      <c r="H76" s="1202"/>
      <c r="I76" s="524"/>
      <c r="J76" s="669" t="str">
        <f>IF(OR(B76="　",B76=""),"",VLOOKUP(B76,'様式1-4（要望事業一覧）'!$B$49:$C$68,2,FALSE))</f>
        <v/>
      </c>
      <c r="K76" s="655"/>
      <c r="L76" s="635"/>
      <c r="M76" s="656"/>
      <c r="N76" s="81"/>
    </row>
    <row r="77" spans="2:15" ht="12.75" customHeight="1">
      <c r="B77" s="667"/>
      <c r="C77" s="1184"/>
      <c r="D77" s="1185"/>
      <c r="E77" s="1185"/>
      <c r="F77" s="1185"/>
      <c r="G77" s="1185"/>
      <c r="H77" s="1186"/>
      <c r="I77" s="525"/>
      <c r="J77" s="669" t="str">
        <f>IF(OR(B77="　",B77=""),"",VLOOKUP(B77,'様式1-4（要望事業一覧）'!$B$49:$C$68,2,FALSE))</f>
        <v/>
      </c>
      <c r="K77" s="657"/>
      <c r="L77" s="658">
        <f>ROUNDDOWN(SUM(I76:I85)/1000,0)</f>
        <v>0</v>
      </c>
      <c r="M77" s="656"/>
      <c r="N77" s="81"/>
    </row>
    <row r="78" spans="2:15" ht="12.75" customHeight="1">
      <c r="B78" s="667"/>
      <c r="C78" s="1184"/>
      <c r="D78" s="1185"/>
      <c r="E78" s="1185"/>
      <c r="F78" s="1185"/>
      <c r="G78" s="1185"/>
      <c r="H78" s="1186"/>
      <c r="I78" s="525"/>
      <c r="J78" s="669" t="str">
        <f>IF(OR(B78="　",B78=""),"",VLOOKUP(B78,'様式1-4（要望事業一覧）'!$B$49:$C$68,2,FALSE))</f>
        <v/>
      </c>
      <c r="K78" s="657" t="s">
        <v>591</v>
      </c>
      <c r="L78" s="658">
        <f>ROUNDDOWN(SUMIF(J76:J85,"=○",I76:I85)/1000,0)</f>
        <v>0</v>
      </c>
      <c r="M78" s="656" t="s">
        <v>592</v>
      </c>
      <c r="N78" s="81"/>
    </row>
    <row r="79" spans="2:15" s="81" customFormat="1" ht="12.75" customHeight="1">
      <c r="B79" s="667"/>
      <c r="C79" s="1184"/>
      <c r="D79" s="1185"/>
      <c r="E79" s="1185"/>
      <c r="F79" s="1185"/>
      <c r="G79" s="1185"/>
      <c r="H79" s="1186"/>
      <c r="I79" s="525"/>
      <c r="J79" s="669" t="str">
        <f>IF(OR(B79="　",B79=""),"",VLOOKUP(B79,'様式1-4（要望事業一覧）'!$B$49:$C$68,2,FALSE))</f>
        <v/>
      </c>
      <c r="K79" s="663"/>
      <c r="L79" s="655"/>
      <c r="M79" s="656"/>
      <c r="O79" s="152"/>
    </row>
    <row r="80" spans="2:15" s="81" customFormat="1" ht="12.75" customHeight="1">
      <c r="B80" s="667"/>
      <c r="C80" s="1184"/>
      <c r="D80" s="1185"/>
      <c r="E80" s="1185"/>
      <c r="F80" s="1185"/>
      <c r="G80" s="1185"/>
      <c r="H80" s="1186"/>
      <c r="I80" s="525"/>
      <c r="J80" s="669" t="str">
        <f>IF(OR(B80="　",B80=""),"",VLOOKUP(B80,'様式1-4（要望事業一覧）'!$B$49:$C$68,2,FALSE))</f>
        <v/>
      </c>
      <c r="K80" s="663"/>
      <c r="L80" s="655"/>
      <c r="M80" s="656"/>
      <c r="O80" s="152"/>
    </row>
    <row r="81" spans="2:15" s="81" customFormat="1" ht="12.75" customHeight="1">
      <c r="B81" s="667"/>
      <c r="C81" s="1184"/>
      <c r="D81" s="1185"/>
      <c r="E81" s="1185"/>
      <c r="F81" s="1185"/>
      <c r="G81" s="1185"/>
      <c r="H81" s="1186"/>
      <c r="I81" s="525"/>
      <c r="J81" s="669" t="str">
        <f>IF(OR(B81="　",B81=""),"",VLOOKUP(B81,'様式1-4（要望事業一覧）'!$B$49:$C$68,2,FALSE))</f>
        <v/>
      </c>
      <c r="K81" s="663"/>
      <c r="L81" s="655"/>
      <c r="M81" s="656"/>
      <c r="O81" s="152"/>
    </row>
    <row r="82" spans="2:15" s="81" customFormat="1" ht="12.75" customHeight="1">
      <c r="B82" s="667"/>
      <c r="C82" s="1184"/>
      <c r="D82" s="1185"/>
      <c r="E82" s="1185"/>
      <c r="F82" s="1185"/>
      <c r="G82" s="1185"/>
      <c r="H82" s="1186"/>
      <c r="I82" s="525"/>
      <c r="J82" s="669" t="str">
        <f>IF(OR(B82="　",B82=""),"",VLOOKUP(B82,'様式1-4（要望事業一覧）'!$B$49:$C$68,2,FALSE))</f>
        <v/>
      </c>
      <c r="K82" s="663"/>
      <c r="L82" s="655"/>
      <c r="M82" s="656"/>
      <c r="O82" s="152"/>
    </row>
    <row r="83" spans="2:15" s="81" customFormat="1" ht="12.75" customHeight="1">
      <c r="B83" s="667"/>
      <c r="C83" s="1184"/>
      <c r="D83" s="1185"/>
      <c r="E83" s="1185"/>
      <c r="F83" s="1185"/>
      <c r="G83" s="1185"/>
      <c r="H83" s="1186"/>
      <c r="I83" s="525"/>
      <c r="J83" s="669" t="str">
        <f>IF(OR(B83="　",B83=""),"",VLOOKUP(B83,'様式1-4（要望事業一覧）'!$B$49:$C$68,2,FALSE))</f>
        <v/>
      </c>
      <c r="K83" s="663"/>
      <c r="L83" s="655"/>
      <c r="M83" s="656"/>
      <c r="O83" s="152"/>
    </row>
    <row r="84" spans="2:15" s="81" customFormat="1" ht="12.75" customHeight="1">
      <c r="B84" s="667"/>
      <c r="C84" s="1184"/>
      <c r="D84" s="1185"/>
      <c r="E84" s="1185"/>
      <c r="F84" s="1185"/>
      <c r="G84" s="1185"/>
      <c r="H84" s="1186"/>
      <c r="I84" s="525"/>
      <c r="J84" s="669" t="str">
        <f>IF(OR(B84="　",B84=""),"",VLOOKUP(B84,'様式1-4（要望事業一覧）'!$B$49:$C$68,2,FALSE))</f>
        <v/>
      </c>
      <c r="K84" s="663"/>
      <c r="L84" s="655"/>
      <c r="M84" s="656"/>
      <c r="O84" s="152"/>
    </row>
    <row r="85" spans="2:15" ht="12.75" customHeight="1">
      <c r="B85" s="667"/>
      <c r="C85" s="1187"/>
      <c r="D85" s="1188"/>
      <c r="E85" s="1188"/>
      <c r="F85" s="1188"/>
      <c r="G85" s="1188"/>
      <c r="H85" s="1189"/>
      <c r="I85" s="526"/>
      <c r="J85" s="669" t="str">
        <f>IF(OR(B85="　",B85=""),"",VLOOKUP(B85,'様式1-4（要望事業一覧）'!$B$49:$C$68,2,FALSE))</f>
        <v/>
      </c>
      <c r="K85" s="655"/>
      <c r="L85" s="658"/>
      <c r="M85" s="656"/>
      <c r="N85" s="81"/>
    </row>
    <row r="86" spans="2:15" ht="12.75" customHeight="1">
      <c r="B86" s="1203" t="s">
        <v>83</v>
      </c>
      <c r="C86" s="1204"/>
      <c r="D86" s="1204"/>
      <c r="E86" s="1204"/>
      <c r="F86" s="1204"/>
      <c r="G86" s="1204"/>
      <c r="H86" s="1205"/>
      <c r="I86" s="529"/>
      <c r="J86" s="629"/>
      <c r="K86" s="631"/>
      <c r="L86" s="634"/>
      <c r="M86" s="637"/>
    </row>
    <row r="87" spans="2:15" ht="12.75" customHeight="1">
      <c r="B87" s="666"/>
      <c r="C87" s="1200"/>
      <c r="D87" s="1201"/>
      <c r="E87" s="1201"/>
      <c r="F87" s="1201"/>
      <c r="G87" s="1201"/>
      <c r="H87" s="1202"/>
      <c r="I87" s="524"/>
      <c r="J87" s="669" t="str">
        <f>IF(OR(B87="　",B87=""),"",VLOOKUP(B87,'様式1-4（要望事業一覧）'!$B$49:$C$68,2,FALSE))</f>
        <v/>
      </c>
      <c r="K87" s="655"/>
      <c r="L87" s="635"/>
      <c r="M87" s="656"/>
    </row>
    <row r="88" spans="2:15" s="81" customFormat="1" ht="12.75" customHeight="1">
      <c r="B88" s="667"/>
      <c r="C88" s="1184"/>
      <c r="D88" s="1185"/>
      <c r="E88" s="1185"/>
      <c r="F88" s="1185"/>
      <c r="G88" s="1185"/>
      <c r="H88" s="1186"/>
      <c r="I88" s="525"/>
      <c r="J88" s="669" t="str">
        <f>IF(OR(B88="　",B88=""),"",VLOOKUP(B88,'様式1-4（要望事業一覧）'!$B$49:$C$68,2,FALSE))</f>
        <v/>
      </c>
      <c r="K88" s="657"/>
      <c r="L88" s="658">
        <f>ROUNDDOWN(SUM(I87:I96)/1000,0)</f>
        <v>0</v>
      </c>
      <c r="M88" s="656"/>
      <c r="O88" s="152"/>
    </row>
    <row r="89" spans="2:15" s="81" customFormat="1" ht="12.75" customHeight="1">
      <c r="B89" s="667"/>
      <c r="C89" s="1184"/>
      <c r="D89" s="1185"/>
      <c r="E89" s="1185"/>
      <c r="F89" s="1185"/>
      <c r="G89" s="1185"/>
      <c r="H89" s="1186"/>
      <c r="I89" s="525"/>
      <c r="J89" s="669" t="str">
        <f>IF(OR(B89="　",B89=""),"",VLOOKUP(B89,'様式1-4（要望事業一覧）'!$B$49:$C$68,2,FALSE))</f>
        <v/>
      </c>
      <c r="K89" s="657" t="s">
        <v>591</v>
      </c>
      <c r="L89" s="658">
        <f>ROUNDDOWN(SUMIF(J87:J96,"=○",I87:I96)/1000,0)</f>
        <v>0</v>
      </c>
      <c r="M89" s="656" t="s">
        <v>592</v>
      </c>
      <c r="O89" s="152"/>
    </row>
    <row r="90" spans="2:15" s="81" customFormat="1" ht="12.75" customHeight="1">
      <c r="B90" s="667"/>
      <c r="C90" s="1184"/>
      <c r="D90" s="1185"/>
      <c r="E90" s="1185"/>
      <c r="F90" s="1185"/>
      <c r="G90" s="1185"/>
      <c r="H90" s="1186"/>
      <c r="I90" s="525"/>
      <c r="J90" s="669" t="str">
        <f>IF(OR(B90="　",B90=""),"",VLOOKUP(B90,'様式1-4（要望事業一覧）'!$B$49:$C$68,2,FALSE))</f>
        <v/>
      </c>
      <c r="K90" s="663"/>
      <c r="L90" s="655"/>
      <c r="M90" s="656"/>
      <c r="O90" s="152"/>
    </row>
    <row r="91" spans="2:15" s="81" customFormat="1" ht="12.75" customHeight="1">
      <c r="B91" s="667"/>
      <c r="C91" s="1184"/>
      <c r="D91" s="1185"/>
      <c r="E91" s="1185"/>
      <c r="F91" s="1185"/>
      <c r="G91" s="1185"/>
      <c r="H91" s="1186"/>
      <c r="I91" s="525"/>
      <c r="J91" s="669" t="str">
        <f>IF(OR(B91="　",B91=""),"",VLOOKUP(B91,'様式1-4（要望事業一覧）'!$B$49:$C$68,2,FALSE))</f>
        <v/>
      </c>
      <c r="K91" s="663"/>
      <c r="L91" s="655"/>
      <c r="M91" s="656"/>
      <c r="O91" s="152"/>
    </row>
    <row r="92" spans="2:15" s="81" customFormat="1" ht="12.75" customHeight="1">
      <c r="B92" s="667"/>
      <c r="C92" s="1184"/>
      <c r="D92" s="1185"/>
      <c r="E92" s="1185"/>
      <c r="F92" s="1185"/>
      <c r="G92" s="1185"/>
      <c r="H92" s="1186"/>
      <c r="I92" s="525"/>
      <c r="J92" s="669" t="str">
        <f>IF(OR(B92="　",B92=""),"",VLOOKUP(B92,'様式1-4（要望事業一覧）'!$B$49:$C$68,2,FALSE))</f>
        <v/>
      </c>
      <c r="K92" s="663"/>
      <c r="L92" s="655"/>
      <c r="M92" s="656"/>
      <c r="O92" s="152"/>
    </row>
    <row r="93" spans="2:15" s="81" customFormat="1" ht="12.75" customHeight="1">
      <c r="B93" s="667"/>
      <c r="C93" s="1184"/>
      <c r="D93" s="1185"/>
      <c r="E93" s="1185"/>
      <c r="F93" s="1185"/>
      <c r="G93" s="1185"/>
      <c r="H93" s="1186"/>
      <c r="I93" s="525"/>
      <c r="J93" s="669" t="str">
        <f>IF(OR(B93="　",B93=""),"",VLOOKUP(B93,'様式1-4（要望事業一覧）'!$B$49:$C$68,2,FALSE))</f>
        <v/>
      </c>
      <c r="K93" s="663"/>
      <c r="L93" s="655"/>
      <c r="M93" s="656"/>
      <c r="O93" s="152"/>
    </row>
    <row r="94" spans="2:15" s="81" customFormat="1" ht="12.75" customHeight="1">
      <c r="B94" s="667"/>
      <c r="C94" s="1184"/>
      <c r="D94" s="1185"/>
      <c r="E94" s="1185"/>
      <c r="F94" s="1185"/>
      <c r="G94" s="1185"/>
      <c r="H94" s="1186"/>
      <c r="I94" s="525"/>
      <c r="J94" s="669" t="str">
        <f>IF(OR(B94="　",B94=""),"",VLOOKUP(B94,'様式1-4（要望事業一覧）'!$B$49:$C$68,2,FALSE))</f>
        <v/>
      </c>
      <c r="K94" s="663"/>
      <c r="L94" s="655"/>
      <c r="M94" s="656"/>
      <c r="O94" s="152"/>
    </row>
    <row r="95" spans="2:15" s="81" customFormat="1" ht="12.75" customHeight="1">
      <c r="B95" s="667"/>
      <c r="C95" s="1184"/>
      <c r="D95" s="1185"/>
      <c r="E95" s="1185"/>
      <c r="F95" s="1185"/>
      <c r="G95" s="1185"/>
      <c r="H95" s="1186"/>
      <c r="I95" s="525"/>
      <c r="J95" s="669" t="str">
        <f>IF(OR(B95="　",B95=""),"",VLOOKUP(B95,'様式1-4（要望事業一覧）'!$B$49:$C$68,2,FALSE))</f>
        <v/>
      </c>
      <c r="K95" s="663"/>
      <c r="L95" s="655"/>
      <c r="M95" s="656"/>
      <c r="O95" s="152"/>
    </row>
    <row r="96" spans="2:15" s="81" customFormat="1" ht="12.75" customHeight="1">
      <c r="B96" s="667"/>
      <c r="C96" s="1187"/>
      <c r="D96" s="1188"/>
      <c r="E96" s="1188"/>
      <c r="F96" s="1188"/>
      <c r="G96" s="1188"/>
      <c r="H96" s="1189"/>
      <c r="I96" s="526"/>
      <c r="J96" s="669" t="str">
        <f>IF(OR(B96="　",B96=""),"",VLOOKUP(B96,'様式1-4（要望事業一覧）'!$B$49:$C$68,2,FALSE))</f>
        <v/>
      </c>
      <c r="K96" s="655"/>
      <c r="L96" s="658"/>
      <c r="M96" s="656"/>
      <c r="O96" s="152"/>
    </row>
    <row r="97" spans="2:15" s="81" customFormat="1" ht="12.75" customHeight="1">
      <c r="B97" s="1203" t="s">
        <v>84</v>
      </c>
      <c r="C97" s="1204"/>
      <c r="D97" s="1204"/>
      <c r="E97" s="1204"/>
      <c r="F97" s="1204"/>
      <c r="G97" s="1204"/>
      <c r="H97" s="1205"/>
      <c r="I97" s="530"/>
      <c r="J97" s="154"/>
      <c r="K97" s="631"/>
      <c r="L97" s="634"/>
      <c r="M97" s="637"/>
      <c r="O97" s="152"/>
    </row>
    <row r="98" spans="2:15" s="81" customFormat="1" ht="12.75" customHeight="1">
      <c r="B98" s="666"/>
      <c r="C98" s="1200"/>
      <c r="D98" s="1201"/>
      <c r="E98" s="1201"/>
      <c r="F98" s="1201"/>
      <c r="G98" s="1201"/>
      <c r="H98" s="1202"/>
      <c r="I98" s="524"/>
      <c r="J98" s="669" t="str">
        <f>IF(OR(B98="　",B98=""),"",VLOOKUP(B98,'様式1-4（要望事業一覧）'!$B$49:$C$68,2,FALSE))</f>
        <v/>
      </c>
      <c r="K98" s="655"/>
      <c r="L98" s="635"/>
      <c r="M98" s="656"/>
      <c r="O98" s="152"/>
    </row>
    <row r="99" spans="2:15" s="81" customFormat="1" ht="12.75" customHeight="1">
      <c r="B99" s="667"/>
      <c r="C99" s="1184"/>
      <c r="D99" s="1185"/>
      <c r="E99" s="1185"/>
      <c r="F99" s="1185"/>
      <c r="G99" s="1185"/>
      <c r="H99" s="1186"/>
      <c r="I99" s="525"/>
      <c r="J99" s="669" t="str">
        <f>IF(OR(B99="　",B99=""),"",VLOOKUP(B99,'様式1-4（要望事業一覧）'!$B$49:$C$68,2,FALSE))</f>
        <v/>
      </c>
      <c r="K99" s="657"/>
      <c r="L99" s="658">
        <f>ROUNDDOWN(SUM(I98:I107)/1000,0)</f>
        <v>0</v>
      </c>
      <c r="M99" s="656"/>
      <c r="O99" s="152"/>
    </row>
    <row r="100" spans="2:15" s="81" customFormat="1" ht="12.75" customHeight="1">
      <c r="B100" s="667"/>
      <c r="C100" s="1184"/>
      <c r="D100" s="1185"/>
      <c r="E100" s="1185"/>
      <c r="F100" s="1185"/>
      <c r="G100" s="1185"/>
      <c r="H100" s="1186"/>
      <c r="I100" s="525"/>
      <c r="J100" s="669" t="str">
        <f>IF(OR(B100="　",B100=""),"",VLOOKUP(B100,'様式1-4（要望事業一覧）'!$B$49:$C$68,2,FALSE))</f>
        <v/>
      </c>
      <c r="K100" s="657" t="s">
        <v>591</v>
      </c>
      <c r="L100" s="658">
        <f>ROUNDDOWN(SUMIF(J98:J107,"=○",I98:I107)/1000,0)</f>
        <v>0</v>
      </c>
      <c r="M100" s="656" t="s">
        <v>592</v>
      </c>
      <c r="O100" s="152"/>
    </row>
    <row r="101" spans="2:15" s="81" customFormat="1" ht="12.75" customHeight="1">
      <c r="B101" s="667"/>
      <c r="C101" s="1184"/>
      <c r="D101" s="1185"/>
      <c r="E101" s="1185"/>
      <c r="F101" s="1185"/>
      <c r="G101" s="1185"/>
      <c r="H101" s="1186"/>
      <c r="I101" s="525"/>
      <c r="J101" s="669" t="str">
        <f>IF(OR(B101="　",B101=""),"",VLOOKUP(B101,'様式1-4（要望事業一覧）'!$B$49:$C$68,2,FALSE))</f>
        <v/>
      </c>
      <c r="K101" s="663"/>
      <c r="L101" s="655"/>
      <c r="M101" s="656"/>
      <c r="O101" s="152"/>
    </row>
    <row r="102" spans="2:15" s="81" customFormat="1" ht="12.75" customHeight="1">
      <c r="B102" s="667"/>
      <c r="C102" s="1184"/>
      <c r="D102" s="1185"/>
      <c r="E102" s="1185"/>
      <c r="F102" s="1185"/>
      <c r="G102" s="1185"/>
      <c r="H102" s="1186"/>
      <c r="I102" s="525"/>
      <c r="J102" s="669" t="str">
        <f>IF(OR(B102="　",B102=""),"",VLOOKUP(B102,'様式1-4（要望事業一覧）'!$B$49:$C$68,2,FALSE))</f>
        <v/>
      </c>
      <c r="K102" s="663"/>
      <c r="L102" s="655"/>
      <c r="M102" s="656"/>
      <c r="O102" s="152"/>
    </row>
    <row r="103" spans="2:15" s="81" customFormat="1" ht="12.75" customHeight="1">
      <c r="B103" s="667"/>
      <c r="C103" s="1184"/>
      <c r="D103" s="1185"/>
      <c r="E103" s="1185"/>
      <c r="F103" s="1185"/>
      <c r="G103" s="1185"/>
      <c r="H103" s="1186"/>
      <c r="I103" s="525"/>
      <c r="J103" s="669" t="str">
        <f>IF(OR(B103="　",B103=""),"",VLOOKUP(B103,'様式1-4（要望事業一覧）'!$B$49:$C$68,2,FALSE))</f>
        <v/>
      </c>
      <c r="K103" s="663"/>
      <c r="L103" s="655"/>
      <c r="M103" s="656"/>
      <c r="O103" s="152"/>
    </row>
    <row r="104" spans="2:15" s="81" customFormat="1" ht="12.75" customHeight="1">
      <c r="B104" s="667"/>
      <c r="C104" s="1184"/>
      <c r="D104" s="1185"/>
      <c r="E104" s="1185"/>
      <c r="F104" s="1185"/>
      <c r="G104" s="1185"/>
      <c r="H104" s="1186"/>
      <c r="I104" s="525"/>
      <c r="J104" s="669" t="str">
        <f>IF(OR(B104="　",B104=""),"",VLOOKUP(B104,'様式1-4（要望事業一覧）'!$B$49:$C$68,2,FALSE))</f>
        <v/>
      </c>
      <c r="K104" s="663"/>
      <c r="L104" s="655"/>
      <c r="M104" s="656"/>
      <c r="O104" s="152"/>
    </row>
    <row r="105" spans="2:15" s="81" customFormat="1" ht="12.75" customHeight="1">
      <c r="B105" s="667"/>
      <c r="C105" s="1184"/>
      <c r="D105" s="1185"/>
      <c r="E105" s="1185"/>
      <c r="F105" s="1185"/>
      <c r="G105" s="1185"/>
      <c r="H105" s="1186"/>
      <c r="I105" s="525"/>
      <c r="J105" s="669" t="str">
        <f>IF(OR(B105="　",B105=""),"",VLOOKUP(B105,'様式1-4（要望事業一覧）'!$B$49:$C$68,2,FALSE))</f>
        <v/>
      </c>
      <c r="K105" s="663"/>
      <c r="L105" s="655"/>
      <c r="M105" s="656"/>
      <c r="O105" s="152"/>
    </row>
    <row r="106" spans="2:15" s="81" customFormat="1" ht="12.75" customHeight="1">
      <c r="B106" s="667"/>
      <c r="C106" s="1184"/>
      <c r="D106" s="1185"/>
      <c r="E106" s="1185"/>
      <c r="F106" s="1185"/>
      <c r="G106" s="1185"/>
      <c r="H106" s="1186"/>
      <c r="I106" s="525"/>
      <c r="J106" s="669" t="str">
        <f>IF(OR(B106="　",B106=""),"",VLOOKUP(B106,'様式1-4（要望事業一覧）'!$B$49:$C$68,2,FALSE))</f>
        <v/>
      </c>
      <c r="K106" s="663"/>
      <c r="L106" s="655"/>
      <c r="M106" s="656"/>
      <c r="O106" s="152"/>
    </row>
    <row r="107" spans="2:15" s="81" customFormat="1" ht="12.75" customHeight="1">
      <c r="B107" s="667"/>
      <c r="C107" s="1187"/>
      <c r="D107" s="1188"/>
      <c r="E107" s="1188"/>
      <c r="F107" s="1188"/>
      <c r="G107" s="1188"/>
      <c r="H107" s="1189"/>
      <c r="I107" s="526"/>
      <c r="J107" s="669" t="str">
        <f>IF(OR(B107="　",B107=""),"",VLOOKUP(B107,'様式1-4（要望事業一覧）'!$B$49:$C$68,2,FALSE))</f>
        <v/>
      </c>
      <c r="K107" s="655"/>
      <c r="L107" s="658"/>
      <c r="M107" s="656"/>
      <c r="O107" s="152"/>
    </row>
    <row r="108" spans="2:15" s="81" customFormat="1" ht="12.75" customHeight="1">
      <c r="B108" s="1203" t="s">
        <v>85</v>
      </c>
      <c r="C108" s="1204"/>
      <c r="D108" s="1204"/>
      <c r="E108" s="1204"/>
      <c r="F108" s="1204"/>
      <c r="G108" s="1204"/>
      <c r="H108" s="1205"/>
      <c r="I108" s="529"/>
      <c r="J108" s="629"/>
      <c r="K108" s="631"/>
      <c r="L108" s="634"/>
      <c r="M108" s="637"/>
      <c r="O108" s="152"/>
    </row>
    <row r="109" spans="2:15" s="81" customFormat="1" ht="12.75" customHeight="1">
      <c r="B109" s="666"/>
      <c r="C109" s="1200"/>
      <c r="D109" s="1201"/>
      <c r="E109" s="1201"/>
      <c r="F109" s="1201"/>
      <c r="G109" s="1201"/>
      <c r="H109" s="1202"/>
      <c r="I109" s="524"/>
      <c r="J109" s="669" t="str">
        <f>IF(OR(B109="　",B109=""),"",VLOOKUP(B109,'様式1-4（要望事業一覧）'!$B$49:$C$68,2,FALSE))</f>
        <v/>
      </c>
      <c r="K109" s="655"/>
      <c r="L109" s="635"/>
      <c r="M109" s="656"/>
      <c r="O109" s="152"/>
    </row>
    <row r="110" spans="2:15" s="81" customFormat="1" ht="12.75" customHeight="1">
      <c r="B110" s="667"/>
      <c r="C110" s="1184"/>
      <c r="D110" s="1185"/>
      <c r="E110" s="1185"/>
      <c r="F110" s="1185"/>
      <c r="G110" s="1185"/>
      <c r="H110" s="1186"/>
      <c r="I110" s="525"/>
      <c r="J110" s="669" t="str">
        <f>IF(OR(B110="　",B110=""),"",VLOOKUP(B110,'様式1-4（要望事業一覧）'!$B$49:$C$68,2,FALSE))</f>
        <v/>
      </c>
      <c r="K110" s="657"/>
      <c r="L110" s="658">
        <f>ROUNDDOWN(SUM(I109:I118)/1000,0)</f>
        <v>0</v>
      </c>
      <c r="M110" s="656"/>
      <c r="O110" s="152"/>
    </row>
    <row r="111" spans="2:15" s="81" customFormat="1" ht="12.75" customHeight="1">
      <c r="B111" s="667"/>
      <c r="C111" s="1184"/>
      <c r="D111" s="1185"/>
      <c r="E111" s="1185"/>
      <c r="F111" s="1185"/>
      <c r="G111" s="1185"/>
      <c r="H111" s="1186"/>
      <c r="I111" s="525"/>
      <c r="J111" s="669" t="str">
        <f>IF(OR(B111="　",B111=""),"",VLOOKUP(B111,'様式1-4（要望事業一覧）'!$B$49:$C$68,2,FALSE))</f>
        <v/>
      </c>
      <c r="K111" s="657" t="s">
        <v>591</v>
      </c>
      <c r="L111" s="658">
        <f>ROUNDDOWN(SUMIF(J109:J118,"=○",I109:I118)/1000,0)</f>
        <v>0</v>
      </c>
      <c r="M111" s="656" t="s">
        <v>592</v>
      </c>
      <c r="O111" s="152"/>
    </row>
    <row r="112" spans="2:15" s="81" customFormat="1" ht="12.75" customHeight="1">
      <c r="B112" s="667"/>
      <c r="C112" s="1184"/>
      <c r="D112" s="1185"/>
      <c r="E112" s="1185"/>
      <c r="F112" s="1185"/>
      <c r="G112" s="1185"/>
      <c r="H112" s="1186"/>
      <c r="I112" s="525"/>
      <c r="J112" s="669" t="str">
        <f>IF(OR(B112="　",B112=""),"",VLOOKUP(B112,'様式1-4（要望事業一覧）'!$B$49:$C$68,2,FALSE))</f>
        <v/>
      </c>
      <c r="K112" s="663"/>
      <c r="L112" s="655"/>
      <c r="M112" s="656"/>
      <c r="O112" s="152"/>
    </row>
    <row r="113" spans="2:15" s="81" customFormat="1" ht="12.75" customHeight="1">
      <c r="B113" s="667"/>
      <c r="C113" s="1184"/>
      <c r="D113" s="1185"/>
      <c r="E113" s="1185"/>
      <c r="F113" s="1185"/>
      <c r="G113" s="1185"/>
      <c r="H113" s="1186"/>
      <c r="I113" s="525"/>
      <c r="J113" s="669" t="str">
        <f>IF(OR(B113="　",B113=""),"",VLOOKUP(B113,'様式1-4（要望事業一覧）'!$B$49:$C$68,2,FALSE))</f>
        <v/>
      </c>
      <c r="K113" s="663"/>
      <c r="L113" s="655"/>
      <c r="M113" s="656"/>
      <c r="O113" s="152"/>
    </row>
    <row r="114" spans="2:15" s="81" customFormat="1" ht="12.75" customHeight="1">
      <c r="B114" s="667"/>
      <c r="C114" s="1184"/>
      <c r="D114" s="1185"/>
      <c r="E114" s="1185"/>
      <c r="F114" s="1185"/>
      <c r="G114" s="1185"/>
      <c r="H114" s="1186"/>
      <c r="I114" s="525"/>
      <c r="J114" s="669" t="str">
        <f>IF(OR(B114="　",B114=""),"",VLOOKUP(B114,'様式1-4（要望事業一覧）'!$B$49:$C$68,2,FALSE))</f>
        <v/>
      </c>
      <c r="K114" s="663"/>
      <c r="L114" s="655"/>
      <c r="M114" s="656"/>
      <c r="O114" s="152"/>
    </row>
    <row r="115" spans="2:15" s="81" customFormat="1" ht="12.75" customHeight="1">
      <c r="B115" s="667"/>
      <c r="C115" s="1184"/>
      <c r="D115" s="1185"/>
      <c r="E115" s="1185"/>
      <c r="F115" s="1185"/>
      <c r="G115" s="1185"/>
      <c r="H115" s="1186"/>
      <c r="I115" s="525"/>
      <c r="J115" s="669" t="str">
        <f>IF(OR(B115="　",B115=""),"",VLOOKUP(B115,'様式1-4（要望事業一覧）'!$B$49:$C$68,2,FALSE))</f>
        <v/>
      </c>
      <c r="K115" s="663"/>
      <c r="L115" s="655"/>
      <c r="M115" s="656"/>
      <c r="O115" s="152"/>
    </row>
    <row r="116" spans="2:15" s="81" customFormat="1" ht="12.75" customHeight="1">
      <c r="B116" s="667"/>
      <c r="C116" s="1184"/>
      <c r="D116" s="1185"/>
      <c r="E116" s="1185"/>
      <c r="F116" s="1185"/>
      <c r="G116" s="1185"/>
      <c r="H116" s="1186"/>
      <c r="I116" s="525"/>
      <c r="J116" s="669" t="str">
        <f>IF(OR(B116="　",B116=""),"",VLOOKUP(B116,'様式1-4（要望事業一覧）'!$B$49:$C$68,2,FALSE))</f>
        <v/>
      </c>
      <c r="K116" s="663"/>
      <c r="L116" s="655"/>
      <c r="M116" s="656"/>
      <c r="O116" s="152"/>
    </row>
    <row r="117" spans="2:15" s="81" customFormat="1" ht="12.75" customHeight="1">
      <c r="B117" s="667"/>
      <c r="C117" s="1184"/>
      <c r="D117" s="1185"/>
      <c r="E117" s="1185"/>
      <c r="F117" s="1185"/>
      <c r="G117" s="1185"/>
      <c r="H117" s="1186"/>
      <c r="I117" s="525"/>
      <c r="J117" s="669" t="str">
        <f>IF(OR(B117="　",B117=""),"",VLOOKUP(B117,'様式1-4（要望事業一覧）'!$B$49:$C$68,2,FALSE))</f>
        <v/>
      </c>
      <c r="K117" s="663"/>
      <c r="L117" s="655"/>
      <c r="M117" s="656"/>
      <c r="O117" s="152"/>
    </row>
    <row r="118" spans="2:15" s="81" customFormat="1" ht="12.75" customHeight="1" thickBot="1">
      <c r="B118" s="667"/>
      <c r="C118" s="1187"/>
      <c r="D118" s="1188"/>
      <c r="E118" s="1188"/>
      <c r="F118" s="1188"/>
      <c r="G118" s="1188"/>
      <c r="H118" s="1189"/>
      <c r="I118" s="602"/>
      <c r="J118" s="669" t="str">
        <f>IF(OR(B118="　",B118=""),"",VLOOKUP(B118,'様式1-4（要望事業一覧）'!$B$49:$C$68,2,FALSE))</f>
        <v/>
      </c>
      <c r="K118" s="659"/>
      <c r="L118" s="638"/>
      <c r="M118" s="660"/>
      <c r="O118" s="153"/>
    </row>
    <row r="119" spans="2:15" ht="15.75" customHeight="1" thickTop="1">
      <c r="B119" s="1190" t="s">
        <v>89</v>
      </c>
      <c r="C119" s="1191"/>
      <c r="D119" s="1191"/>
      <c r="E119" s="1191"/>
      <c r="F119" s="1191"/>
      <c r="G119" s="1191"/>
      <c r="H119" s="1191"/>
      <c r="I119" s="1191"/>
      <c r="J119" s="1192"/>
      <c r="K119" s="639"/>
      <c r="L119" s="640">
        <f>SUM(L77,L88,L99,L110)</f>
        <v>0</v>
      </c>
      <c r="M119" s="641"/>
    </row>
    <row r="120" spans="2:15" ht="15.75" customHeight="1">
      <c r="B120" s="1193"/>
      <c r="C120" s="1194"/>
      <c r="D120" s="1194"/>
      <c r="E120" s="1194"/>
      <c r="F120" s="1194"/>
      <c r="G120" s="1194"/>
      <c r="H120" s="1194"/>
      <c r="I120" s="1194"/>
      <c r="J120" s="1195"/>
      <c r="K120" s="643" t="s">
        <v>591</v>
      </c>
      <c r="L120" s="642">
        <f>SUM(L78,L89,L100,L111)</f>
        <v>0</v>
      </c>
      <c r="M120" s="644" t="s">
        <v>592</v>
      </c>
    </row>
    <row r="121" spans="2:15" ht="19.5" customHeight="1" thickBot="1">
      <c r="B121" s="531" t="s">
        <v>70</v>
      </c>
      <c r="C121" s="531"/>
      <c r="D121" s="131"/>
      <c r="E121" s="131"/>
      <c r="F121" s="131"/>
      <c r="G121" s="131"/>
      <c r="H121" s="131"/>
      <c r="I121" s="131"/>
      <c r="J121" s="131"/>
      <c r="K121" s="131"/>
      <c r="L121" s="131"/>
    </row>
    <row r="122" spans="2:15" ht="22.5" customHeight="1">
      <c r="B122" s="131" t="s">
        <v>71</v>
      </c>
      <c r="C122" s="131"/>
      <c r="D122" s="131"/>
      <c r="E122" s="532" t="s">
        <v>72</v>
      </c>
      <c r="F122" s="131"/>
      <c r="G122" s="1196" t="s">
        <v>570</v>
      </c>
      <c r="H122" s="1197"/>
      <c r="I122" s="1197"/>
      <c r="J122" s="1198"/>
      <c r="K122" s="1199"/>
      <c r="L122" s="1175">
        <f>SUM(L69,L119)</f>
        <v>0</v>
      </c>
      <c r="M122" s="1176"/>
    </row>
    <row r="123" spans="2:15" ht="22.5" customHeight="1">
      <c r="B123" s="1003" t="s">
        <v>73</v>
      </c>
      <c r="C123" s="1004"/>
      <c r="D123" s="1005"/>
      <c r="E123" s="645" t="s">
        <v>594</v>
      </c>
      <c r="F123" s="527"/>
      <c r="G123" s="1162"/>
      <c r="H123" s="1163"/>
      <c r="I123" s="1163"/>
      <c r="J123" s="1164"/>
      <c r="K123" s="1165"/>
      <c r="L123" s="1177">
        <f>SUM(L70,L120)</f>
        <v>0</v>
      </c>
      <c r="M123" s="1178"/>
    </row>
    <row r="124" spans="2:15" ht="22.5" customHeight="1">
      <c r="B124" s="1159" t="s">
        <v>90</v>
      </c>
      <c r="C124" s="1160"/>
      <c r="D124" s="1161"/>
      <c r="E124" s="646"/>
      <c r="F124" s="131"/>
      <c r="G124" s="1179" t="s">
        <v>409</v>
      </c>
      <c r="H124" s="1180"/>
      <c r="I124" s="1180"/>
      <c r="J124" s="1181"/>
      <c r="K124" s="1182"/>
      <c r="L124" s="1169">
        <f>IF(共通入力シート!$B$18="課税事業者",ROUNDDOWN((L122-E132)*10/110,0),0)</f>
        <v>0</v>
      </c>
      <c r="M124" s="1170"/>
    </row>
    <row r="125" spans="2:15" ht="22.5" customHeight="1">
      <c r="B125" s="1148"/>
      <c r="C125" s="1149"/>
      <c r="D125" s="1150"/>
      <c r="E125" s="647"/>
      <c r="F125" s="131"/>
      <c r="G125" s="1183"/>
      <c r="H125" s="1181"/>
      <c r="I125" s="1181"/>
      <c r="J125" s="1181"/>
      <c r="K125" s="1182"/>
      <c r="L125" s="1177">
        <f>IF(共通入力シート!$B$18="課税事業者",ROUNDDOWN((L123-E133)*10/110,0),0)</f>
        <v>0</v>
      </c>
      <c r="M125" s="1178"/>
    </row>
    <row r="126" spans="2:15" ht="22.5" customHeight="1">
      <c r="B126" s="1159" t="s">
        <v>91</v>
      </c>
      <c r="C126" s="1160"/>
      <c r="D126" s="1161"/>
      <c r="E126" s="646"/>
      <c r="F126" s="131"/>
      <c r="G126" s="1162" t="s">
        <v>410</v>
      </c>
      <c r="H126" s="1163"/>
      <c r="I126" s="1163"/>
      <c r="J126" s="1164"/>
      <c r="K126" s="1165"/>
      <c r="L126" s="1169">
        <f>L122-L124</f>
        <v>0</v>
      </c>
      <c r="M126" s="1170"/>
    </row>
    <row r="127" spans="2:15" ht="22.5" customHeight="1" thickBot="1">
      <c r="B127" s="1148"/>
      <c r="C127" s="1149"/>
      <c r="D127" s="1150"/>
      <c r="E127" s="647"/>
      <c r="F127" s="131"/>
      <c r="G127" s="1166"/>
      <c r="H127" s="1167"/>
      <c r="I127" s="1167"/>
      <c r="J127" s="1167"/>
      <c r="K127" s="1168"/>
      <c r="L127" s="1171">
        <f>L123-L125</f>
        <v>0</v>
      </c>
      <c r="M127" s="1172"/>
    </row>
    <row r="128" spans="2:15" ht="22.5" customHeight="1">
      <c r="B128" s="1159" t="s">
        <v>42</v>
      </c>
      <c r="C128" s="1160"/>
      <c r="D128" s="1161"/>
      <c r="E128" s="646"/>
      <c r="F128" s="131"/>
      <c r="G128" s="1173" t="s">
        <v>663</v>
      </c>
      <c r="H128" s="1173"/>
      <c r="I128" s="1173"/>
      <c r="J128" s="1173"/>
      <c r="K128" s="1173"/>
      <c r="L128" s="1174"/>
    </row>
    <row r="129" spans="2:12" ht="22.5" customHeight="1" thickBot="1">
      <c r="B129" s="1148"/>
      <c r="C129" s="1149"/>
      <c r="D129" s="1150"/>
      <c r="E129" s="647"/>
      <c r="F129" s="131"/>
      <c r="G129" s="649"/>
      <c r="H129" s="649"/>
      <c r="I129" s="650"/>
      <c r="J129" s="650"/>
      <c r="K129" s="650"/>
      <c r="L129" s="650"/>
    </row>
    <row r="130" spans="2:12" ht="22.5" customHeight="1" thickBot="1">
      <c r="B130" s="1137" t="s">
        <v>92</v>
      </c>
      <c r="C130" s="1138"/>
      <c r="D130" s="1139"/>
      <c r="E130" s="646"/>
      <c r="F130" s="131"/>
      <c r="G130" s="533" t="s">
        <v>93</v>
      </c>
      <c r="H130" s="1143" t="str">
        <f>IF(共通入力シート!$B$2="","",共通入力シート!$B$2)</f>
        <v/>
      </c>
      <c r="I130" s="1143"/>
      <c r="J130" s="1143"/>
      <c r="K130" s="1143"/>
      <c r="L130" s="1144"/>
    </row>
    <row r="131" spans="2:12" ht="22.5" customHeight="1" thickBot="1">
      <c r="B131" s="1140"/>
      <c r="C131" s="1141"/>
      <c r="D131" s="1142"/>
      <c r="E131" s="648"/>
      <c r="F131" s="131"/>
      <c r="G131" s="649"/>
      <c r="H131" s="649"/>
      <c r="I131" s="650"/>
      <c r="J131" s="650"/>
      <c r="K131" s="650"/>
      <c r="L131" s="650"/>
    </row>
    <row r="132" spans="2:12" ht="22.5" customHeight="1" thickTop="1">
      <c r="B132" s="1145" t="s">
        <v>75</v>
      </c>
      <c r="C132" s="1146"/>
      <c r="D132" s="1147"/>
      <c r="E132" s="653">
        <f>SUM(E124,E126,E128,E130)</f>
        <v>0</v>
      </c>
      <c r="F132" s="131"/>
      <c r="G132" s="1151" t="s">
        <v>595</v>
      </c>
      <c r="H132" s="1153">
        <f>L126</f>
        <v>0</v>
      </c>
      <c r="I132" s="1154"/>
      <c r="J132" s="1155"/>
      <c r="K132" s="1155"/>
      <c r="L132" s="651" t="s">
        <v>94</v>
      </c>
    </row>
    <row r="133" spans="2:12" ht="22.5" customHeight="1" thickBot="1">
      <c r="B133" s="1148"/>
      <c r="C133" s="1149"/>
      <c r="D133" s="1150"/>
      <c r="E133" s="654">
        <f>SUM(E125,E127,E129,E131)</f>
        <v>0</v>
      </c>
      <c r="F133" s="131"/>
      <c r="G133" s="1152"/>
      <c r="H133" s="1156">
        <f>L127</f>
        <v>0</v>
      </c>
      <c r="I133" s="1157"/>
      <c r="J133" s="1158"/>
      <c r="K133" s="1158"/>
      <c r="L133" s="652" t="s">
        <v>94</v>
      </c>
    </row>
    <row r="134" spans="2:12">
      <c r="B134" s="534" t="s">
        <v>95</v>
      </c>
      <c r="C134" s="534"/>
      <c r="D134" s="527"/>
      <c r="E134" s="527"/>
      <c r="F134" s="527"/>
      <c r="G134" s="527"/>
      <c r="H134" s="527"/>
      <c r="I134" s="528"/>
      <c r="J134" s="528"/>
      <c r="K134" s="528"/>
      <c r="L134" s="528"/>
    </row>
  </sheetData>
  <sheetProtection algorithmName="SHA-512" hashValue="wnCsUfaVhJbHfHdHWjoL8yrXUqAhBsmk5Ic45BfD470eT3+A8My5qsggTxUIe1+clrvOOzH04JgMDiVmzoQQsA==" saltValue="/tzvqHXcUpg/q/M3Fscyig==" spinCount="100000" sheet="1" formatCells="0" formatRows="0" insertRows="0"/>
  <mergeCells count="133">
    <mergeCell ref="C10:H10"/>
    <mergeCell ref="C11:H11"/>
    <mergeCell ref="C12:H12"/>
    <mergeCell ref="C13:H13"/>
    <mergeCell ref="C14:H14"/>
    <mergeCell ref="C15:H15"/>
    <mergeCell ref="B5:H5"/>
    <mergeCell ref="K5:M5"/>
    <mergeCell ref="B6:H6"/>
    <mergeCell ref="C7:H7"/>
    <mergeCell ref="C8:H8"/>
    <mergeCell ref="C9:H9"/>
    <mergeCell ref="C22:H22"/>
    <mergeCell ref="C23:H23"/>
    <mergeCell ref="C24:H24"/>
    <mergeCell ref="C25:H25"/>
    <mergeCell ref="C26:H26"/>
    <mergeCell ref="B27:H27"/>
    <mergeCell ref="C16:H16"/>
    <mergeCell ref="C17:H17"/>
    <mergeCell ref="C18:H18"/>
    <mergeCell ref="C19:H19"/>
    <mergeCell ref="C20:H20"/>
    <mergeCell ref="C21:H21"/>
    <mergeCell ref="C34:H34"/>
    <mergeCell ref="C35:H35"/>
    <mergeCell ref="C36:H36"/>
    <mergeCell ref="C37:H37"/>
    <mergeCell ref="C38:H38"/>
    <mergeCell ref="C39:H39"/>
    <mergeCell ref="C28:H28"/>
    <mergeCell ref="C29:H29"/>
    <mergeCell ref="C30:H30"/>
    <mergeCell ref="C31:H31"/>
    <mergeCell ref="C32:H32"/>
    <mergeCell ref="C33:H33"/>
    <mergeCell ref="C46:H46"/>
    <mergeCell ref="C47:H47"/>
    <mergeCell ref="B48:H48"/>
    <mergeCell ref="C49:H49"/>
    <mergeCell ref="C50:H50"/>
    <mergeCell ref="C51:H51"/>
    <mergeCell ref="C40:H40"/>
    <mergeCell ref="C41:H41"/>
    <mergeCell ref="C42:H42"/>
    <mergeCell ref="C43:H43"/>
    <mergeCell ref="C44:H44"/>
    <mergeCell ref="C45:H45"/>
    <mergeCell ref="C58:H58"/>
    <mergeCell ref="C59:H59"/>
    <mergeCell ref="C60:H60"/>
    <mergeCell ref="C61:H61"/>
    <mergeCell ref="C62:H62"/>
    <mergeCell ref="C63:H63"/>
    <mergeCell ref="C52:H52"/>
    <mergeCell ref="C53:H53"/>
    <mergeCell ref="C54:H54"/>
    <mergeCell ref="C55:H55"/>
    <mergeCell ref="C56:H56"/>
    <mergeCell ref="C57:H57"/>
    <mergeCell ref="B74:H74"/>
    <mergeCell ref="K74:M74"/>
    <mergeCell ref="B75:H75"/>
    <mergeCell ref="C76:H76"/>
    <mergeCell ref="C77:H77"/>
    <mergeCell ref="C78:H78"/>
    <mergeCell ref="C64:H64"/>
    <mergeCell ref="C65:H65"/>
    <mergeCell ref="C66:H66"/>
    <mergeCell ref="C67:H67"/>
    <mergeCell ref="C68:H68"/>
    <mergeCell ref="B69:J70"/>
    <mergeCell ref="C85:H85"/>
    <mergeCell ref="B86:H86"/>
    <mergeCell ref="C87:H87"/>
    <mergeCell ref="C88:H88"/>
    <mergeCell ref="C89:H89"/>
    <mergeCell ref="C90:H90"/>
    <mergeCell ref="C79:H79"/>
    <mergeCell ref="C80:H80"/>
    <mergeCell ref="C81:H81"/>
    <mergeCell ref="C82:H82"/>
    <mergeCell ref="C83:H83"/>
    <mergeCell ref="C84:H84"/>
    <mergeCell ref="B97:H97"/>
    <mergeCell ref="C98:H98"/>
    <mergeCell ref="C99:H99"/>
    <mergeCell ref="C100:H100"/>
    <mergeCell ref="C101:H101"/>
    <mergeCell ref="C102:H102"/>
    <mergeCell ref="C91:H91"/>
    <mergeCell ref="C92:H92"/>
    <mergeCell ref="C93:H93"/>
    <mergeCell ref="C94:H94"/>
    <mergeCell ref="C95:H95"/>
    <mergeCell ref="C96:H96"/>
    <mergeCell ref="C109:H109"/>
    <mergeCell ref="C110:H110"/>
    <mergeCell ref="C111:H111"/>
    <mergeCell ref="C112:H112"/>
    <mergeCell ref="C113:H113"/>
    <mergeCell ref="C114:H114"/>
    <mergeCell ref="C103:H103"/>
    <mergeCell ref="C104:H104"/>
    <mergeCell ref="C105:H105"/>
    <mergeCell ref="C106:H106"/>
    <mergeCell ref="C107:H107"/>
    <mergeCell ref="B108:H108"/>
    <mergeCell ref="L122:M122"/>
    <mergeCell ref="B123:D123"/>
    <mergeCell ref="L123:M123"/>
    <mergeCell ref="B124:D125"/>
    <mergeCell ref="G124:K125"/>
    <mergeCell ref="L124:M124"/>
    <mergeCell ref="L125:M125"/>
    <mergeCell ref="C115:H115"/>
    <mergeCell ref="C116:H116"/>
    <mergeCell ref="C117:H117"/>
    <mergeCell ref="C118:H118"/>
    <mergeCell ref="B119:J120"/>
    <mergeCell ref="G122:K123"/>
    <mergeCell ref="B130:D131"/>
    <mergeCell ref="H130:L130"/>
    <mergeCell ref="B132:D133"/>
    <mergeCell ref="G132:G133"/>
    <mergeCell ref="H132:K132"/>
    <mergeCell ref="H133:K133"/>
    <mergeCell ref="B126:D127"/>
    <mergeCell ref="G126:K127"/>
    <mergeCell ref="L126:M126"/>
    <mergeCell ref="L127:M127"/>
    <mergeCell ref="B128:D129"/>
    <mergeCell ref="G128:L128"/>
  </mergeCells>
  <phoneticPr fontId="1"/>
  <dataValidations count="1">
    <dataValidation type="list" allowBlank="1" showInputMessage="1" showErrorMessage="1" sqref="B7:B26 B28:B47 B49:B68 B76:B85 B87:B96 B98:B107 B109:B118" xr:uid="{BE7A08DE-B9E2-480A-823F-4338548DC8DB}">
      <formula1>"　,普-1,普-2,普-3,普-4,普-5,普-6,普-7,普-8,普-9,普-10,普-11,普-12,普-13,普-14,普-15,普-16,普-17,普-18,普-19,普-20"</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oddHeader>&amp;R&amp;"ＭＳ Ｐゴシック,標準"（様式１ー４ー⑥）</oddHeader>
  </headerFooter>
  <rowBreaks count="1" manualBreakCount="1">
    <brk id="71" max="12"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F53F-C51F-4938-A80C-9BA012A1400A}">
  <sheetPr codeName="Sheet17">
    <pageSetUpPr fitToPage="1"/>
  </sheetPr>
  <dimension ref="A1:V238"/>
  <sheetViews>
    <sheetView view="pageBreakPreview" zoomScaleNormal="100" zoomScaleSheetLayoutView="100" workbookViewId="0">
      <selection activeCell="F4" sqref="F4:L4"/>
    </sheetView>
  </sheetViews>
  <sheetFormatPr defaultColWidth="8.25" defaultRowHeight="18.75"/>
  <cols>
    <col min="1" max="1" width="0.875" customWidth="1"/>
    <col min="2" max="2" width="4.625" style="206" customWidth="1"/>
    <col min="3" max="5" width="6.375" style="206" customWidth="1"/>
    <col min="6" max="6" width="6.5" style="206" customWidth="1"/>
    <col min="7" max="8" width="6.5" style="207" customWidth="1"/>
    <col min="9" max="9" width="7.125" style="207" customWidth="1"/>
    <col min="10" max="16" width="6.5" style="207" customWidth="1"/>
    <col min="17" max="17" width="0.875" style="206" customWidth="1"/>
    <col min="18" max="18" width="4.5" customWidth="1"/>
    <col min="19" max="20" width="8.25" style="38"/>
    <col min="21" max="21" width="15.5" style="38" customWidth="1"/>
    <col min="22" max="22" width="8.25" style="38"/>
  </cols>
  <sheetData>
    <row r="1" spans="1:22">
      <c r="L1" s="1356" t="s">
        <v>292</v>
      </c>
      <c r="M1" s="1356"/>
      <c r="N1" s="1356"/>
      <c r="O1" s="1356"/>
      <c r="P1" s="1356"/>
    </row>
    <row r="2" spans="1:22" s="77" customFormat="1" ht="19.5" customHeight="1">
      <c r="B2" s="208" t="s">
        <v>149</v>
      </c>
      <c r="C2" s="208"/>
      <c r="D2" s="208"/>
      <c r="E2" s="208"/>
      <c r="F2" s="208"/>
      <c r="G2" s="209"/>
      <c r="H2" s="209"/>
      <c r="I2" s="209"/>
      <c r="J2" s="209"/>
      <c r="K2" s="209"/>
      <c r="L2" s="209"/>
      <c r="M2" s="209"/>
      <c r="N2" s="209"/>
      <c r="O2" s="209"/>
      <c r="P2" s="210" t="s">
        <v>150</v>
      </c>
      <c r="Q2" s="211"/>
      <c r="S2" s="41"/>
    </row>
    <row r="3" spans="1:22" ht="8.85" customHeight="1">
      <c r="B3" s="212"/>
      <c r="M3" s="1356"/>
      <c r="N3" s="1356"/>
      <c r="O3" s="1356"/>
      <c r="P3" s="1356"/>
      <c r="Q3" s="1356"/>
      <c r="R3" s="77"/>
      <c r="T3"/>
      <c r="U3"/>
      <c r="V3"/>
    </row>
    <row r="4" spans="1:22" ht="24" customHeight="1">
      <c r="B4" s="1476" t="s">
        <v>151</v>
      </c>
      <c r="C4" s="1477"/>
      <c r="D4" s="1480" t="s">
        <v>152</v>
      </c>
      <c r="E4" s="1361"/>
      <c r="F4" s="1361" t="str">
        <f>IF(共通入力シート!C2=0,"",共通入力シート!C2)</f>
        <v/>
      </c>
      <c r="G4" s="1361"/>
      <c r="H4" s="1361"/>
      <c r="I4" s="1361"/>
      <c r="J4" s="1361"/>
      <c r="K4" s="1361"/>
      <c r="L4" s="1361"/>
      <c r="M4" s="1481" t="s">
        <v>153</v>
      </c>
      <c r="N4" s="1481"/>
      <c r="O4" s="1482" t="str">
        <f>IF(共通入力シート!B6=0,"",共通入力シート!B6)</f>
        <v/>
      </c>
      <c r="P4" s="1483"/>
      <c r="T4"/>
      <c r="U4"/>
      <c r="V4"/>
    </row>
    <row r="5" spans="1:22" ht="24.75" customHeight="1">
      <c r="B5" s="1478"/>
      <c r="C5" s="1479"/>
      <c r="D5" s="1460" t="str">
        <f>IF(共通入力シート!B2=0,"",共通入力シート!B2)</f>
        <v/>
      </c>
      <c r="E5" s="1461"/>
      <c r="F5" s="1461"/>
      <c r="G5" s="1461"/>
      <c r="H5" s="1461"/>
      <c r="I5" s="1461"/>
      <c r="J5" s="1461"/>
      <c r="K5" s="1461"/>
      <c r="L5" s="1461"/>
      <c r="M5" s="1484" t="s">
        <v>154</v>
      </c>
      <c r="N5" s="1484"/>
      <c r="O5" s="1485" t="s">
        <v>155</v>
      </c>
      <c r="P5" s="1486"/>
      <c r="T5"/>
      <c r="U5"/>
      <c r="V5"/>
    </row>
    <row r="6" spans="1:22" ht="32.25" customHeight="1">
      <c r="B6" s="1506" t="s">
        <v>156</v>
      </c>
      <c r="C6" s="1507"/>
      <c r="D6" s="1508"/>
      <c r="E6" s="1509"/>
      <c r="F6" s="1509"/>
      <c r="G6" s="1509"/>
      <c r="H6" s="1509"/>
      <c r="I6" s="1509"/>
      <c r="J6" s="1509"/>
      <c r="K6" s="1509"/>
      <c r="L6" s="1509"/>
      <c r="M6" s="1509"/>
      <c r="N6" s="1509"/>
      <c r="O6" s="1509"/>
      <c r="P6" s="1510"/>
      <c r="T6"/>
      <c r="U6"/>
      <c r="V6"/>
    </row>
    <row r="7" spans="1:22" s="213" customFormat="1" ht="28.5" customHeight="1">
      <c r="B7" s="1511" t="s">
        <v>157</v>
      </c>
      <c r="C7" s="1512"/>
      <c r="D7" s="1513" t="s">
        <v>403</v>
      </c>
      <c r="E7" s="1514"/>
      <c r="F7" s="1514"/>
      <c r="G7" s="1514"/>
      <c r="H7" s="1514"/>
      <c r="I7" s="1514"/>
      <c r="J7" s="1515" t="s">
        <v>404</v>
      </c>
      <c r="K7" s="1516"/>
      <c r="L7" s="1517"/>
      <c r="M7" s="1509"/>
      <c r="N7" s="1509"/>
      <c r="O7" s="1509"/>
      <c r="P7" s="1510"/>
      <c r="Q7" s="214"/>
      <c r="S7" s="215"/>
    </row>
    <row r="8" spans="1:22" ht="18.95" customHeight="1">
      <c r="B8" s="1487" t="s">
        <v>158</v>
      </c>
      <c r="C8" s="1488"/>
      <c r="D8" s="952" t="s">
        <v>159</v>
      </c>
      <c r="E8" s="953"/>
      <c r="F8" s="953"/>
      <c r="G8" s="953"/>
      <c r="H8" s="953"/>
      <c r="I8" s="953"/>
      <c r="J8" s="953"/>
      <c r="K8" s="953"/>
      <c r="L8" s="953"/>
      <c r="M8" s="953"/>
      <c r="N8" s="953"/>
      <c r="O8" s="953"/>
      <c r="P8" s="954"/>
      <c r="Q8" s="216"/>
      <c r="R8" s="216"/>
      <c r="T8"/>
      <c r="U8"/>
      <c r="V8"/>
    </row>
    <row r="9" spans="1:22" ht="18" customHeight="1">
      <c r="B9" s="1489"/>
      <c r="C9" s="1490"/>
      <c r="D9" s="1493"/>
      <c r="E9" s="1494"/>
      <c r="F9" s="1494"/>
      <c r="G9" s="1494"/>
      <c r="H9" s="1494"/>
      <c r="I9" s="1494"/>
      <c r="J9" s="1494"/>
      <c r="K9" s="1494"/>
      <c r="L9" s="1494"/>
      <c r="M9" s="1494"/>
      <c r="N9" s="1494"/>
      <c r="O9" s="1494"/>
      <c r="P9" s="1495"/>
      <c r="Q9" s="216"/>
      <c r="R9" s="216"/>
      <c r="T9"/>
      <c r="U9"/>
      <c r="V9"/>
    </row>
    <row r="10" spans="1:22" ht="18" customHeight="1">
      <c r="A10" s="42"/>
      <c r="B10" s="1489"/>
      <c r="C10" s="1490"/>
      <c r="D10" s="1496"/>
      <c r="E10" s="1494"/>
      <c r="F10" s="1494"/>
      <c r="G10" s="1494"/>
      <c r="H10" s="1494"/>
      <c r="I10" s="1494"/>
      <c r="J10" s="1494"/>
      <c r="K10" s="1494"/>
      <c r="L10" s="1494"/>
      <c r="M10" s="1494"/>
      <c r="N10" s="1494"/>
      <c r="O10" s="1494"/>
      <c r="P10" s="1495"/>
      <c r="Q10" s="217"/>
      <c r="R10" s="217"/>
      <c r="T10"/>
      <c r="U10"/>
      <c r="V10"/>
    </row>
    <row r="11" spans="1:22" ht="18" customHeight="1">
      <c r="A11" s="42"/>
      <c r="B11" s="1489"/>
      <c r="C11" s="1490"/>
      <c r="D11" s="1496"/>
      <c r="E11" s="1494"/>
      <c r="F11" s="1494"/>
      <c r="G11" s="1494"/>
      <c r="H11" s="1494"/>
      <c r="I11" s="1494"/>
      <c r="J11" s="1494"/>
      <c r="K11" s="1494"/>
      <c r="L11" s="1494"/>
      <c r="M11" s="1494"/>
      <c r="N11" s="1494"/>
      <c r="O11" s="1494"/>
      <c r="P11" s="1495"/>
      <c r="Q11" s="40"/>
      <c r="R11" s="40"/>
      <c r="T11"/>
      <c r="U11"/>
      <c r="V11"/>
    </row>
    <row r="12" spans="1:22" s="218" customFormat="1" ht="18.95" customHeight="1">
      <c r="A12" s="42"/>
      <c r="B12" s="1489"/>
      <c r="C12" s="1490"/>
      <c r="D12" s="1526" t="s">
        <v>160</v>
      </c>
      <c r="E12" s="1527"/>
      <c r="F12" s="1527"/>
      <c r="G12" s="1527"/>
      <c r="H12" s="1527"/>
      <c r="I12" s="1527"/>
      <c r="J12" s="1527"/>
      <c r="K12" s="1527"/>
      <c r="L12" s="1527"/>
      <c r="M12" s="1527"/>
      <c r="N12" s="1527"/>
      <c r="O12" s="1527"/>
      <c r="P12" s="1528"/>
      <c r="Q12" s="40"/>
      <c r="R12" s="40"/>
    </row>
    <row r="13" spans="1:22" ht="18" customHeight="1">
      <c r="A13" s="42"/>
      <c r="B13" s="1489"/>
      <c r="C13" s="1490"/>
      <c r="D13" s="1497"/>
      <c r="E13" s="1498"/>
      <c r="F13" s="1498"/>
      <c r="G13" s="1498"/>
      <c r="H13" s="1498"/>
      <c r="I13" s="1498"/>
      <c r="J13" s="1498"/>
      <c r="K13" s="1498"/>
      <c r="L13" s="1498"/>
      <c r="M13" s="1498"/>
      <c r="N13" s="1498"/>
      <c r="O13" s="1498"/>
      <c r="P13" s="1499"/>
      <c r="Q13" s="40"/>
      <c r="R13" s="40"/>
      <c r="S13"/>
      <c r="T13"/>
      <c r="U13"/>
      <c r="V13"/>
    </row>
    <row r="14" spans="1:22" ht="18" customHeight="1">
      <c r="A14" s="42"/>
      <c r="B14" s="1489"/>
      <c r="C14" s="1490"/>
      <c r="D14" s="1500"/>
      <c r="E14" s="1498"/>
      <c r="F14" s="1498"/>
      <c r="G14" s="1498"/>
      <c r="H14" s="1498"/>
      <c r="I14" s="1498"/>
      <c r="J14" s="1498"/>
      <c r="K14" s="1498"/>
      <c r="L14" s="1498"/>
      <c r="M14" s="1498"/>
      <c r="N14" s="1498"/>
      <c r="O14" s="1498"/>
      <c r="P14" s="1499"/>
      <c r="Q14" s="40"/>
      <c r="R14" s="40"/>
      <c r="S14"/>
      <c r="T14"/>
      <c r="U14"/>
      <c r="V14"/>
    </row>
    <row r="15" spans="1:22" ht="18" customHeight="1">
      <c r="A15" s="42"/>
      <c r="B15" s="1491"/>
      <c r="C15" s="1492"/>
      <c r="D15" s="1501"/>
      <c r="E15" s="1502"/>
      <c r="F15" s="1502"/>
      <c r="G15" s="1502"/>
      <c r="H15" s="1502"/>
      <c r="I15" s="1502"/>
      <c r="J15" s="1502"/>
      <c r="K15" s="1502"/>
      <c r="L15" s="1502"/>
      <c r="M15" s="1502"/>
      <c r="N15" s="1502"/>
      <c r="O15" s="1502"/>
      <c r="P15" s="1503"/>
      <c r="Q15" s="40"/>
      <c r="R15" s="40"/>
      <c r="S15"/>
      <c r="T15"/>
      <c r="U15"/>
      <c r="V15"/>
    </row>
    <row r="16" spans="1:22" ht="18" customHeight="1">
      <c r="A16" s="42"/>
      <c r="B16" s="828" t="s">
        <v>368</v>
      </c>
      <c r="C16" s="829"/>
      <c r="D16" s="370" t="s">
        <v>162</v>
      </c>
      <c r="E16" s="218"/>
      <c r="F16" s="218"/>
      <c r="G16" s="218"/>
      <c r="H16" s="218"/>
      <c r="I16" s="42"/>
      <c r="J16" s="42"/>
      <c r="K16" s="42"/>
      <c r="L16" s="42"/>
      <c r="M16" s="42"/>
      <c r="N16" s="42"/>
      <c r="O16" s="42"/>
      <c r="P16" s="176"/>
      <c r="Q16" s="218"/>
      <c r="R16" s="42"/>
      <c r="T16"/>
      <c r="U16"/>
      <c r="V16"/>
    </row>
    <row r="17" spans="1:22" ht="18" customHeight="1">
      <c r="A17" s="42"/>
      <c r="B17" s="1504"/>
      <c r="C17" s="1505"/>
      <c r="D17" s="1523" t="s">
        <v>163</v>
      </c>
      <c r="E17" s="1524"/>
      <c r="F17" s="1524"/>
      <c r="G17" s="1524"/>
      <c r="H17" s="1524"/>
      <c r="I17" s="1525"/>
      <c r="J17" s="1529" t="s">
        <v>161</v>
      </c>
      <c r="K17" s="1529"/>
      <c r="L17" s="1529"/>
      <c r="M17" s="42"/>
      <c r="N17" s="42"/>
      <c r="O17" s="42"/>
      <c r="P17" s="176"/>
      <c r="Q17" s="218"/>
      <c r="R17" s="42"/>
      <c r="T17"/>
      <c r="U17"/>
      <c r="V17"/>
    </row>
    <row r="18" spans="1:22" ht="18" customHeight="1">
      <c r="A18" s="42"/>
      <c r="B18" s="830"/>
      <c r="C18" s="831"/>
      <c r="D18" s="1518" t="s">
        <v>367</v>
      </c>
      <c r="E18" s="1519"/>
      <c r="F18" s="1519"/>
      <c r="G18" s="1519"/>
      <c r="H18" s="1519"/>
      <c r="I18" s="1355"/>
      <c r="J18" s="1520"/>
      <c r="K18" s="1521"/>
      <c r="L18" s="1521"/>
      <c r="M18" s="1521"/>
      <c r="N18" s="1521"/>
      <c r="O18" s="1521"/>
      <c r="P18" s="1522"/>
      <c r="Q18" s="218"/>
      <c r="R18" s="42"/>
      <c r="T18"/>
      <c r="U18"/>
      <c r="V18"/>
    </row>
    <row r="19" spans="1:22" s="77" customFormat="1" ht="18.95" customHeight="1" thickBot="1">
      <c r="B19" s="822" t="s">
        <v>164</v>
      </c>
      <c r="C19" s="824"/>
      <c r="D19" s="1447" t="s">
        <v>165</v>
      </c>
      <c r="E19" s="1448"/>
      <c r="F19" s="1448"/>
      <c r="G19" s="1448"/>
      <c r="H19" s="1448"/>
      <c r="I19" s="1448"/>
      <c r="J19" s="1448"/>
      <c r="K19" s="1448"/>
      <c r="L19" s="1448"/>
      <c r="M19" s="1448"/>
      <c r="N19" s="1448"/>
      <c r="O19" s="1448"/>
      <c r="P19" s="1449"/>
      <c r="Q19"/>
      <c r="R19"/>
      <c r="S19"/>
      <c r="T19"/>
      <c r="U19"/>
    </row>
    <row r="20" spans="1:22" s="43" customFormat="1" ht="18.95" customHeight="1" thickTop="1">
      <c r="B20" s="1469"/>
      <c r="C20" s="1470"/>
      <c r="D20" s="1471" t="s">
        <v>166</v>
      </c>
      <c r="E20" s="1471"/>
      <c r="F20" s="1471"/>
      <c r="G20" s="1472"/>
      <c r="H20" s="1472"/>
      <c r="I20" s="1472"/>
      <c r="J20" s="1472"/>
      <c r="K20" s="1472"/>
      <c r="L20" s="1472"/>
      <c r="M20" s="1472"/>
      <c r="N20" s="1472"/>
      <c r="O20" s="1472"/>
      <c r="P20" s="1472"/>
      <c r="Q20" s="218"/>
      <c r="R20" s="203"/>
      <c r="S20" s="203"/>
      <c r="T20" s="203"/>
      <c r="U20" s="203"/>
      <c r="V20" s="58"/>
    </row>
    <row r="21" spans="1:22" s="43" customFormat="1" ht="18.95" customHeight="1">
      <c r="B21" s="1469"/>
      <c r="C21" s="1470"/>
      <c r="D21" s="1465" t="s">
        <v>167</v>
      </c>
      <c r="E21" s="1465"/>
      <c r="F21" s="1465"/>
      <c r="G21" s="1468"/>
      <c r="H21" s="1468"/>
      <c r="I21" s="1468"/>
      <c r="J21" s="1468"/>
      <c r="K21" s="1468"/>
      <c r="L21" s="1468"/>
      <c r="M21" s="1468"/>
      <c r="N21" s="1468"/>
      <c r="O21" s="1468"/>
      <c r="P21" s="1468"/>
      <c r="Q21" s="218"/>
      <c r="R21" s="203"/>
      <c r="S21" s="203"/>
      <c r="T21" s="203"/>
      <c r="U21" s="203"/>
      <c r="V21" s="58"/>
    </row>
    <row r="22" spans="1:22" s="43" customFormat="1" ht="18.95" customHeight="1">
      <c r="B22" s="1469"/>
      <c r="C22" s="1470"/>
      <c r="D22" s="1465" t="s">
        <v>168</v>
      </c>
      <c r="E22" s="1465"/>
      <c r="F22" s="1465"/>
      <c r="G22" s="1455"/>
      <c r="H22" s="1455"/>
      <c r="I22" s="1455"/>
      <c r="J22" s="1455"/>
      <c r="K22" s="1455"/>
      <c r="L22" s="1455"/>
      <c r="M22" s="1455"/>
      <c r="N22" s="1455"/>
      <c r="O22" s="1455"/>
      <c r="P22" s="1455"/>
      <c r="Q22" s="218"/>
      <c r="R22" s="203"/>
      <c r="S22" s="203"/>
      <c r="T22" s="203"/>
      <c r="U22" s="203"/>
      <c r="V22" s="58"/>
    </row>
    <row r="23" spans="1:22" s="43" customFormat="1" ht="18.95" customHeight="1">
      <c r="B23" s="1469"/>
      <c r="C23" s="1470"/>
      <c r="D23" s="1457" t="s">
        <v>169</v>
      </c>
      <c r="E23" s="1458"/>
      <c r="F23" s="1459"/>
      <c r="G23" s="1474"/>
      <c r="H23" s="1475"/>
      <c r="I23" s="1474"/>
      <c r="J23" s="1475"/>
      <c r="K23" s="1474"/>
      <c r="L23" s="1475"/>
      <c r="M23" s="1474"/>
      <c r="N23" s="1475"/>
      <c r="O23" s="1474"/>
      <c r="P23" s="1475"/>
      <c r="Q23" s="203"/>
      <c r="R23" s="203"/>
      <c r="S23" s="203"/>
      <c r="T23" s="203"/>
      <c r="U23" s="203"/>
      <c r="V23" s="58"/>
    </row>
    <row r="24" spans="1:22" s="43" customFormat="1" ht="18.95" customHeight="1">
      <c r="B24" s="1469"/>
      <c r="C24" s="1470"/>
      <c r="D24" s="1457"/>
      <c r="E24" s="1458"/>
      <c r="F24" s="1459"/>
      <c r="G24" s="373" t="s">
        <v>408</v>
      </c>
      <c r="H24" s="374"/>
      <c r="I24" s="373" t="s">
        <v>408</v>
      </c>
      <c r="J24" s="374"/>
      <c r="K24" s="373" t="s">
        <v>408</v>
      </c>
      <c r="L24" s="374"/>
      <c r="M24" s="373" t="s">
        <v>408</v>
      </c>
      <c r="N24" s="374"/>
      <c r="O24" s="373" t="s">
        <v>408</v>
      </c>
      <c r="P24" s="375"/>
      <c r="Q24" s="218"/>
      <c r="R24" s="203"/>
      <c r="S24" s="203"/>
      <c r="T24" s="203"/>
      <c r="U24" s="203"/>
      <c r="V24" s="58"/>
    </row>
    <row r="25" spans="1:22" s="43" customFormat="1" ht="18.95" customHeight="1" thickBot="1">
      <c r="B25" s="1469"/>
      <c r="C25" s="1470"/>
      <c r="D25" s="1127"/>
      <c r="E25" s="1473"/>
      <c r="F25" s="1124"/>
      <c r="G25" s="376" t="s">
        <v>407</v>
      </c>
      <c r="H25" s="377"/>
      <c r="I25" s="376" t="s">
        <v>407</v>
      </c>
      <c r="J25" s="377"/>
      <c r="K25" s="376" t="s">
        <v>407</v>
      </c>
      <c r="L25" s="377"/>
      <c r="M25" s="376" t="s">
        <v>407</v>
      </c>
      <c r="N25" s="377"/>
      <c r="O25" s="376" t="s">
        <v>407</v>
      </c>
      <c r="P25" s="378"/>
      <c r="Q25" s="203"/>
      <c r="R25" s="203"/>
      <c r="S25" s="203"/>
      <c r="T25" s="203"/>
      <c r="U25" s="203"/>
      <c r="V25" s="58"/>
    </row>
    <row r="26" spans="1:22" s="77" customFormat="1" ht="18.95" customHeight="1">
      <c r="B26" s="1469"/>
      <c r="C26" s="1470"/>
      <c r="D26" s="1456" t="s">
        <v>166</v>
      </c>
      <c r="E26" s="1456"/>
      <c r="F26" s="1456"/>
      <c r="G26" s="1436"/>
      <c r="H26" s="1437"/>
      <c r="I26" s="1436"/>
      <c r="J26" s="1437"/>
      <c r="K26" s="1436"/>
      <c r="L26" s="1437"/>
      <c r="M26" s="1436"/>
      <c r="N26" s="1437"/>
      <c r="O26" s="1436"/>
      <c r="P26" s="1437"/>
      <c r="Q26"/>
      <c r="R26"/>
      <c r="S26"/>
      <c r="T26"/>
      <c r="U26"/>
      <c r="V26" s="41"/>
    </row>
    <row r="27" spans="1:22" s="77" customFormat="1" ht="18.95" customHeight="1">
      <c r="B27" s="1469"/>
      <c r="C27" s="1470"/>
      <c r="D27" s="1465" t="s">
        <v>168</v>
      </c>
      <c r="E27" s="1465"/>
      <c r="F27" s="1465"/>
      <c r="G27" s="1466"/>
      <c r="H27" s="1467"/>
      <c r="I27" s="1466"/>
      <c r="J27" s="1467"/>
      <c r="K27" s="1466"/>
      <c r="L27" s="1467"/>
      <c r="M27" s="1466"/>
      <c r="N27" s="1467"/>
      <c r="O27" s="1466"/>
      <c r="P27" s="1467"/>
      <c r="Q27"/>
      <c r="R27"/>
      <c r="S27"/>
      <c r="T27"/>
      <c r="U27"/>
      <c r="V27" s="41"/>
    </row>
    <row r="28" spans="1:22" s="77" customFormat="1" ht="18.95" customHeight="1">
      <c r="B28" s="1469"/>
      <c r="C28" s="1470"/>
      <c r="D28" s="1457" t="s">
        <v>169</v>
      </c>
      <c r="E28" s="1458"/>
      <c r="F28" s="1459"/>
      <c r="G28" s="1463"/>
      <c r="H28" s="1464"/>
      <c r="I28" s="1463"/>
      <c r="J28" s="1464"/>
      <c r="K28" s="1463"/>
      <c r="L28" s="1464"/>
      <c r="M28" s="1463"/>
      <c r="N28" s="1464"/>
      <c r="O28" s="1463"/>
      <c r="P28" s="1464"/>
      <c r="Q28"/>
      <c r="R28"/>
      <c r="S28"/>
      <c r="T28"/>
      <c r="U28"/>
      <c r="V28" s="41"/>
    </row>
    <row r="29" spans="1:22" s="77" customFormat="1" ht="18.95" customHeight="1">
      <c r="B29" s="1469"/>
      <c r="C29" s="1470"/>
      <c r="D29" s="1457"/>
      <c r="E29" s="1458"/>
      <c r="F29" s="1459"/>
      <c r="G29" s="379" t="s">
        <v>408</v>
      </c>
      <c r="H29" s="380"/>
      <c r="I29" s="379" t="s">
        <v>408</v>
      </c>
      <c r="J29" s="380"/>
      <c r="K29" s="379" t="s">
        <v>408</v>
      </c>
      <c r="L29" s="380"/>
      <c r="M29" s="379" t="s">
        <v>170</v>
      </c>
      <c r="N29" s="380"/>
      <c r="O29" s="379" t="s">
        <v>408</v>
      </c>
      <c r="P29" s="381"/>
      <c r="Q29"/>
      <c r="R29"/>
      <c r="S29"/>
      <c r="T29"/>
      <c r="U29"/>
      <c r="V29" s="41"/>
    </row>
    <row r="30" spans="1:22" s="77" customFormat="1" ht="18.95" customHeight="1">
      <c r="B30" s="1469"/>
      <c r="C30" s="1470"/>
      <c r="D30" s="1460"/>
      <c r="E30" s="1461"/>
      <c r="F30" s="1462"/>
      <c r="G30" s="382" t="s">
        <v>407</v>
      </c>
      <c r="H30" s="383"/>
      <c r="I30" s="382" t="s">
        <v>407</v>
      </c>
      <c r="J30" s="383"/>
      <c r="K30" s="382" t="s">
        <v>407</v>
      </c>
      <c r="L30" s="383"/>
      <c r="M30" s="382" t="s">
        <v>171</v>
      </c>
      <c r="N30" s="383"/>
      <c r="O30" s="382" t="s">
        <v>407</v>
      </c>
      <c r="P30" s="384"/>
      <c r="Q30"/>
      <c r="R30"/>
      <c r="S30"/>
      <c r="T30"/>
      <c r="U30"/>
      <c r="V30" s="41"/>
    </row>
    <row r="31" spans="1:22" s="77" customFormat="1" ht="18.95" customHeight="1" thickBot="1">
      <c r="B31" s="1469"/>
      <c r="C31" s="1470"/>
      <c r="D31" s="1447" t="s">
        <v>172</v>
      </c>
      <c r="E31" s="1448"/>
      <c r="F31" s="1448"/>
      <c r="G31" s="1448"/>
      <c r="H31" s="1448"/>
      <c r="I31" s="1448"/>
      <c r="J31" s="1448"/>
      <c r="K31" s="1448"/>
      <c r="L31" s="1448"/>
      <c r="M31" s="1448"/>
      <c r="N31" s="1448"/>
      <c r="O31" s="1448"/>
      <c r="P31" s="1449"/>
      <c r="Q31"/>
      <c r="R31"/>
      <c r="S31"/>
      <c r="T31"/>
      <c r="U31"/>
      <c r="V31" s="41"/>
    </row>
    <row r="32" spans="1:22" s="77" customFormat="1" ht="18.95" customHeight="1" thickTop="1">
      <c r="B32" s="1469"/>
      <c r="C32" s="1470"/>
      <c r="D32" s="1450" t="s">
        <v>173</v>
      </c>
      <c r="E32" s="1451"/>
      <c r="F32" s="1452"/>
      <c r="G32" s="1453"/>
      <c r="H32" s="1454"/>
      <c r="I32" s="1453"/>
      <c r="J32" s="1454"/>
      <c r="K32" s="1453"/>
      <c r="L32" s="1454"/>
      <c r="M32" s="1453"/>
      <c r="N32" s="1454"/>
      <c r="O32" s="1453"/>
      <c r="P32" s="1454"/>
      <c r="Q32"/>
      <c r="R32"/>
      <c r="S32"/>
      <c r="T32"/>
      <c r="U32"/>
      <c r="V32" s="41"/>
    </row>
    <row r="33" spans="2:22" s="77" customFormat="1" ht="18.95" customHeight="1" thickBot="1">
      <c r="B33" s="1469"/>
      <c r="C33" s="1470"/>
      <c r="D33" s="1442" t="s">
        <v>167</v>
      </c>
      <c r="E33" s="1443"/>
      <c r="F33" s="1444"/>
      <c r="G33" s="1445"/>
      <c r="H33" s="1446"/>
      <c r="I33" s="1445"/>
      <c r="J33" s="1446"/>
      <c r="K33" s="1445"/>
      <c r="L33" s="1446"/>
      <c r="M33" s="1445"/>
      <c r="N33" s="1446"/>
      <c r="O33" s="1445"/>
      <c r="P33" s="1446"/>
      <c r="Q33"/>
      <c r="R33"/>
      <c r="S33"/>
      <c r="T33"/>
      <c r="U33"/>
      <c r="V33" s="41"/>
    </row>
    <row r="34" spans="2:22" s="77" customFormat="1" ht="18.95" customHeight="1">
      <c r="B34" s="1469"/>
      <c r="C34" s="1470"/>
      <c r="D34" s="1433" t="s">
        <v>173</v>
      </c>
      <c r="E34" s="1434"/>
      <c r="F34" s="1435"/>
      <c r="G34" s="1436"/>
      <c r="H34" s="1437"/>
      <c r="I34" s="1436"/>
      <c r="J34" s="1438"/>
      <c r="K34" s="1439" t="s">
        <v>174</v>
      </c>
      <c r="L34" s="1440"/>
      <c r="M34" s="1441" t="s">
        <v>175</v>
      </c>
      <c r="N34" s="1440"/>
      <c r="O34" s="1441" t="s">
        <v>176</v>
      </c>
      <c r="P34" s="1440"/>
      <c r="Q34"/>
      <c r="R34"/>
      <c r="S34"/>
      <c r="T34"/>
      <c r="U34"/>
      <c r="V34" s="41"/>
    </row>
    <row r="35" spans="2:22" s="77" customFormat="1" ht="18.95" customHeight="1">
      <c r="B35" s="825"/>
      <c r="C35" s="827"/>
      <c r="D35" s="1423" t="s">
        <v>167</v>
      </c>
      <c r="E35" s="1424"/>
      <c r="F35" s="1425"/>
      <c r="G35" s="1426"/>
      <c r="H35" s="1427"/>
      <c r="I35" s="1426"/>
      <c r="J35" s="1428"/>
      <c r="K35" s="1429" t="s">
        <v>177</v>
      </c>
      <c r="L35" s="1430"/>
      <c r="M35" s="1375" t="s">
        <v>177</v>
      </c>
      <c r="N35" s="1376"/>
      <c r="O35" s="1431" t="s">
        <v>178</v>
      </c>
      <c r="P35" s="1432"/>
      <c r="Q35"/>
      <c r="R35"/>
      <c r="S35"/>
      <c r="T35"/>
      <c r="U35"/>
      <c r="V35" s="41"/>
    </row>
    <row r="36" spans="2:22" s="77" customFormat="1" ht="26.1" customHeight="1">
      <c r="B36" s="828" t="s">
        <v>370</v>
      </c>
      <c r="C36" s="1021"/>
      <c r="D36" s="1530" t="s">
        <v>371</v>
      </c>
      <c r="E36" s="1531"/>
      <c r="F36" s="1531"/>
      <c r="G36" s="1531"/>
      <c r="H36" s="1531"/>
      <c r="I36" s="1531"/>
      <c r="J36" s="1531"/>
      <c r="K36" s="1531"/>
      <c r="L36" s="1531"/>
      <c r="M36" s="1531"/>
      <c r="N36" s="1531"/>
      <c r="O36" s="1531"/>
      <c r="P36" s="1532"/>
      <c r="Q36"/>
      <c r="R36"/>
      <c r="S36"/>
      <c r="T36"/>
      <c r="U36"/>
      <c r="V36" s="41"/>
    </row>
    <row r="37" spans="2:22" s="77" customFormat="1" ht="15.6" customHeight="1">
      <c r="B37" s="1504"/>
      <c r="C37" s="1023"/>
      <c r="D37" s="1541" t="s">
        <v>372</v>
      </c>
      <c r="E37" s="1542"/>
      <c r="F37" s="1542"/>
      <c r="G37" s="1542"/>
      <c r="H37" s="1542"/>
      <c r="I37" s="1542"/>
      <c r="J37" s="1542"/>
      <c r="K37" s="1542"/>
      <c r="L37" s="1542"/>
      <c r="M37" s="1542"/>
      <c r="N37" s="1542"/>
      <c r="O37" s="1542"/>
      <c r="P37" s="1543"/>
      <c r="Q37"/>
      <c r="R37"/>
      <c r="S37"/>
      <c r="T37"/>
      <c r="U37"/>
      <c r="V37" s="41"/>
    </row>
    <row r="38" spans="2:22" s="77" customFormat="1" ht="19.5" customHeight="1">
      <c r="B38" s="1022"/>
      <c r="C38" s="1023"/>
      <c r="D38" s="1533"/>
      <c r="E38" s="1534"/>
      <c r="F38" s="1534"/>
      <c r="G38" s="1534"/>
      <c r="H38" s="1534"/>
      <c r="I38" s="1534"/>
      <c r="J38" s="1534"/>
      <c r="K38" s="1534"/>
      <c r="L38" s="1534"/>
      <c r="M38" s="1534"/>
      <c r="N38" s="1534"/>
      <c r="O38" s="1534"/>
      <c r="P38" s="1535"/>
      <c r="Q38"/>
      <c r="R38"/>
      <c r="S38"/>
      <c r="T38"/>
      <c r="U38"/>
      <c r="V38" s="41"/>
    </row>
    <row r="39" spans="2:22" s="77" customFormat="1" ht="19.5" customHeight="1">
      <c r="B39" s="1022"/>
      <c r="C39" s="1023"/>
      <c r="D39" s="1536"/>
      <c r="E39" s="796"/>
      <c r="F39" s="796"/>
      <c r="G39" s="796"/>
      <c r="H39" s="796"/>
      <c r="I39" s="796"/>
      <c r="J39" s="796"/>
      <c r="K39" s="796"/>
      <c r="L39" s="796"/>
      <c r="M39" s="796"/>
      <c r="N39" s="796"/>
      <c r="O39" s="796"/>
      <c r="P39" s="1537"/>
      <c r="Q39"/>
      <c r="R39"/>
      <c r="S39"/>
      <c r="T39"/>
      <c r="U39"/>
      <c r="V39" s="41"/>
    </row>
    <row r="40" spans="2:22" s="77" customFormat="1" ht="19.5" customHeight="1">
      <c r="B40" s="1022"/>
      <c r="C40" s="1023"/>
      <c r="D40" s="1536"/>
      <c r="E40" s="796"/>
      <c r="F40" s="796"/>
      <c r="G40" s="796"/>
      <c r="H40" s="796"/>
      <c r="I40" s="796"/>
      <c r="J40" s="796"/>
      <c r="K40" s="796"/>
      <c r="L40" s="796"/>
      <c r="M40" s="796"/>
      <c r="N40" s="796"/>
      <c r="O40" s="796"/>
      <c r="P40" s="1537"/>
      <c r="Q40"/>
      <c r="R40"/>
      <c r="S40"/>
      <c r="T40"/>
      <c r="U40"/>
      <c r="V40" s="41"/>
    </row>
    <row r="41" spans="2:22" s="77" customFormat="1" ht="19.5" customHeight="1">
      <c r="B41" s="1024"/>
      <c r="C41" s="1025"/>
      <c r="D41" s="1538"/>
      <c r="E41" s="1539"/>
      <c r="F41" s="1539"/>
      <c r="G41" s="1539"/>
      <c r="H41" s="1539"/>
      <c r="I41" s="1539"/>
      <c r="J41" s="1539"/>
      <c r="K41" s="1539"/>
      <c r="L41" s="1539"/>
      <c r="M41" s="1539"/>
      <c r="N41" s="1539"/>
      <c r="O41" s="1539"/>
      <c r="P41" s="1540"/>
      <c r="Q41"/>
      <c r="R41"/>
      <c r="S41"/>
      <c r="T41"/>
      <c r="U41"/>
      <c r="V41" s="41"/>
    </row>
    <row r="42" spans="2:22" ht="18.95" customHeight="1" thickBot="1">
      <c r="B42" s="1547" t="s">
        <v>179</v>
      </c>
      <c r="C42" s="1548"/>
      <c r="D42" s="1401" t="s">
        <v>180</v>
      </c>
      <c r="E42" s="1402"/>
      <c r="F42" s="1402"/>
      <c r="G42" s="1402"/>
      <c r="H42" s="1402"/>
      <c r="I42" s="1402"/>
      <c r="J42" s="1402"/>
      <c r="K42" s="1402"/>
      <c r="L42" s="1402"/>
      <c r="M42" s="1402"/>
      <c r="N42" s="1402"/>
      <c r="O42" s="1402"/>
      <c r="P42" s="1403"/>
    </row>
    <row r="43" spans="2:22" s="219" customFormat="1" ht="18.95" customHeight="1" thickTop="1">
      <c r="B43" s="1549"/>
      <c r="C43" s="1550"/>
      <c r="D43" s="1553" t="s">
        <v>293</v>
      </c>
      <c r="E43" s="1554"/>
      <c r="F43" s="1554"/>
      <c r="G43" s="1554"/>
      <c r="H43" s="1555"/>
      <c r="I43" s="1375" t="s">
        <v>177</v>
      </c>
      <c r="J43" s="1376"/>
      <c r="K43" s="385" t="s">
        <v>181</v>
      </c>
      <c r="L43" s="1417"/>
      <c r="M43" s="1417"/>
      <c r="N43" s="1417"/>
      <c r="O43" s="1417"/>
      <c r="P43" s="1556"/>
      <c r="Q43" s="218"/>
      <c r="S43" s="220"/>
      <c r="T43" s="220"/>
      <c r="U43" s="220"/>
      <c r="V43" s="220"/>
    </row>
    <row r="44" spans="2:22" s="219" customFormat="1" ht="18.95" customHeight="1">
      <c r="B44" s="1549"/>
      <c r="C44" s="1550"/>
      <c r="D44" s="1372" t="s">
        <v>294</v>
      </c>
      <c r="E44" s="1373"/>
      <c r="F44" s="1373"/>
      <c r="G44" s="1373"/>
      <c r="H44" s="1374"/>
      <c r="I44" s="1375" t="s">
        <v>177</v>
      </c>
      <c r="J44" s="1376"/>
      <c r="K44" s="386" t="s">
        <v>181</v>
      </c>
      <c r="L44" s="1377"/>
      <c r="M44" s="1377"/>
      <c r="N44" s="1377"/>
      <c r="O44" s="1377"/>
      <c r="P44" s="1378"/>
      <c r="Q44" s="218"/>
      <c r="S44" s="220"/>
      <c r="T44" s="220"/>
      <c r="U44" s="220"/>
      <c r="V44" s="220"/>
    </row>
    <row r="45" spans="2:22" s="219" customFormat="1" ht="18.95" customHeight="1">
      <c r="B45" s="1549"/>
      <c r="C45" s="1550"/>
      <c r="D45" s="1372" t="s">
        <v>295</v>
      </c>
      <c r="E45" s="1373"/>
      <c r="F45" s="1373"/>
      <c r="G45" s="1373"/>
      <c r="H45" s="1374"/>
      <c r="I45" s="1375" t="s">
        <v>177</v>
      </c>
      <c r="J45" s="1376"/>
      <c r="K45" s="386" t="s">
        <v>182</v>
      </c>
      <c r="L45" s="1377"/>
      <c r="M45" s="1377"/>
      <c r="N45" s="1377"/>
      <c r="O45" s="1377"/>
      <c r="P45" s="1378"/>
      <c r="Q45" s="218"/>
      <c r="S45" s="220"/>
      <c r="T45" s="220"/>
      <c r="U45" s="220"/>
      <c r="V45" s="220"/>
    </row>
    <row r="46" spans="2:22" s="219" customFormat="1" ht="18.95" customHeight="1">
      <c r="B46" s="1549"/>
      <c r="C46" s="1550"/>
      <c r="D46" s="1420" t="s">
        <v>183</v>
      </c>
      <c r="E46" s="1421"/>
      <c r="F46" s="1421"/>
      <c r="G46" s="1421"/>
      <c r="H46" s="1422"/>
      <c r="I46" s="1375" t="s">
        <v>177</v>
      </c>
      <c r="J46" s="1376"/>
      <c r="K46" s="386" t="s">
        <v>184</v>
      </c>
      <c r="L46" s="1377"/>
      <c r="M46" s="1377"/>
      <c r="N46" s="1410" t="s">
        <v>185</v>
      </c>
      <c r="O46" s="1410"/>
      <c r="P46" s="1411"/>
      <c r="Q46" s="218"/>
      <c r="S46" s="220"/>
      <c r="T46" s="220"/>
      <c r="U46" s="220"/>
      <c r="V46" s="220"/>
    </row>
    <row r="47" spans="2:22" s="219" customFormat="1" ht="18.95" customHeight="1">
      <c r="B47" s="1549"/>
      <c r="C47" s="1550"/>
      <c r="D47" s="1386" t="s">
        <v>186</v>
      </c>
      <c r="E47" s="1387"/>
      <c r="F47" s="1387"/>
      <c r="G47" s="1387"/>
      <c r="H47" s="1388"/>
      <c r="I47" s="1392" t="s">
        <v>187</v>
      </c>
      <c r="J47" s="1393"/>
      <c r="K47" s="1394" t="s">
        <v>177</v>
      </c>
      <c r="L47" s="1395"/>
      <c r="M47" s="387" t="s">
        <v>182</v>
      </c>
      <c r="N47" s="1396" t="s">
        <v>188</v>
      </c>
      <c r="O47" s="1396"/>
      <c r="P47" s="1397"/>
      <c r="Q47" s="218"/>
      <c r="S47" s="220"/>
      <c r="T47" s="220"/>
      <c r="U47" s="220"/>
      <c r="V47" s="220"/>
    </row>
    <row r="48" spans="2:22" s="219" customFormat="1" ht="18.95" customHeight="1">
      <c r="B48" s="1549"/>
      <c r="C48" s="1550"/>
      <c r="D48" s="1389"/>
      <c r="E48" s="1390"/>
      <c r="F48" s="1390"/>
      <c r="G48" s="1390"/>
      <c r="H48" s="1391"/>
      <c r="I48" s="1398" t="s">
        <v>189</v>
      </c>
      <c r="J48" s="1399"/>
      <c r="K48" s="1412" t="s">
        <v>177</v>
      </c>
      <c r="L48" s="1413"/>
      <c r="M48" s="385" t="s">
        <v>182</v>
      </c>
      <c r="N48" s="1414" t="s">
        <v>188</v>
      </c>
      <c r="O48" s="1414"/>
      <c r="P48" s="1415"/>
      <c r="Q48" s="218"/>
      <c r="S48" s="220"/>
      <c r="T48" s="220"/>
      <c r="U48" s="220"/>
      <c r="V48" s="220"/>
    </row>
    <row r="49" spans="1:16" ht="18.95" customHeight="1">
      <c r="B49" s="1549"/>
      <c r="C49" s="1550"/>
      <c r="D49" s="371" t="s">
        <v>190</v>
      </c>
      <c r="E49" s="392"/>
      <c r="F49" s="392"/>
      <c r="G49" s="392"/>
      <c r="H49" s="372"/>
      <c r="I49" s="372"/>
      <c r="J49" s="372"/>
      <c r="K49" s="372"/>
      <c r="L49" s="475"/>
      <c r="M49" s="372"/>
      <c r="N49" s="372"/>
      <c r="O49" s="372"/>
      <c r="P49" s="476"/>
    </row>
    <row r="50" spans="1:16" ht="18.75" customHeight="1">
      <c r="B50" s="1549"/>
      <c r="C50" s="1550"/>
      <c r="D50" s="1416"/>
      <c r="E50" s="1380"/>
      <c r="F50" s="1380"/>
      <c r="G50" s="1380"/>
      <c r="H50" s="1380"/>
      <c r="I50" s="1380"/>
      <c r="J50" s="1380"/>
      <c r="K50" s="1380"/>
      <c r="L50" s="1380"/>
      <c r="M50" s="1380"/>
      <c r="N50" s="1380"/>
      <c r="O50" s="1380"/>
      <c r="P50" s="1381"/>
    </row>
    <row r="51" spans="1:16" ht="18.75" customHeight="1">
      <c r="B51" s="1549"/>
      <c r="C51" s="1550"/>
      <c r="D51" s="1382"/>
      <c r="E51" s="1380"/>
      <c r="F51" s="1380"/>
      <c r="G51" s="1380"/>
      <c r="H51" s="1380"/>
      <c r="I51" s="1380"/>
      <c r="J51" s="1380"/>
      <c r="K51" s="1380"/>
      <c r="L51" s="1380"/>
      <c r="M51" s="1380"/>
      <c r="N51" s="1380"/>
      <c r="O51" s="1380"/>
      <c r="P51" s="1381"/>
    </row>
    <row r="52" spans="1:16" ht="18.75" customHeight="1">
      <c r="B52" s="1549"/>
      <c r="C52" s="1550"/>
      <c r="D52" s="1382"/>
      <c r="E52" s="1380"/>
      <c r="F52" s="1380"/>
      <c r="G52" s="1380"/>
      <c r="H52" s="1380"/>
      <c r="I52" s="1380"/>
      <c r="J52" s="1380"/>
      <c r="K52" s="1380"/>
      <c r="L52" s="1380"/>
      <c r="M52" s="1380"/>
      <c r="N52" s="1380"/>
      <c r="O52" s="1380"/>
      <c r="P52" s="1381"/>
    </row>
    <row r="53" spans="1:16" ht="18.75" customHeight="1">
      <c r="B53" s="1549"/>
      <c r="C53" s="1550"/>
      <c r="D53" s="1383"/>
      <c r="E53" s="1384"/>
      <c r="F53" s="1384"/>
      <c r="G53" s="1384"/>
      <c r="H53" s="1384"/>
      <c r="I53" s="1384"/>
      <c r="J53" s="1384"/>
      <c r="K53" s="1384"/>
      <c r="L53" s="1384"/>
      <c r="M53" s="1384"/>
      <c r="N53" s="1384"/>
      <c r="O53" s="1384"/>
      <c r="P53" s="1385"/>
    </row>
    <row r="54" spans="1:16" ht="19.5" customHeight="1" thickBot="1">
      <c r="A54" s="221"/>
      <c r="B54" s="1549"/>
      <c r="C54" s="1550"/>
      <c r="D54" s="1401" t="s">
        <v>191</v>
      </c>
      <c r="E54" s="1402"/>
      <c r="F54" s="1402"/>
      <c r="G54" s="1402"/>
      <c r="H54" s="1402"/>
      <c r="I54" s="1402"/>
      <c r="J54" s="1402"/>
      <c r="K54" s="1402"/>
      <c r="L54" s="1402"/>
      <c r="M54" s="1402"/>
      <c r="N54" s="1402"/>
      <c r="O54" s="1402"/>
      <c r="P54" s="1403"/>
    </row>
    <row r="55" spans="1:16" ht="19.5" customHeight="1" thickTop="1">
      <c r="B55" s="1549"/>
      <c r="C55" s="1550"/>
      <c r="D55" s="474" t="s">
        <v>192</v>
      </c>
      <c r="E55" s="388"/>
      <c r="F55" s="389"/>
      <c r="G55" s="389"/>
      <c r="H55" s="390"/>
      <c r="I55" s="1375" t="s">
        <v>177</v>
      </c>
      <c r="J55" s="1376"/>
      <c r="K55" s="391" t="s">
        <v>184</v>
      </c>
      <c r="L55" s="1417"/>
      <c r="M55" s="1417"/>
      <c r="N55" s="1418" t="s">
        <v>185</v>
      </c>
      <c r="O55" s="1418"/>
      <c r="P55" s="1419"/>
    </row>
    <row r="56" spans="1:16" ht="19.5" customHeight="1">
      <c r="B56" s="1549"/>
      <c r="C56" s="1550"/>
      <c r="D56" s="371" t="s">
        <v>193</v>
      </c>
      <c r="E56" s="392"/>
      <c r="F56" s="392"/>
      <c r="G56" s="392"/>
      <c r="H56" s="372"/>
      <c r="I56" s="372"/>
      <c r="J56" s="372"/>
      <c r="K56" s="372"/>
      <c r="L56" s="372"/>
      <c r="M56" s="393"/>
      <c r="N56" s="372"/>
      <c r="O56" s="372"/>
      <c r="P56" s="394"/>
    </row>
    <row r="57" spans="1:16" ht="18.75" customHeight="1">
      <c r="B57" s="1549"/>
      <c r="C57" s="1550"/>
      <c r="D57" s="1400"/>
      <c r="E57" s="1380"/>
      <c r="F57" s="1380"/>
      <c r="G57" s="1380"/>
      <c r="H57" s="1380"/>
      <c r="I57" s="1380"/>
      <c r="J57" s="1380"/>
      <c r="K57" s="1380"/>
      <c r="L57" s="1380"/>
      <c r="M57" s="1380"/>
      <c r="N57" s="1380"/>
      <c r="O57" s="1380"/>
      <c r="P57" s="1381"/>
    </row>
    <row r="58" spans="1:16" ht="18.75" customHeight="1">
      <c r="B58" s="1549"/>
      <c r="C58" s="1550"/>
      <c r="D58" s="1382"/>
      <c r="E58" s="1380"/>
      <c r="F58" s="1380"/>
      <c r="G58" s="1380"/>
      <c r="H58" s="1380"/>
      <c r="I58" s="1380"/>
      <c r="J58" s="1380"/>
      <c r="K58" s="1380"/>
      <c r="L58" s="1380"/>
      <c r="M58" s="1380"/>
      <c r="N58" s="1380"/>
      <c r="O58" s="1380"/>
      <c r="P58" s="1381"/>
    </row>
    <row r="59" spans="1:16" ht="18.75" customHeight="1">
      <c r="B59" s="1549"/>
      <c r="C59" s="1550"/>
      <c r="D59" s="1382"/>
      <c r="E59" s="1380"/>
      <c r="F59" s="1380"/>
      <c r="G59" s="1380"/>
      <c r="H59" s="1380"/>
      <c r="I59" s="1380"/>
      <c r="J59" s="1380"/>
      <c r="K59" s="1380"/>
      <c r="L59" s="1380"/>
      <c r="M59" s="1380"/>
      <c r="N59" s="1380"/>
      <c r="O59" s="1380"/>
      <c r="P59" s="1381"/>
    </row>
    <row r="60" spans="1:16" ht="18.75" customHeight="1">
      <c r="B60" s="1549"/>
      <c r="C60" s="1550"/>
      <c r="D60" s="1383"/>
      <c r="E60" s="1384"/>
      <c r="F60" s="1384"/>
      <c r="G60" s="1384"/>
      <c r="H60" s="1384"/>
      <c r="I60" s="1384"/>
      <c r="J60" s="1384"/>
      <c r="K60" s="1384"/>
      <c r="L60" s="1384"/>
      <c r="M60" s="1384"/>
      <c r="N60" s="1384"/>
      <c r="O60" s="1384"/>
      <c r="P60" s="1385"/>
    </row>
    <row r="61" spans="1:16" ht="18.95" customHeight="1" thickBot="1">
      <c r="A61" s="221"/>
      <c r="B61" s="1549"/>
      <c r="C61" s="1550"/>
      <c r="D61" s="1401" t="s">
        <v>194</v>
      </c>
      <c r="E61" s="1402"/>
      <c r="F61" s="1402"/>
      <c r="G61" s="1402"/>
      <c r="H61" s="1402"/>
      <c r="I61" s="1402"/>
      <c r="J61" s="1402"/>
      <c r="K61" s="1402"/>
      <c r="L61" s="1402"/>
      <c r="M61" s="1402"/>
      <c r="N61" s="1402"/>
      <c r="O61" s="1402"/>
      <c r="P61" s="1403"/>
    </row>
    <row r="62" spans="1:16" ht="18.95" customHeight="1" thickTop="1">
      <c r="B62" s="1549"/>
      <c r="C62" s="1550"/>
      <c r="D62" s="1404" t="s">
        <v>195</v>
      </c>
      <c r="E62" s="1405"/>
      <c r="F62" s="1405"/>
      <c r="G62" s="1405"/>
      <c r="H62" s="1406"/>
      <c r="I62" s="1407" t="s">
        <v>177</v>
      </c>
      <c r="J62" s="1408"/>
      <c r="K62" s="385" t="s">
        <v>184</v>
      </c>
      <c r="L62" s="1409"/>
      <c r="M62" s="1409"/>
      <c r="N62" s="1410" t="s">
        <v>185</v>
      </c>
      <c r="O62" s="1410"/>
      <c r="P62" s="1411"/>
    </row>
    <row r="63" spans="1:16" ht="18.95" customHeight="1">
      <c r="B63" s="1549"/>
      <c r="C63" s="1550"/>
      <c r="D63" s="1372" t="s">
        <v>369</v>
      </c>
      <c r="E63" s="1373"/>
      <c r="F63" s="1373"/>
      <c r="G63" s="1373"/>
      <c r="H63" s="1374"/>
      <c r="I63" s="1375" t="s">
        <v>177</v>
      </c>
      <c r="J63" s="1376"/>
      <c r="K63" s="386" t="s">
        <v>196</v>
      </c>
      <c r="L63" s="1377"/>
      <c r="M63" s="1377"/>
      <c r="N63" s="1377"/>
      <c r="O63" s="1377"/>
      <c r="P63" s="1378"/>
    </row>
    <row r="64" spans="1:16" ht="18.95" customHeight="1">
      <c r="B64" s="1549"/>
      <c r="C64" s="1550"/>
      <c r="D64" s="1372" t="s">
        <v>197</v>
      </c>
      <c r="E64" s="1373"/>
      <c r="F64" s="1373"/>
      <c r="G64" s="1373"/>
      <c r="H64" s="1374"/>
      <c r="I64" s="1375" t="s">
        <v>177</v>
      </c>
      <c r="J64" s="1376"/>
      <c r="K64" s="386" t="s">
        <v>198</v>
      </c>
      <c r="L64" s="1377"/>
      <c r="M64" s="1377"/>
      <c r="N64" s="1377"/>
      <c r="O64" s="1377"/>
      <c r="P64" s="1378"/>
    </row>
    <row r="65" spans="2:22" ht="18.95" customHeight="1">
      <c r="B65" s="1549"/>
      <c r="C65" s="1550"/>
      <c r="D65" s="1372" t="s">
        <v>199</v>
      </c>
      <c r="E65" s="1373"/>
      <c r="F65" s="1373"/>
      <c r="G65" s="1373"/>
      <c r="H65" s="1374"/>
      <c r="I65" s="1375" t="s">
        <v>177</v>
      </c>
      <c r="J65" s="1376"/>
      <c r="K65" s="1377" t="s">
        <v>200</v>
      </c>
      <c r="L65" s="1377"/>
      <c r="M65" s="1377"/>
      <c r="N65" s="1377"/>
      <c r="O65" s="1377"/>
      <c r="P65" s="1378"/>
    </row>
    <row r="66" spans="2:22" ht="18.95" customHeight="1">
      <c r="B66" s="1549"/>
      <c r="C66" s="1550"/>
      <c r="D66" s="1379" t="s">
        <v>201</v>
      </c>
      <c r="E66" s="1366"/>
      <c r="F66" s="1366"/>
      <c r="G66" s="1366"/>
      <c r="H66" s="1366"/>
      <c r="I66" s="1366"/>
      <c r="J66" s="350"/>
      <c r="K66" s="350"/>
      <c r="L66" s="350"/>
      <c r="M66" s="350"/>
      <c r="N66" s="350"/>
      <c r="O66" s="350"/>
      <c r="P66" s="368"/>
    </row>
    <row r="67" spans="2:22" ht="18.75" customHeight="1">
      <c r="B67" s="1549"/>
      <c r="C67" s="1550"/>
      <c r="D67" s="1049"/>
      <c r="E67" s="1380"/>
      <c r="F67" s="1380"/>
      <c r="G67" s="1380"/>
      <c r="H67" s="1380"/>
      <c r="I67" s="1380"/>
      <c r="J67" s="1380"/>
      <c r="K67" s="1380"/>
      <c r="L67" s="1380"/>
      <c r="M67" s="1380"/>
      <c r="N67" s="1380"/>
      <c r="O67" s="1380"/>
      <c r="P67" s="1381"/>
    </row>
    <row r="68" spans="2:22" ht="18.75" customHeight="1">
      <c r="B68" s="1549"/>
      <c r="C68" s="1550"/>
      <c r="D68" s="1049"/>
      <c r="E68" s="1380"/>
      <c r="F68" s="1380"/>
      <c r="G68" s="1380"/>
      <c r="H68" s="1380"/>
      <c r="I68" s="1380"/>
      <c r="J68" s="1380"/>
      <c r="K68" s="1380"/>
      <c r="L68" s="1380"/>
      <c r="M68" s="1380"/>
      <c r="N68" s="1380"/>
      <c r="O68" s="1380"/>
      <c r="P68" s="1381"/>
    </row>
    <row r="69" spans="2:22" ht="18.75" customHeight="1">
      <c r="B69" s="1549"/>
      <c r="C69" s="1550"/>
      <c r="D69" s="1382"/>
      <c r="E69" s="1380"/>
      <c r="F69" s="1380"/>
      <c r="G69" s="1380"/>
      <c r="H69" s="1380"/>
      <c r="I69" s="1380"/>
      <c r="J69" s="1380"/>
      <c r="K69" s="1380"/>
      <c r="L69" s="1380"/>
      <c r="M69" s="1380"/>
      <c r="N69" s="1380"/>
      <c r="O69" s="1380"/>
      <c r="P69" s="1381"/>
    </row>
    <row r="70" spans="2:22" ht="18.75" customHeight="1">
      <c r="B70" s="1551"/>
      <c r="C70" s="1552"/>
      <c r="D70" s="1383"/>
      <c r="E70" s="1384"/>
      <c r="F70" s="1384"/>
      <c r="G70" s="1384"/>
      <c r="H70" s="1384"/>
      <c r="I70" s="1384"/>
      <c r="J70" s="1384"/>
      <c r="K70" s="1384"/>
      <c r="L70" s="1384"/>
      <c r="M70" s="1384"/>
      <c r="N70" s="1384"/>
      <c r="O70" s="1384"/>
      <c r="P70" s="1385"/>
    </row>
    <row r="71" spans="2:22" s="225" customFormat="1" ht="16.5" customHeight="1">
      <c r="B71" s="222"/>
      <c r="C71" s="223"/>
      <c r="D71" s="223"/>
      <c r="E71" s="223"/>
      <c r="F71" s="223"/>
      <c r="G71" s="224"/>
      <c r="H71" s="224"/>
      <c r="I71" s="224"/>
      <c r="J71" s="224"/>
      <c r="K71" s="224"/>
      <c r="L71" s="1356" t="s">
        <v>292</v>
      </c>
      <c r="M71" s="1356"/>
      <c r="N71" s="1356"/>
      <c r="O71" s="1356"/>
      <c r="P71" s="1356"/>
      <c r="S71" s="226"/>
      <c r="T71" s="226"/>
      <c r="U71" s="226"/>
      <c r="V71" s="226"/>
    </row>
    <row r="72" spans="2:22" s="77" customFormat="1" ht="19.5" customHeight="1">
      <c r="B72" s="208" t="s">
        <v>202</v>
      </c>
      <c r="C72" s="208"/>
      <c r="D72" s="208"/>
      <c r="E72" s="208"/>
      <c r="F72" s="208"/>
      <c r="G72" s="209"/>
      <c r="H72" s="209"/>
      <c r="I72" s="209"/>
      <c r="J72" s="209"/>
      <c r="K72" s="209"/>
      <c r="L72" s="209"/>
      <c r="M72" s="209"/>
      <c r="N72" s="209"/>
      <c r="O72" s="209"/>
      <c r="P72" s="209"/>
      <c r="Q72" s="211"/>
      <c r="S72" s="41"/>
      <c r="T72" s="41"/>
      <c r="U72" s="41"/>
      <c r="V72" s="41"/>
    </row>
    <row r="73" spans="2:22" ht="7.5" customHeight="1"/>
    <row r="74" spans="2:22" s="77" customFormat="1" ht="20.100000000000001" customHeight="1">
      <c r="B74" s="1340" t="s">
        <v>203</v>
      </c>
      <c r="C74" s="1341"/>
      <c r="D74" s="1359" t="s">
        <v>204</v>
      </c>
      <c r="E74" s="1360"/>
      <c r="F74" s="1361" t="str">
        <f>IF(共通入力シート!C12="","",共通入力シート!C12)</f>
        <v/>
      </c>
      <c r="G74" s="1361"/>
      <c r="H74" s="1361"/>
      <c r="I74" s="1361"/>
      <c r="J74" s="1361"/>
      <c r="K74" s="1361"/>
      <c r="L74" s="926" t="s">
        <v>205</v>
      </c>
      <c r="M74" s="926"/>
      <c r="N74" s="926" t="str">
        <f>IF(共通入力シート!B16="","",共通入力シート!B16)</f>
        <v/>
      </c>
      <c r="O74" s="926"/>
      <c r="P74" s="927"/>
      <c r="Q74" s="43"/>
      <c r="S74" s="41"/>
      <c r="T74" s="41"/>
      <c r="U74" s="41"/>
      <c r="V74" s="41"/>
    </row>
    <row r="75" spans="2:22" s="77" customFormat="1" ht="20.100000000000001" customHeight="1">
      <c r="B75" s="1357"/>
      <c r="C75" s="1358"/>
      <c r="D75" s="1362" t="str">
        <f>IF(共通入力シート!B12="","",共通入力シート!B12)</f>
        <v/>
      </c>
      <c r="E75" s="1363"/>
      <c r="F75" s="1363"/>
      <c r="G75" s="1363"/>
      <c r="H75" s="1363"/>
      <c r="I75" s="1363"/>
      <c r="J75" s="1363"/>
      <c r="K75" s="1363"/>
      <c r="L75" s="1366" t="s">
        <v>206</v>
      </c>
      <c r="M75" s="1366"/>
      <c r="N75" s="1367" t="str">
        <f>IF(共通入力シート!B17="","",共通入力シート!B17)</f>
        <v/>
      </c>
      <c r="O75" s="1367"/>
      <c r="P75" s="1368"/>
      <c r="Q75" s="43"/>
      <c r="S75" s="41"/>
      <c r="T75" s="41"/>
      <c r="U75" s="41"/>
      <c r="V75" s="41"/>
    </row>
    <row r="76" spans="2:22" s="77" customFormat="1" ht="20.100000000000001" customHeight="1">
      <c r="B76" s="1357"/>
      <c r="C76" s="1358"/>
      <c r="D76" s="1364"/>
      <c r="E76" s="1365"/>
      <c r="F76" s="1365"/>
      <c r="G76" s="1365"/>
      <c r="H76" s="1365"/>
      <c r="I76" s="1365"/>
      <c r="J76" s="1365"/>
      <c r="K76" s="1365"/>
      <c r="L76" s="1369" t="s">
        <v>207</v>
      </c>
      <c r="M76" s="1369"/>
      <c r="N76" s="1370" t="s">
        <v>208</v>
      </c>
      <c r="O76" s="1370"/>
      <c r="P76" s="1371"/>
      <c r="Q76" s="43"/>
      <c r="S76" s="41"/>
      <c r="T76" s="41"/>
      <c r="U76" s="41"/>
      <c r="V76" s="41"/>
    </row>
    <row r="77" spans="2:22" s="77" customFormat="1" ht="20.100000000000001" customHeight="1">
      <c r="B77" s="1340" t="s">
        <v>209</v>
      </c>
      <c r="C77" s="1341"/>
      <c r="D77" s="369" t="s">
        <v>21</v>
      </c>
      <c r="E77" s="926" t="str">
        <f>IF(共通入力シート!B13="","",共通入力シート!B13)</f>
        <v/>
      </c>
      <c r="F77" s="926"/>
      <c r="G77" s="926"/>
      <c r="H77" s="395"/>
      <c r="I77" s="395"/>
      <c r="J77" s="395"/>
      <c r="K77" s="395"/>
      <c r="L77" s="395"/>
      <c r="M77" s="395"/>
      <c r="N77" s="395"/>
      <c r="O77" s="395"/>
      <c r="P77" s="396"/>
      <c r="Q77" s="43"/>
      <c r="S77" s="41"/>
      <c r="T77" s="41"/>
      <c r="U77" s="41"/>
      <c r="V77" s="41"/>
    </row>
    <row r="78" spans="2:22" s="77" customFormat="1" ht="20.100000000000001" customHeight="1">
      <c r="B78" s="1342"/>
      <c r="C78" s="1343"/>
      <c r="D78" s="1353"/>
      <c r="E78" s="1354"/>
      <c r="F78" s="1354"/>
      <c r="G78" s="1355"/>
      <c r="H78" s="1355"/>
      <c r="I78" s="1355"/>
      <c r="J78" s="1355"/>
      <c r="K78" s="1355"/>
      <c r="L78" s="1355"/>
      <c r="M78" s="1355"/>
      <c r="N78" s="1355"/>
      <c r="O78" s="1355"/>
      <c r="P78" s="937"/>
      <c r="Q78" s="227"/>
      <c r="S78" s="41"/>
      <c r="T78" s="41"/>
      <c r="U78" s="41"/>
      <c r="V78" s="41"/>
    </row>
    <row r="79" spans="2:22" s="77" customFormat="1" ht="20.100000000000001" customHeight="1">
      <c r="B79" s="1310" t="s">
        <v>210</v>
      </c>
      <c r="C79" s="1331"/>
      <c r="D79" s="848" t="s">
        <v>211</v>
      </c>
      <c r="E79" s="849"/>
      <c r="F79" s="1346" t="s">
        <v>405</v>
      </c>
      <c r="G79" s="1346"/>
      <c r="H79" s="1346"/>
      <c r="I79" s="1346"/>
      <c r="J79" s="1346"/>
      <c r="K79" s="1346"/>
      <c r="L79" s="1346"/>
      <c r="M79" s="1346"/>
      <c r="N79" s="1346"/>
      <c r="O79" s="1346"/>
      <c r="P79" s="1347"/>
      <c r="Q79" s="227"/>
      <c r="S79" s="41"/>
      <c r="T79" s="41"/>
      <c r="U79" s="41"/>
      <c r="V79" s="41"/>
    </row>
    <row r="80" spans="2:22" s="77" customFormat="1" ht="20.100000000000001" customHeight="1">
      <c r="B80" s="1332"/>
      <c r="C80" s="1333"/>
      <c r="D80" s="1344"/>
      <c r="E80" s="1345"/>
      <c r="F80" s="1348"/>
      <c r="G80" s="1348"/>
      <c r="H80" s="1348"/>
      <c r="I80" s="1348"/>
      <c r="J80" s="1348"/>
      <c r="K80" s="1348"/>
      <c r="L80" s="1348"/>
      <c r="M80" s="1348"/>
      <c r="N80" s="1348"/>
      <c r="O80" s="1348"/>
      <c r="P80" s="1349"/>
      <c r="Q80" s="227"/>
      <c r="S80" s="41"/>
      <c r="T80" s="41"/>
      <c r="U80" s="41"/>
      <c r="V80" s="41"/>
    </row>
    <row r="81" spans="2:22" s="77" customFormat="1" ht="24.95" customHeight="1">
      <c r="B81" s="1332"/>
      <c r="C81" s="1333"/>
      <c r="D81" s="1350" t="s">
        <v>212</v>
      </c>
      <c r="E81" s="1351"/>
      <c r="F81" s="1110" t="s">
        <v>213</v>
      </c>
      <c r="G81" s="1110"/>
      <c r="H81" s="1110"/>
      <c r="I81" s="1110"/>
      <c r="J81" s="1110"/>
      <c r="K81" s="1110"/>
      <c r="L81" s="1110"/>
      <c r="M81" s="1110"/>
      <c r="N81" s="1110"/>
      <c r="O81" s="1110"/>
      <c r="P81" s="1352"/>
      <c r="Q81" s="76"/>
      <c r="S81" s="41"/>
      <c r="T81" s="41"/>
      <c r="U81" s="41"/>
      <c r="V81" s="41"/>
    </row>
    <row r="82" spans="2:22" s="77" customFormat="1" ht="18.95" customHeight="1">
      <c r="B82" s="1310" t="s">
        <v>348</v>
      </c>
      <c r="C82" s="1331"/>
      <c r="D82" s="1117" t="s">
        <v>32</v>
      </c>
      <c r="E82" s="1119"/>
      <c r="F82" s="1119"/>
      <c r="G82" s="1316"/>
      <c r="H82" s="1117" t="s">
        <v>36</v>
      </c>
      <c r="I82" s="1119"/>
      <c r="J82" s="1119"/>
      <c r="K82" s="1316"/>
      <c r="L82" s="1117" t="s">
        <v>215</v>
      </c>
      <c r="M82" s="1119"/>
      <c r="N82" s="1119"/>
      <c r="O82" s="1119"/>
      <c r="P82" s="1316"/>
      <c r="Q82" s="76"/>
      <c r="S82" s="41"/>
      <c r="T82" s="41"/>
      <c r="U82" s="41"/>
      <c r="V82" s="41"/>
    </row>
    <row r="83" spans="2:22" s="77" customFormat="1" ht="18.95" customHeight="1">
      <c r="B83" s="1332"/>
      <c r="C83" s="1333"/>
      <c r="D83" s="1327"/>
      <c r="E83" s="1083"/>
      <c r="F83" s="1083"/>
      <c r="G83" s="1084"/>
      <c r="H83" s="1318"/>
      <c r="I83" s="1319"/>
      <c r="J83" s="1319"/>
      <c r="K83" s="1320"/>
      <c r="L83" s="1082"/>
      <c r="M83" s="1083"/>
      <c r="N83" s="1083"/>
      <c r="O83" s="1083"/>
      <c r="P83" s="1084"/>
      <c r="Q83" s="76"/>
      <c r="S83" s="41"/>
      <c r="T83" s="41"/>
      <c r="U83" s="41"/>
      <c r="V83" s="41"/>
    </row>
    <row r="84" spans="2:22" s="77" customFormat="1" ht="18.95" customHeight="1">
      <c r="B84" s="1332"/>
      <c r="C84" s="1333"/>
      <c r="D84" s="1327"/>
      <c r="E84" s="1083"/>
      <c r="F84" s="1083"/>
      <c r="G84" s="1084"/>
      <c r="H84" s="1544"/>
      <c r="I84" s="1545"/>
      <c r="J84" s="1545"/>
      <c r="K84" s="1546"/>
      <c r="L84" s="1082"/>
      <c r="M84" s="1083"/>
      <c r="N84" s="1083"/>
      <c r="O84" s="1083"/>
      <c r="P84" s="1084"/>
      <c r="Q84" s="76"/>
      <c r="S84" s="41"/>
      <c r="T84" s="41"/>
      <c r="U84" s="41"/>
      <c r="V84" s="41"/>
    </row>
    <row r="85" spans="2:22" s="77" customFormat="1" ht="18.95" customHeight="1">
      <c r="B85" s="1310" t="s">
        <v>214</v>
      </c>
      <c r="C85" s="1331"/>
      <c r="D85" s="1117" t="s">
        <v>32</v>
      </c>
      <c r="E85" s="1119"/>
      <c r="F85" s="1119"/>
      <c r="G85" s="1316"/>
      <c r="H85" s="1117" t="s">
        <v>36</v>
      </c>
      <c r="I85" s="1119"/>
      <c r="J85" s="1119"/>
      <c r="K85" s="1316"/>
      <c r="L85" s="1117" t="s">
        <v>215</v>
      </c>
      <c r="M85" s="1119"/>
      <c r="N85" s="1119"/>
      <c r="O85" s="1119"/>
      <c r="P85" s="1316"/>
      <c r="S85" s="41"/>
      <c r="T85" s="41"/>
      <c r="U85" s="41"/>
      <c r="V85" s="41"/>
    </row>
    <row r="86" spans="2:22" s="77" customFormat="1" ht="18.95" customHeight="1">
      <c r="B86" s="1332"/>
      <c r="C86" s="1333"/>
      <c r="D86" s="925"/>
      <c r="E86" s="926"/>
      <c r="F86" s="926"/>
      <c r="G86" s="927"/>
      <c r="H86" s="1318"/>
      <c r="I86" s="1319"/>
      <c r="J86" s="1319"/>
      <c r="K86" s="1320"/>
      <c r="L86" s="1059"/>
      <c r="M86" s="1026"/>
      <c r="N86" s="1026"/>
      <c r="O86" s="1026"/>
      <c r="P86" s="1027"/>
      <c r="S86" s="41"/>
      <c r="T86" s="41"/>
      <c r="U86" s="41"/>
      <c r="V86" s="41"/>
    </row>
    <row r="87" spans="2:22" s="77" customFormat="1" ht="18.95" customHeight="1">
      <c r="B87" s="1332"/>
      <c r="C87" s="1333"/>
      <c r="D87" s="1082"/>
      <c r="E87" s="1083"/>
      <c r="F87" s="1083"/>
      <c r="G87" s="1084"/>
      <c r="H87" s="1328"/>
      <c r="I87" s="1329"/>
      <c r="J87" s="1329"/>
      <c r="K87" s="1330"/>
      <c r="L87" s="1082"/>
      <c r="M87" s="1083"/>
      <c r="N87" s="1083"/>
      <c r="O87" s="1083"/>
      <c r="P87" s="1084"/>
      <c r="S87" s="41"/>
      <c r="T87" s="41"/>
      <c r="U87" s="41"/>
      <c r="V87" s="41"/>
    </row>
    <row r="88" spans="2:22" s="77" customFormat="1" ht="18.95" customHeight="1">
      <c r="B88" s="1334"/>
      <c r="C88" s="1335"/>
      <c r="D88" s="1321"/>
      <c r="E88" s="1322"/>
      <c r="F88" s="1322"/>
      <c r="G88" s="1323"/>
      <c r="H88" s="1328"/>
      <c r="I88" s="1329"/>
      <c r="J88" s="1329"/>
      <c r="K88" s="1330"/>
      <c r="L88" s="1082"/>
      <c r="M88" s="1083"/>
      <c r="N88" s="1083"/>
      <c r="O88" s="1083"/>
      <c r="P88" s="1084"/>
      <c r="S88" s="41"/>
      <c r="T88" s="41"/>
      <c r="U88" s="41"/>
      <c r="V88" s="41"/>
    </row>
    <row r="89" spans="2:22" s="77" customFormat="1" ht="18.95" customHeight="1">
      <c r="B89" s="1310" t="s">
        <v>386</v>
      </c>
      <c r="C89" s="1336"/>
      <c r="D89" s="1117" t="s">
        <v>32</v>
      </c>
      <c r="E89" s="1119"/>
      <c r="F89" s="1119"/>
      <c r="G89" s="1316"/>
      <c r="H89" s="1117" t="s">
        <v>36</v>
      </c>
      <c r="I89" s="1119"/>
      <c r="J89" s="1119"/>
      <c r="K89" s="1316"/>
      <c r="L89" s="1117" t="s">
        <v>215</v>
      </c>
      <c r="M89" s="1119"/>
      <c r="N89" s="1119"/>
      <c r="O89" s="1119"/>
      <c r="P89" s="1316"/>
      <c r="S89" s="41"/>
      <c r="T89" s="41"/>
      <c r="U89" s="41"/>
      <c r="V89" s="41"/>
    </row>
    <row r="90" spans="2:22" s="77" customFormat="1" ht="18.95" customHeight="1">
      <c r="B90" s="1332"/>
      <c r="C90" s="1337"/>
      <c r="D90" s="1327"/>
      <c r="E90" s="1083"/>
      <c r="F90" s="1083"/>
      <c r="G90" s="1084"/>
      <c r="H90" s="1318"/>
      <c r="I90" s="1319"/>
      <c r="J90" s="1319"/>
      <c r="K90" s="1320"/>
      <c r="L90" s="1082"/>
      <c r="M90" s="1083"/>
      <c r="N90" s="1083"/>
      <c r="O90" s="1083"/>
      <c r="P90" s="1084"/>
      <c r="S90" s="41"/>
      <c r="T90" s="41"/>
      <c r="U90" s="41"/>
      <c r="V90" s="41"/>
    </row>
    <row r="91" spans="2:22" s="77" customFormat="1" ht="18.95" customHeight="1">
      <c r="B91" s="1332"/>
      <c r="C91" s="1337"/>
      <c r="D91" s="1327"/>
      <c r="E91" s="1083"/>
      <c r="F91" s="1083"/>
      <c r="G91" s="1084"/>
      <c r="H91" s="1328"/>
      <c r="I91" s="1329"/>
      <c r="J91" s="1329"/>
      <c r="K91" s="1330"/>
      <c r="L91" s="1082"/>
      <c r="M91" s="1083"/>
      <c r="N91" s="1083"/>
      <c r="O91" s="1083"/>
      <c r="P91" s="1084"/>
      <c r="S91" s="41"/>
      <c r="T91" s="41"/>
      <c r="U91" s="41"/>
      <c r="V91" s="41"/>
    </row>
    <row r="92" spans="2:22" s="77" customFormat="1" ht="18.95" customHeight="1">
      <c r="B92" s="1332"/>
      <c r="C92" s="1337"/>
      <c r="D92" s="1327"/>
      <c r="E92" s="1338"/>
      <c r="F92" s="1338"/>
      <c r="G92" s="1339"/>
      <c r="H92" s="1328"/>
      <c r="I92" s="1329"/>
      <c r="J92" s="1329"/>
      <c r="K92" s="1330"/>
      <c r="L92" s="1082"/>
      <c r="M92" s="1083"/>
      <c r="N92" s="1083"/>
      <c r="O92" s="1083"/>
      <c r="P92" s="1084"/>
      <c r="S92" s="41"/>
      <c r="T92" s="41"/>
      <c r="U92" s="41"/>
      <c r="V92" s="41"/>
    </row>
    <row r="93" spans="2:22" s="77" customFormat="1" ht="18.95" customHeight="1">
      <c r="B93" s="1332"/>
      <c r="C93" s="1337"/>
      <c r="D93" s="1327"/>
      <c r="E93" s="1083"/>
      <c r="F93" s="1083"/>
      <c r="G93" s="1084"/>
      <c r="H93" s="1328"/>
      <c r="I93" s="1329"/>
      <c r="J93" s="1329"/>
      <c r="K93" s="1330"/>
      <c r="L93" s="1082"/>
      <c r="M93" s="1083"/>
      <c r="N93" s="1083"/>
      <c r="O93" s="1083"/>
      <c r="P93" s="1084"/>
      <c r="S93" s="41"/>
      <c r="T93" s="41"/>
      <c r="U93" s="41"/>
      <c r="V93" s="41"/>
    </row>
    <row r="94" spans="2:22" s="77" customFormat="1" ht="18.95" customHeight="1">
      <c r="B94" s="1310" t="s">
        <v>349</v>
      </c>
      <c r="C94" s="1331"/>
      <c r="D94" s="1117" t="s">
        <v>32</v>
      </c>
      <c r="E94" s="1119"/>
      <c r="F94" s="1119"/>
      <c r="G94" s="1316"/>
      <c r="H94" s="1117" t="s">
        <v>36</v>
      </c>
      <c r="I94" s="1119"/>
      <c r="J94" s="1119"/>
      <c r="K94" s="1316"/>
      <c r="L94" s="1117" t="s">
        <v>215</v>
      </c>
      <c r="M94" s="1119"/>
      <c r="N94" s="1119"/>
      <c r="O94" s="1119"/>
      <c r="P94" s="1316"/>
      <c r="S94" s="41"/>
      <c r="T94" s="41"/>
      <c r="U94" s="41"/>
      <c r="V94" s="41"/>
    </row>
    <row r="95" spans="2:22" s="77" customFormat="1" ht="18.95" customHeight="1">
      <c r="B95" s="1332"/>
      <c r="C95" s="1333"/>
      <c r="D95" s="1327"/>
      <c r="E95" s="1083"/>
      <c r="F95" s="1083"/>
      <c r="G95" s="1084"/>
      <c r="H95" s="1318"/>
      <c r="I95" s="1319"/>
      <c r="J95" s="1319"/>
      <c r="K95" s="1320"/>
      <c r="L95" s="1059"/>
      <c r="M95" s="1026"/>
      <c r="N95" s="1026"/>
      <c r="O95" s="1026"/>
      <c r="P95" s="1027"/>
      <c r="S95" s="41"/>
      <c r="T95" s="41"/>
      <c r="U95" s="41"/>
      <c r="V95" s="41"/>
    </row>
    <row r="96" spans="2:22" s="77" customFormat="1" ht="18.95" customHeight="1">
      <c r="B96" s="1332"/>
      <c r="C96" s="1333"/>
      <c r="D96" s="1082"/>
      <c r="E96" s="1083"/>
      <c r="F96" s="1083"/>
      <c r="G96" s="1084"/>
      <c r="H96" s="1328"/>
      <c r="I96" s="1329"/>
      <c r="J96" s="1329"/>
      <c r="K96" s="1330"/>
      <c r="L96" s="1082"/>
      <c r="M96" s="1083"/>
      <c r="N96" s="1083"/>
      <c r="O96" s="1083"/>
      <c r="P96" s="1084"/>
      <c r="S96" s="41"/>
      <c r="T96" s="41"/>
      <c r="U96" s="41"/>
      <c r="V96" s="41"/>
    </row>
    <row r="97" spans="1:22" s="77" customFormat="1" ht="18.95" customHeight="1">
      <c r="B97" s="1332"/>
      <c r="C97" s="1333"/>
      <c r="D97" s="1082"/>
      <c r="E97" s="1083"/>
      <c r="F97" s="1083"/>
      <c r="G97" s="1084"/>
      <c r="H97" s="1328"/>
      <c r="I97" s="1329"/>
      <c r="J97" s="1329"/>
      <c r="K97" s="1330"/>
      <c r="L97" s="1082"/>
      <c r="M97" s="1083"/>
      <c r="N97" s="1083"/>
      <c r="O97" s="1083"/>
      <c r="P97" s="1084"/>
      <c r="S97" s="41"/>
      <c r="T97" s="41"/>
      <c r="U97" s="41"/>
      <c r="V97" s="41"/>
    </row>
    <row r="98" spans="1:22" s="77" customFormat="1" ht="18.95" customHeight="1">
      <c r="B98" s="1334"/>
      <c r="C98" s="1335"/>
      <c r="D98" s="1321"/>
      <c r="E98" s="1322"/>
      <c r="F98" s="1322"/>
      <c r="G98" s="1323"/>
      <c r="H98" s="1324"/>
      <c r="I98" s="1325"/>
      <c r="J98" s="1325"/>
      <c r="K98" s="1326"/>
      <c r="L98" s="1321"/>
      <c r="M98" s="1322"/>
      <c r="N98" s="1322"/>
      <c r="O98" s="1322"/>
      <c r="P98" s="1323"/>
      <c r="S98" s="41"/>
      <c r="T98" s="41"/>
      <c r="U98" s="41"/>
      <c r="V98" s="41"/>
    </row>
    <row r="99" spans="1:22" s="77" customFormat="1" ht="18.95" customHeight="1">
      <c r="B99" s="1310" t="s">
        <v>350</v>
      </c>
      <c r="C99" s="1311"/>
      <c r="D99" s="1117" t="s">
        <v>32</v>
      </c>
      <c r="E99" s="1119"/>
      <c r="F99" s="1119"/>
      <c r="G99" s="1316"/>
      <c r="H99" s="1117" t="s">
        <v>36</v>
      </c>
      <c r="I99" s="1119"/>
      <c r="J99" s="1119"/>
      <c r="K99" s="1316"/>
      <c r="L99" s="1117" t="s">
        <v>215</v>
      </c>
      <c r="M99" s="1119"/>
      <c r="N99" s="1119"/>
      <c r="O99" s="1119"/>
      <c r="P99" s="1316"/>
      <c r="S99" s="41"/>
      <c r="T99" s="41"/>
      <c r="U99" s="41"/>
      <c r="V99" s="41"/>
    </row>
    <row r="100" spans="1:22" s="77" customFormat="1" ht="18.95" customHeight="1">
      <c r="B100" s="1312"/>
      <c r="C100" s="1313"/>
      <c r="D100" s="1327"/>
      <c r="E100" s="1083"/>
      <c r="F100" s="1083"/>
      <c r="G100" s="1084"/>
      <c r="H100" s="1318"/>
      <c r="I100" s="1319"/>
      <c r="J100" s="1319"/>
      <c r="K100" s="1320"/>
      <c r="L100" s="1059"/>
      <c r="M100" s="1026"/>
      <c r="N100" s="1026"/>
      <c r="O100" s="1026"/>
      <c r="P100" s="1027"/>
      <c r="S100" s="41"/>
      <c r="T100" s="41"/>
      <c r="U100" s="41"/>
      <c r="V100" s="41"/>
    </row>
    <row r="101" spans="1:22" s="77" customFormat="1" ht="18.95" customHeight="1">
      <c r="B101" s="1314"/>
      <c r="C101" s="1315"/>
      <c r="D101" s="1321"/>
      <c r="E101" s="1322"/>
      <c r="F101" s="1322"/>
      <c r="G101" s="1323"/>
      <c r="H101" s="1324"/>
      <c r="I101" s="1325"/>
      <c r="J101" s="1325"/>
      <c r="K101" s="1326"/>
      <c r="L101" s="1321"/>
      <c r="M101" s="1322"/>
      <c r="N101" s="1322"/>
      <c r="O101" s="1322"/>
      <c r="P101" s="1323"/>
      <c r="S101" s="41"/>
      <c r="T101" s="41"/>
      <c r="U101" s="41"/>
      <c r="V101" s="41"/>
    </row>
    <row r="102" spans="1:22" s="77" customFormat="1" ht="18.95" customHeight="1">
      <c r="B102" s="1310" t="s">
        <v>351</v>
      </c>
      <c r="C102" s="1311"/>
      <c r="D102" s="1117" t="s">
        <v>32</v>
      </c>
      <c r="E102" s="1119"/>
      <c r="F102" s="1119"/>
      <c r="G102" s="1316"/>
      <c r="H102" s="1117" t="s">
        <v>36</v>
      </c>
      <c r="I102" s="1119"/>
      <c r="J102" s="1119"/>
      <c r="K102" s="1316"/>
      <c r="L102" s="1117" t="s">
        <v>215</v>
      </c>
      <c r="M102" s="1119"/>
      <c r="N102" s="1119"/>
      <c r="O102" s="1119"/>
      <c r="P102" s="1316"/>
      <c r="S102" s="41"/>
      <c r="T102" s="41"/>
      <c r="U102" s="41"/>
      <c r="V102" s="41"/>
    </row>
    <row r="103" spans="1:22" s="77" customFormat="1" ht="18.95" customHeight="1">
      <c r="B103" s="1312"/>
      <c r="C103" s="1313"/>
      <c r="D103" s="1317"/>
      <c r="E103" s="1026"/>
      <c r="F103" s="1026"/>
      <c r="G103" s="1027"/>
      <c r="H103" s="1318"/>
      <c r="I103" s="1319"/>
      <c r="J103" s="1319"/>
      <c r="K103" s="1320"/>
      <c r="L103" s="1059"/>
      <c r="M103" s="1026"/>
      <c r="N103" s="1026"/>
      <c r="O103" s="1026"/>
      <c r="P103" s="1027"/>
      <c r="S103" s="41"/>
      <c r="T103" s="41"/>
      <c r="U103" s="41"/>
      <c r="V103" s="41"/>
    </row>
    <row r="104" spans="1:22" s="77" customFormat="1" ht="18.95" customHeight="1">
      <c r="B104" s="1314"/>
      <c r="C104" s="1315"/>
      <c r="D104" s="1321"/>
      <c r="E104" s="1322"/>
      <c r="F104" s="1322"/>
      <c r="G104" s="1323"/>
      <c r="H104" s="1324"/>
      <c r="I104" s="1325"/>
      <c r="J104" s="1325"/>
      <c r="K104" s="1326"/>
      <c r="L104" s="1321"/>
      <c r="M104" s="1322"/>
      <c r="N104" s="1322"/>
      <c r="O104" s="1322"/>
      <c r="P104" s="1323"/>
      <c r="S104" s="41"/>
      <c r="T104" s="41"/>
      <c r="U104" s="41"/>
      <c r="V104" s="41"/>
    </row>
    <row r="105" spans="1:22" s="77" customFormat="1" ht="24.95" customHeight="1">
      <c r="B105" s="1281" t="s">
        <v>216</v>
      </c>
      <c r="C105" s="1282"/>
      <c r="D105" s="1283" t="s">
        <v>217</v>
      </c>
      <c r="E105" s="1284"/>
      <c r="F105" s="1284"/>
      <c r="G105" s="1284"/>
      <c r="H105" s="1284"/>
      <c r="I105" s="1284"/>
      <c r="J105" s="1284"/>
      <c r="K105" s="1284"/>
      <c r="L105" s="1284"/>
      <c r="M105" s="1284"/>
      <c r="N105" s="1284"/>
      <c r="O105" s="1284"/>
      <c r="P105" s="1285"/>
      <c r="S105" s="41"/>
      <c r="T105" s="41"/>
      <c r="U105" s="41"/>
      <c r="V105" s="41"/>
    </row>
    <row r="106" spans="1:22" s="77" customFormat="1" ht="18.75" customHeight="1">
      <c r="B106" s="43"/>
      <c r="C106" s="76"/>
      <c r="E106" s="79"/>
      <c r="F106" s="79"/>
      <c r="G106" s="228"/>
      <c r="H106" s="228"/>
      <c r="I106" s="228"/>
      <c r="J106" s="228"/>
      <c r="K106" s="228"/>
      <c r="L106" s="228"/>
      <c r="M106" s="228"/>
      <c r="N106" s="399"/>
      <c r="O106" s="228"/>
      <c r="P106" s="400" t="s">
        <v>296</v>
      </c>
      <c r="S106" s="41"/>
      <c r="T106" s="41"/>
      <c r="U106" s="41"/>
      <c r="V106" s="41"/>
    </row>
    <row r="107" spans="1:22" s="77" customFormat="1" ht="17.100000000000001" customHeight="1">
      <c r="A107" s="45"/>
      <c r="B107" s="1286" t="s">
        <v>218</v>
      </c>
      <c r="C107" s="1287"/>
      <c r="D107" s="1287"/>
      <c r="E107" s="1287"/>
      <c r="F107" s="1287"/>
      <c r="G107" s="1287"/>
      <c r="H107" s="1287"/>
      <c r="I107" s="1287"/>
      <c r="J107" s="1287"/>
      <c r="K107" s="1287"/>
      <c r="L107" s="1287"/>
      <c r="M107" s="1287"/>
      <c r="N107" s="1287"/>
      <c r="O107" s="1287"/>
      <c r="P107" s="1288"/>
      <c r="Q107" s="41"/>
    </row>
    <row r="108" spans="1:22" s="77" customFormat="1" ht="18.75" customHeight="1">
      <c r="B108" s="1289"/>
      <c r="C108" s="1290"/>
      <c r="D108" s="1290"/>
      <c r="E108" s="1290"/>
      <c r="F108" s="1290"/>
      <c r="G108" s="1290"/>
      <c r="H108" s="1290"/>
      <c r="I108" s="1290"/>
      <c r="J108" s="1290"/>
      <c r="K108" s="1290"/>
      <c r="L108" s="1290"/>
      <c r="M108" s="1290"/>
      <c r="N108" s="1290"/>
      <c r="O108" s="1290"/>
      <c r="P108" s="1291"/>
      <c r="Q108" s="41"/>
    </row>
    <row r="109" spans="1:22" s="77" customFormat="1" ht="27" customHeight="1">
      <c r="B109" s="1294" t="s">
        <v>390</v>
      </c>
      <c r="C109" s="1295"/>
      <c r="D109" s="1295"/>
      <c r="E109" s="1295"/>
      <c r="F109" s="1295"/>
      <c r="G109" s="1295"/>
      <c r="H109" s="1295"/>
      <c r="I109" s="1295"/>
      <c r="J109" s="1295"/>
      <c r="K109" s="1295"/>
      <c r="L109" s="1295"/>
      <c r="M109" s="1295"/>
      <c r="N109" s="1295"/>
      <c r="O109" s="1295"/>
      <c r="P109" s="1296"/>
      <c r="Q109" s="41"/>
    </row>
    <row r="110" spans="1:22" s="77" customFormat="1" ht="18.75" customHeight="1">
      <c r="B110" s="1049"/>
      <c r="C110" s="805"/>
      <c r="D110" s="805"/>
      <c r="E110" s="805"/>
      <c r="F110" s="805"/>
      <c r="G110" s="805"/>
      <c r="H110" s="805"/>
      <c r="I110" s="805"/>
      <c r="J110" s="805"/>
      <c r="K110" s="805"/>
      <c r="L110" s="805"/>
      <c r="M110" s="805"/>
      <c r="N110" s="805"/>
      <c r="O110" s="805"/>
      <c r="P110" s="806"/>
      <c r="Q110" s="41"/>
    </row>
    <row r="111" spans="1:22" s="77" customFormat="1" ht="18.75" customHeight="1">
      <c r="B111" s="804"/>
      <c r="C111" s="805"/>
      <c r="D111" s="805"/>
      <c r="E111" s="805"/>
      <c r="F111" s="805"/>
      <c r="G111" s="805"/>
      <c r="H111" s="805"/>
      <c r="I111" s="805"/>
      <c r="J111" s="805"/>
      <c r="K111" s="805"/>
      <c r="L111" s="805"/>
      <c r="M111" s="805"/>
      <c r="N111" s="805"/>
      <c r="O111" s="805"/>
      <c r="P111" s="806"/>
      <c r="Q111" s="41"/>
    </row>
    <row r="112" spans="1:22" s="77" customFormat="1" ht="18.75" customHeight="1">
      <c r="B112" s="804"/>
      <c r="C112" s="805"/>
      <c r="D112" s="805"/>
      <c r="E112" s="805"/>
      <c r="F112" s="805"/>
      <c r="G112" s="805"/>
      <c r="H112" s="805"/>
      <c r="I112" s="805"/>
      <c r="J112" s="805"/>
      <c r="K112" s="805"/>
      <c r="L112" s="805"/>
      <c r="M112" s="805"/>
      <c r="N112" s="805"/>
      <c r="O112" s="805"/>
      <c r="P112" s="806"/>
      <c r="Q112" s="41"/>
    </row>
    <row r="113" spans="2:20" s="77" customFormat="1" ht="18.75" customHeight="1">
      <c r="B113" s="804"/>
      <c r="C113" s="805"/>
      <c r="D113" s="805"/>
      <c r="E113" s="805"/>
      <c r="F113" s="805"/>
      <c r="G113" s="805"/>
      <c r="H113" s="805"/>
      <c r="I113" s="805"/>
      <c r="J113" s="805"/>
      <c r="K113" s="805"/>
      <c r="L113" s="805"/>
      <c r="M113" s="805"/>
      <c r="N113" s="805"/>
      <c r="O113" s="805"/>
      <c r="P113" s="806"/>
      <c r="Q113" s="41"/>
    </row>
    <row r="114" spans="2:20" s="77" customFormat="1" ht="18.75" customHeight="1">
      <c r="B114" s="804"/>
      <c r="C114" s="805"/>
      <c r="D114" s="805"/>
      <c r="E114" s="805"/>
      <c r="F114" s="805"/>
      <c r="G114" s="805"/>
      <c r="H114" s="805"/>
      <c r="I114" s="805"/>
      <c r="J114" s="805"/>
      <c r="K114" s="805"/>
      <c r="L114" s="805"/>
      <c r="M114" s="805"/>
      <c r="N114" s="805"/>
      <c r="O114" s="805"/>
      <c r="P114" s="806"/>
    </row>
    <row r="115" spans="2:20" s="77" customFormat="1" ht="18.75" customHeight="1">
      <c r="B115" s="804"/>
      <c r="C115" s="805"/>
      <c r="D115" s="805"/>
      <c r="E115" s="805"/>
      <c r="F115" s="805"/>
      <c r="G115" s="805"/>
      <c r="H115" s="805"/>
      <c r="I115" s="805"/>
      <c r="J115" s="805"/>
      <c r="K115" s="805"/>
      <c r="L115" s="805"/>
      <c r="M115" s="805"/>
      <c r="N115" s="805"/>
      <c r="O115" s="805"/>
      <c r="P115" s="806"/>
      <c r="Q115" s="230"/>
      <c r="R115" s="230"/>
      <c r="S115" s="230"/>
      <c r="T115" s="230"/>
    </row>
    <row r="116" spans="2:20" s="77" customFormat="1" ht="18.75" customHeight="1">
      <c r="B116" s="804"/>
      <c r="C116" s="805"/>
      <c r="D116" s="805"/>
      <c r="E116" s="805"/>
      <c r="F116" s="805"/>
      <c r="G116" s="805"/>
      <c r="H116" s="805"/>
      <c r="I116" s="805"/>
      <c r="J116" s="805"/>
      <c r="K116" s="805"/>
      <c r="L116" s="805"/>
      <c r="M116" s="805"/>
      <c r="N116" s="805"/>
      <c r="O116" s="805"/>
      <c r="P116" s="806"/>
      <c r="Q116" s="230"/>
      <c r="R116" s="230"/>
      <c r="S116" s="230"/>
      <c r="T116" s="230"/>
    </row>
    <row r="117" spans="2:20" s="77" customFormat="1" ht="18.75" customHeight="1">
      <c r="B117" s="804"/>
      <c r="C117" s="805"/>
      <c r="D117" s="805"/>
      <c r="E117" s="805"/>
      <c r="F117" s="805"/>
      <c r="G117" s="805"/>
      <c r="H117" s="805"/>
      <c r="I117" s="805"/>
      <c r="J117" s="805"/>
      <c r="K117" s="805"/>
      <c r="L117" s="805"/>
      <c r="M117" s="805"/>
      <c r="N117" s="805"/>
      <c r="O117" s="805"/>
      <c r="P117" s="806"/>
      <c r="Q117" s="231"/>
      <c r="R117" s="231"/>
      <c r="S117" s="231"/>
      <c r="T117" s="232"/>
    </row>
    <row r="118" spans="2:20" s="77" customFormat="1" ht="18.75" customHeight="1">
      <c r="B118" s="804"/>
      <c r="C118" s="805"/>
      <c r="D118" s="805"/>
      <c r="E118" s="805"/>
      <c r="F118" s="805"/>
      <c r="G118" s="805"/>
      <c r="H118" s="805"/>
      <c r="I118" s="805"/>
      <c r="J118" s="805"/>
      <c r="K118" s="805"/>
      <c r="L118" s="805"/>
      <c r="M118" s="805"/>
      <c r="N118" s="805"/>
      <c r="O118" s="805"/>
      <c r="P118" s="806"/>
      <c r="Q118" s="231"/>
      <c r="R118" s="231"/>
      <c r="S118" s="231"/>
      <c r="T118" s="232"/>
    </row>
    <row r="119" spans="2:20" s="77" customFormat="1" ht="18.75" customHeight="1">
      <c r="B119" s="804"/>
      <c r="C119" s="805"/>
      <c r="D119" s="805"/>
      <c r="E119" s="805"/>
      <c r="F119" s="805"/>
      <c r="G119" s="805"/>
      <c r="H119" s="805"/>
      <c r="I119" s="805"/>
      <c r="J119" s="805"/>
      <c r="K119" s="805"/>
      <c r="L119" s="805"/>
      <c r="M119" s="805"/>
      <c r="N119" s="805"/>
      <c r="O119" s="805"/>
      <c r="P119" s="806"/>
      <c r="Q119" s="131"/>
      <c r="R119" s="131"/>
      <c r="S119" s="131"/>
    </row>
    <row r="120" spans="2:20" s="77" customFormat="1" ht="18.75" customHeight="1">
      <c r="B120" s="804"/>
      <c r="C120" s="805"/>
      <c r="D120" s="805"/>
      <c r="E120" s="805"/>
      <c r="F120" s="805"/>
      <c r="G120" s="805"/>
      <c r="H120" s="805"/>
      <c r="I120" s="805"/>
      <c r="J120" s="805"/>
      <c r="K120" s="805"/>
      <c r="L120" s="805"/>
      <c r="M120" s="805"/>
      <c r="N120" s="805"/>
      <c r="O120" s="805"/>
      <c r="P120" s="806"/>
      <c r="Q120" s="232"/>
      <c r="R120" s="232"/>
      <c r="S120" s="232"/>
    </row>
    <row r="121" spans="2:20" s="77" customFormat="1" ht="18.75" customHeight="1">
      <c r="B121" s="804"/>
      <c r="C121" s="805"/>
      <c r="D121" s="805"/>
      <c r="E121" s="805"/>
      <c r="F121" s="805"/>
      <c r="G121" s="805"/>
      <c r="H121" s="805"/>
      <c r="I121" s="805"/>
      <c r="J121" s="805"/>
      <c r="K121" s="805"/>
      <c r="L121" s="805"/>
      <c r="M121" s="805"/>
      <c r="N121" s="805"/>
      <c r="O121" s="805"/>
      <c r="P121" s="806"/>
      <c r="Q121" s="232"/>
      <c r="R121" s="232"/>
      <c r="S121" s="232"/>
    </row>
    <row r="122" spans="2:20" s="77" customFormat="1" ht="18.75" customHeight="1">
      <c r="B122" s="804"/>
      <c r="C122" s="805"/>
      <c r="D122" s="805"/>
      <c r="E122" s="805"/>
      <c r="F122" s="805"/>
      <c r="G122" s="805"/>
      <c r="H122" s="805"/>
      <c r="I122" s="805"/>
      <c r="J122" s="805"/>
      <c r="K122" s="805"/>
      <c r="L122" s="805"/>
      <c r="M122" s="805"/>
      <c r="N122" s="805"/>
      <c r="O122" s="805"/>
      <c r="P122" s="806"/>
      <c r="Q122" s="232"/>
      <c r="R122" s="232"/>
      <c r="S122" s="232"/>
    </row>
    <row r="123" spans="2:20" s="77" customFormat="1" ht="18.75" customHeight="1">
      <c r="B123" s="804"/>
      <c r="C123" s="805"/>
      <c r="D123" s="805"/>
      <c r="E123" s="805"/>
      <c r="F123" s="805"/>
      <c r="G123" s="805"/>
      <c r="H123" s="805"/>
      <c r="I123" s="805"/>
      <c r="J123" s="805"/>
      <c r="K123" s="805"/>
      <c r="L123" s="805"/>
      <c r="M123" s="805"/>
      <c r="N123" s="805"/>
      <c r="O123" s="805"/>
      <c r="P123" s="806"/>
      <c r="Q123" s="131"/>
      <c r="R123" s="131"/>
      <c r="S123" s="131"/>
    </row>
    <row r="124" spans="2:20" s="77" customFormat="1" ht="18.75" customHeight="1">
      <c r="B124" s="804"/>
      <c r="C124" s="805"/>
      <c r="D124" s="805"/>
      <c r="E124" s="805"/>
      <c r="F124" s="805"/>
      <c r="G124" s="805"/>
      <c r="H124" s="805"/>
      <c r="I124" s="805"/>
      <c r="J124" s="805"/>
      <c r="K124" s="805"/>
      <c r="L124" s="805"/>
      <c r="M124" s="805"/>
      <c r="N124" s="805"/>
      <c r="O124" s="805"/>
      <c r="P124" s="806"/>
      <c r="Q124" s="131"/>
      <c r="R124" s="131"/>
      <c r="S124" s="131"/>
    </row>
    <row r="125" spans="2:20" s="77" customFormat="1" ht="18.75" customHeight="1">
      <c r="B125" s="804"/>
      <c r="C125" s="805"/>
      <c r="D125" s="805"/>
      <c r="E125" s="805"/>
      <c r="F125" s="805"/>
      <c r="G125" s="805"/>
      <c r="H125" s="805"/>
      <c r="I125" s="805"/>
      <c r="J125" s="805"/>
      <c r="K125" s="805"/>
      <c r="L125" s="805"/>
      <c r="M125" s="805"/>
      <c r="N125" s="805"/>
      <c r="O125" s="805"/>
      <c r="P125" s="806"/>
      <c r="Q125" s="131"/>
      <c r="R125" s="131"/>
      <c r="S125" s="131"/>
    </row>
    <row r="126" spans="2:20" s="77" customFormat="1" ht="18.75" customHeight="1">
      <c r="B126" s="804"/>
      <c r="C126" s="805"/>
      <c r="D126" s="805"/>
      <c r="E126" s="805"/>
      <c r="F126" s="805"/>
      <c r="G126" s="805"/>
      <c r="H126" s="805"/>
      <c r="I126" s="805"/>
      <c r="J126" s="805"/>
      <c r="K126" s="805"/>
      <c r="L126" s="805"/>
      <c r="M126" s="805"/>
      <c r="N126" s="805"/>
      <c r="O126" s="805"/>
      <c r="P126" s="806"/>
      <c r="Q126" s="41"/>
    </row>
    <row r="127" spans="2:20" s="77" customFormat="1" ht="18.75" customHeight="1">
      <c r="B127" s="804"/>
      <c r="C127" s="805"/>
      <c r="D127" s="805"/>
      <c r="E127" s="805"/>
      <c r="F127" s="805"/>
      <c r="G127" s="805"/>
      <c r="H127" s="805"/>
      <c r="I127" s="805"/>
      <c r="J127" s="805"/>
      <c r="K127" s="805"/>
      <c r="L127" s="805"/>
      <c r="M127" s="805"/>
      <c r="N127" s="805"/>
      <c r="O127" s="805"/>
      <c r="P127" s="806"/>
      <c r="Q127" s="41"/>
    </row>
    <row r="128" spans="2:20" s="77" customFormat="1" ht="18.75" customHeight="1">
      <c r="B128" s="804"/>
      <c r="C128" s="805"/>
      <c r="D128" s="805"/>
      <c r="E128" s="805"/>
      <c r="F128" s="805"/>
      <c r="G128" s="805"/>
      <c r="H128" s="805"/>
      <c r="I128" s="805"/>
      <c r="J128" s="805"/>
      <c r="K128" s="805"/>
      <c r="L128" s="805"/>
      <c r="M128" s="805"/>
      <c r="N128" s="805"/>
      <c r="O128" s="805"/>
      <c r="P128" s="806"/>
      <c r="Q128" s="41"/>
    </row>
    <row r="129" spans="2:17" s="77" customFormat="1" ht="18.75" customHeight="1">
      <c r="B129" s="804"/>
      <c r="C129" s="805"/>
      <c r="D129" s="805"/>
      <c r="E129" s="805"/>
      <c r="F129" s="805"/>
      <c r="G129" s="805"/>
      <c r="H129" s="805"/>
      <c r="I129" s="805"/>
      <c r="J129" s="805"/>
      <c r="K129" s="805"/>
      <c r="L129" s="805"/>
      <c r="M129" s="805"/>
      <c r="N129" s="805"/>
      <c r="O129" s="805"/>
      <c r="P129" s="806"/>
      <c r="Q129" s="41"/>
    </row>
    <row r="130" spans="2:17" s="77" customFormat="1" ht="18.75" customHeight="1">
      <c r="B130" s="804"/>
      <c r="C130" s="805"/>
      <c r="D130" s="805"/>
      <c r="E130" s="805"/>
      <c r="F130" s="805"/>
      <c r="G130" s="805"/>
      <c r="H130" s="805"/>
      <c r="I130" s="805"/>
      <c r="J130" s="805"/>
      <c r="K130" s="805"/>
      <c r="L130" s="805"/>
      <c r="M130" s="805"/>
      <c r="N130" s="805"/>
      <c r="O130" s="805"/>
      <c r="P130" s="806"/>
      <c r="Q130" s="41"/>
    </row>
    <row r="131" spans="2:17" s="77" customFormat="1" ht="18.75" customHeight="1">
      <c r="B131" s="804"/>
      <c r="C131" s="805"/>
      <c r="D131" s="805"/>
      <c r="E131" s="805"/>
      <c r="F131" s="805"/>
      <c r="G131" s="805"/>
      <c r="H131" s="805"/>
      <c r="I131" s="805"/>
      <c r="J131" s="805"/>
      <c r="K131" s="805"/>
      <c r="L131" s="805"/>
      <c r="M131" s="805"/>
      <c r="N131" s="805"/>
      <c r="O131" s="805"/>
      <c r="P131" s="806"/>
      <c r="Q131" s="41"/>
    </row>
    <row r="132" spans="2:17" s="77" customFormat="1" ht="18.75" customHeight="1">
      <c r="B132" s="804"/>
      <c r="C132" s="805"/>
      <c r="D132" s="805"/>
      <c r="E132" s="805"/>
      <c r="F132" s="805"/>
      <c r="G132" s="805"/>
      <c r="H132" s="805"/>
      <c r="I132" s="805"/>
      <c r="J132" s="805"/>
      <c r="K132" s="805"/>
      <c r="L132" s="805"/>
      <c r="M132" s="805"/>
      <c r="N132" s="805"/>
      <c r="O132" s="805"/>
      <c r="P132" s="806"/>
      <c r="Q132" s="41"/>
    </row>
    <row r="133" spans="2:17" s="77" customFormat="1" ht="18.75" customHeight="1">
      <c r="B133" s="804"/>
      <c r="C133" s="805"/>
      <c r="D133" s="805"/>
      <c r="E133" s="805"/>
      <c r="F133" s="805"/>
      <c r="G133" s="805"/>
      <c r="H133" s="805"/>
      <c r="I133" s="805"/>
      <c r="J133" s="805"/>
      <c r="K133" s="805"/>
      <c r="L133" s="805"/>
      <c r="M133" s="805"/>
      <c r="N133" s="805"/>
      <c r="O133" s="805"/>
      <c r="P133" s="806"/>
      <c r="Q133" s="41"/>
    </row>
    <row r="134" spans="2:17" s="77" customFormat="1" ht="18.75" customHeight="1">
      <c r="B134" s="804"/>
      <c r="C134" s="805"/>
      <c r="D134" s="805"/>
      <c r="E134" s="805"/>
      <c r="F134" s="805"/>
      <c r="G134" s="805"/>
      <c r="H134" s="805"/>
      <c r="I134" s="805"/>
      <c r="J134" s="805"/>
      <c r="K134" s="805"/>
      <c r="L134" s="805"/>
      <c r="M134" s="805"/>
      <c r="N134" s="805"/>
      <c r="O134" s="805"/>
      <c r="P134" s="806"/>
      <c r="Q134" s="41"/>
    </row>
    <row r="135" spans="2:17" s="77" customFormat="1" ht="18.75" customHeight="1">
      <c r="B135" s="804"/>
      <c r="C135" s="805"/>
      <c r="D135" s="805"/>
      <c r="E135" s="805"/>
      <c r="F135" s="805"/>
      <c r="G135" s="805"/>
      <c r="H135" s="805"/>
      <c r="I135" s="805"/>
      <c r="J135" s="805"/>
      <c r="K135" s="805"/>
      <c r="L135" s="805"/>
      <c r="M135" s="805"/>
      <c r="N135" s="805"/>
      <c r="O135" s="805"/>
      <c r="P135" s="806"/>
      <c r="Q135" s="41"/>
    </row>
    <row r="136" spans="2:17" s="77" customFormat="1" ht="18.75" customHeight="1">
      <c r="B136" s="804"/>
      <c r="C136" s="805"/>
      <c r="D136" s="805"/>
      <c r="E136" s="805"/>
      <c r="F136" s="805"/>
      <c r="G136" s="805"/>
      <c r="H136" s="805"/>
      <c r="I136" s="805"/>
      <c r="J136" s="805"/>
      <c r="K136" s="805"/>
      <c r="L136" s="805"/>
      <c r="M136" s="805"/>
      <c r="N136" s="805"/>
      <c r="O136" s="805"/>
      <c r="P136" s="806"/>
      <c r="Q136" s="41"/>
    </row>
    <row r="137" spans="2:17" s="77" customFormat="1" ht="18.75" customHeight="1">
      <c r="B137" s="804"/>
      <c r="C137" s="805"/>
      <c r="D137" s="805"/>
      <c r="E137" s="805"/>
      <c r="F137" s="805"/>
      <c r="G137" s="805"/>
      <c r="H137" s="805"/>
      <c r="I137" s="805"/>
      <c r="J137" s="805"/>
      <c r="K137" s="805"/>
      <c r="L137" s="805"/>
      <c r="M137" s="805"/>
      <c r="N137" s="805"/>
      <c r="O137" s="805"/>
      <c r="P137" s="806"/>
      <c r="Q137" s="41"/>
    </row>
    <row r="138" spans="2:17" s="77" customFormat="1" ht="18.75" customHeight="1">
      <c r="B138" s="804"/>
      <c r="C138" s="805"/>
      <c r="D138" s="805"/>
      <c r="E138" s="805"/>
      <c r="F138" s="805"/>
      <c r="G138" s="805"/>
      <c r="H138" s="805"/>
      <c r="I138" s="805"/>
      <c r="J138" s="805"/>
      <c r="K138" s="805"/>
      <c r="L138" s="805"/>
      <c r="M138" s="805"/>
      <c r="N138" s="805"/>
      <c r="O138" s="805"/>
      <c r="P138" s="806"/>
      <c r="Q138" s="41"/>
    </row>
    <row r="139" spans="2:17" s="77" customFormat="1" ht="18.75" customHeight="1">
      <c r="B139" s="804"/>
      <c r="C139" s="805"/>
      <c r="D139" s="805"/>
      <c r="E139" s="805"/>
      <c r="F139" s="805"/>
      <c r="G139" s="805"/>
      <c r="H139" s="805"/>
      <c r="I139" s="805"/>
      <c r="J139" s="805"/>
      <c r="K139" s="805"/>
      <c r="L139" s="805"/>
      <c r="M139" s="805"/>
      <c r="N139" s="805"/>
      <c r="O139" s="805"/>
      <c r="P139" s="806"/>
      <c r="Q139" s="41"/>
    </row>
    <row r="140" spans="2:17" s="77" customFormat="1" ht="18.75" customHeight="1">
      <c r="B140" s="804"/>
      <c r="C140" s="805"/>
      <c r="D140" s="805"/>
      <c r="E140" s="805"/>
      <c r="F140" s="805"/>
      <c r="G140" s="805"/>
      <c r="H140" s="805"/>
      <c r="I140" s="805"/>
      <c r="J140" s="805"/>
      <c r="K140" s="805"/>
      <c r="L140" s="805"/>
      <c r="M140" s="805"/>
      <c r="N140" s="805"/>
      <c r="O140" s="805"/>
      <c r="P140" s="806"/>
      <c r="Q140" s="41"/>
    </row>
    <row r="141" spans="2:17" s="77" customFormat="1" ht="18.75" customHeight="1">
      <c r="B141" s="804"/>
      <c r="C141" s="805"/>
      <c r="D141" s="805"/>
      <c r="E141" s="805"/>
      <c r="F141" s="805"/>
      <c r="G141" s="805"/>
      <c r="H141" s="805"/>
      <c r="I141" s="805"/>
      <c r="J141" s="805"/>
      <c r="K141" s="805"/>
      <c r="L141" s="805"/>
      <c r="M141" s="805"/>
      <c r="N141" s="805"/>
      <c r="O141" s="805"/>
      <c r="P141" s="806"/>
      <c r="Q141" s="41"/>
    </row>
    <row r="142" spans="2:17" s="77" customFormat="1" ht="18.75" customHeight="1">
      <c r="B142" s="804"/>
      <c r="C142" s="805"/>
      <c r="D142" s="805"/>
      <c r="E142" s="805"/>
      <c r="F142" s="805"/>
      <c r="G142" s="805"/>
      <c r="H142" s="805"/>
      <c r="I142" s="805"/>
      <c r="J142" s="805"/>
      <c r="K142" s="805"/>
      <c r="L142" s="805"/>
      <c r="M142" s="805"/>
      <c r="N142" s="805"/>
      <c r="O142" s="805"/>
      <c r="P142" s="806"/>
      <c r="Q142" s="41"/>
    </row>
    <row r="143" spans="2:17" s="77" customFormat="1" ht="18.75" customHeight="1">
      <c r="B143" s="804"/>
      <c r="C143" s="805"/>
      <c r="D143" s="805"/>
      <c r="E143" s="805"/>
      <c r="F143" s="805"/>
      <c r="G143" s="805"/>
      <c r="H143" s="805"/>
      <c r="I143" s="805"/>
      <c r="J143" s="805"/>
      <c r="K143" s="805"/>
      <c r="L143" s="805"/>
      <c r="M143" s="805"/>
      <c r="N143" s="805"/>
      <c r="O143" s="805"/>
      <c r="P143" s="806"/>
      <c r="Q143" s="41"/>
    </row>
    <row r="144" spans="2:17" s="77" customFormat="1" ht="18.75" customHeight="1">
      <c r="B144" s="804"/>
      <c r="C144" s="805"/>
      <c r="D144" s="805"/>
      <c r="E144" s="805"/>
      <c r="F144" s="805"/>
      <c r="G144" s="805"/>
      <c r="H144" s="805"/>
      <c r="I144" s="805"/>
      <c r="J144" s="805"/>
      <c r="K144" s="805"/>
      <c r="L144" s="805"/>
      <c r="M144" s="805"/>
      <c r="N144" s="805"/>
      <c r="O144" s="805"/>
      <c r="P144" s="806"/>
      <c r="Q144" s="41"/>
    </row>
    <row r="145" spans="1:22" s="77" customFormat="1" ht="18.75" customHeight="1">
      <c r="B145" s="804"/>
      <c r="C145" s="805"/>
      <c r="D145" s="805"/>
      <c r="E145" s="805"/>
      <c r="F145" s="805"/>
      <c r="G145" s="805"/>
      <c r="H145" s="805"/>
      <c r="I145" s="805"/>
      <c r="J145" s="805"/>
      <c r="K145" s="805"/>
      <c r="L145" s="805"/>
      <c r="M145" s="805"/>
      <c r="N145" s="805"/>
      <c r="O145" s="805"/>
      <c r="P145" s="806"/>
      <c r="Q145" s="41"/>
    </row>
    <row r="146" spans="1:22" s="77" customFormat="1" ht="18.75" customHeight="1">
      <c r="A146" s="233"/>
      <c r="B146" s="804"/>
      <c r="C146" s="805"/>
      <c r="D146" s="805"/>
      <c r="E146" s="805"/>
      <c r="F146" s="805"/>
      <c r="G146" s="805"/>
      <c r="H146" s="805"/>
      <c r="I146" s="805"/>
      <c r="J146" s="805"/>
      <c r="K146" s="805"/>
      <c r="L146" s="805"/>
      <c r="M146" s="805"/>
      <c r="N146" s="805"/>
      <c r="O146" s="805"/>
      <c r="P146" s="806"/>
      <c r="Q146" s="41"/>
    </row>
    <row r="147" spans="1:22" s="77" customFormat="1" ht="18.75" customHeight="1">
      <c r="A147" s="233"/>
      <c r="B147" s="804"/>
      <c r="C147" s="805"/>
      <c r="D147" s="805"/>
      <c r="E147" s="805"/>
      <c r="F147" s="805"/>
      <c r="G147" s="805"/>
      <c r="H147" s="805"/>
      <c r="I147" s="805"/>
      <c r="J147" s="805"/>
      <c r="K147" s="805"/>
      <c r="L147" s="805"/>
      <c r="M147" s="805"/>
      <c r="N147" s="805"/>
      <c r="O147" s="805"/>
      <c r="P147" s="806"/>
      <c r="Q147" s="41"/>
    </row>
    <row r="148" spans="1:22" s="77" customFormat="1" ht="18.75" customHeight="1">
      <c r="A148" s="233"/>
      <c r="B148" s="804"/>
      <c r="C148" s="805"/>
      <c r="D148" s="805"/>
      <c r="E148" s="805"/>
      <c r="F148" s="805"/>
      <c r="G148" s="805"/>
      <c r="H148" s="805"/>
      <c r="I148" s="805"/>
      <c r="J148" s="805"/>
      <c r="K148" s="805"/>
      <c r="L148" s="805"/>
      <c r="M148" s="805"/>
      <c r="N148" s="805"/>
      <c r="O148" s="805"/>
      <c r="P148" s="806"/>
      <c r="Q148" s="41"/>
    </row>
    <row r="149" spans="1:22" ht="18.75" customHeight="1">
      <c r="B149" s="804"/>
      <c r="C149" s="805"/>
      <c r="D149" s="805"/>
      <c r="E149" s="805"/>
      <c r="F149" s="805"/>
      <c r="G149" s="805"/>
      <c r="H149" s="805"/>
      <c r="I149" s="805"/>
      <c r="J149" s="805"/>
      <c r="K149" s="805"/>
      <c r="L149" s="805"/>
      <c r="M149" s="805"/>
      <c r="N149" s="805"/>
      <c r="O149" s="805"/>
      <c r="P149" s="806"/>
      <c r="Q149"/>
      <c r="S149"/>
      <c r="T149"/>
      <c r="U149"/>
      <c r="V149"/>
    </row>
    <row r="150" spans="1:22" ht="16.5" customHeight="1">
      <c r="B150" s="1292"/>
      <c r="C150" s="813"/>
      <c r="D150" s="813"/>
      <c r="E150" s="813"/>
      <c r="F150" s="813"/>
      <c r="G150" s="813"/>
      <c r="H150" s="813"/>
      <c r="I150" s="813"/>
      <c r="J150" s="813"/>
      <c r="K150" s="813"/>
      <c r="L150" s="813"/>
      <c r="M150" s="813"/>
      <c r="N150" s="813"/>
      <c r="O150" s="813"/>
      <c r="P150" s="1293"/>
      <c r="Q150"/>
      <c r="S150"/>
      <c r="T150"/>
      <c r="U150"/>
      <c r="V150"/>
    </row>
    <row r="151" spans="1:22" ht="16.5" customHeight="1">
      <c r="B151" s="45"/>
      <c r="C151" s="45"/>
      <c r="D151" s="45"/>
      <c r="E151" s="45"/>
      <c r="F151" s="45"/>
      <c r="G151" s="196"/>
      <c r="H151" s="196"/>
      <c r="I151" s="196"/>
      <c r="J151" s="196"/>
      <c r="K151" s="196"/>
      <c r="L151" s="196"/>
      <c r="M151" s="196"/>
      <c r="N151" s="196"/>
      <c r="O151" s="196"/>
      <c r="P151" s="400" t="s">
        <v>296</v>
      </c>
      <c r="Q151"/>
      <c r="S151"/>
      <c r="T151"/>
      <c r="U151"/>
      <c r="V151"/>
    </row>
    <row r="152" spans="1:22" s="77" customFormat="1" ht="19.5" customHeight="1">
      <c r="A152" s="234"/>
      <c r="B152" s="235" t="s">
        <v>374</v>
      </c>
      <c r="C152" s="235"/>
      <c r="D152" s="235"/>
      <c r="E152" s="235"/>
      <c r="F152" s="235"/>
      <c r="G152" s="209"/>
      <c r="H152" s="209"/>
      <c r="I152" s="209"/>
      <c r="J152" s="209"/>
      <c r="K152" s="209"/>
      <c r="L152" s="209"/>
      <c r="M152" s="209"/>
      <c r="N152" s="209"/>
      <c r="O152" s="209"/>
      <c r="P152" s="209"/>
      <c r="Q152"/>
      <c r="R152"/>
      <c r="S152"/>
      <c r="T152"/>
      <c r="U152" s="41"/>
      <c r="V152" s="41"/>
    </row>
    <row r="153" spans="1:22" ht="6" customHeight="1">
      <c r="B153"/>
      <c r="C153"/>
      <c r="K153" s="236"/>
      <c r="L153" s="236"/>
      <c r="M153" s="236"/>
      <c r="N153" s="236"/>
      <c r="O153" s="236"/>
      <c r="P153" s="206"/>
      <c r="R153" s="206"/>
      <c r="S153"/>
      <c r="T153"/>
    </row>
    <row r="154" spans="1:22" ht="7.5" customHeight="1">
      <c r="B154" s="237"/>
      <c r="C154" s="238"/>
      <c r="D154" s="238"/>
      <c r="E154" s="238"/>
      <c r="F154" s="238"/>
      <c r="G154" s="236"/>
      <c r="H154" s="236"/>
      <c r="I154" s="236"/>
      <c r="J154" s="236"/>
      <c r="K154" s="199"/>
      <c r="L154" s="199"/>
      <c r="M154" s="199"/>
      <c r="N154" s="199"/>
      <c r="O154" s="199"/>
      <c r="P154" s="239"/>
    </row>
    <row r="155" spans="1:22" s="45" customFormat="1" ht="18" customHeight="1">
      <c r="A155" s="49"/>
      <c r="B155" s="486" t="s">
        <v>219</v>
      </c>
      <c r="C155" s="487" t="s">
        <v>313</v>
      </c>
      <c r="D155" s="401"/>
      <c r="E155" s="401"/>
      <c r="F155" s="401"/>
      <c r="G155" s="327"/>
      <c r="H155" s="327"/>
      <c r="I155" s="1279" t="s">
        <v>353</v>
      </c>
      <c r="J155" s="1279"/>
      <c r="K155" s="1279"/>
      <c r="L155" s="1279"/>
      <c r="M155" s="1279"/>
      <c r="N155" s="1279"/>
      <c r="O155" s="1279"/>
      <c r="P155" s="1280"/>
    </row>
    <row r="156" spans="1:22" s="45" customFormat="1" ht="15.75" customHeight="1">
      <c r="B156" s="99"/>
      <c r="C156" s="1297" t="s">
        <v>375</v>
      </c>
      <c r="D156" s="1298"/>
      <c r="E156" s="1298"/>
      <c r="F156" s="1298"/>
      <c r="G156" s="1298"/>
      <c r="H156" s="1299"/>
      <c r="I156" s="1297" t="s">
        <v>376</v>
      </c>
      <c r="J156" s="1308"/>
      <c r="K156" s="1309"/>
      <c r="L156" s="1298" t="s">
        <v>220</v>
      </c>
      <c r="M156" s="808"/>
      <c r="N156" s="808"/>
      <c r="O156" s="808"/>
      <c r="P156" s="940"/>
    </row>
    <row r="157" spans="1:22" s="45" customFormat="1" ht="15.75" customHeight="1" thickBot="1">
      <c r="B157" s="99"/>
      <c r="C157" s="1300"/>
      <c r="D157" s="1301"/>
      <c r="E157" s="1301"/>
      <c r="F157" s="1301"/>
      <c r="G157" s="1301"/>
      <c r="H157" s="1302"/>
      <c r="I157" s="402"/>
      <c r="J157" s="477" t="s">
        <v>299</v>
      </c>
      <c r="K157" s="478" t="s">
        <v>300</v>
      </c>
      <c r="L157" s="1303"/>
      <c r="M157" s="1303"/>
      <c r="N157" s="1303"/>
      <c r="O157" s="1303"/>
      <c r="P157" s="1304"/>
    </row>
    <row r="158" spans="1:22" s="45" customFormat="1" ht="18.95" customHeight="1" thickTop="1">
      <c r="B158" s="99"/>
      <c r="C158" s="403" t="s">
        <v>352</v>
      </c>
      <c r="D158" s="404"/>
      <c r="E158" s="404"/>
      <c r="F158" s="404"/>
      <c r="G158" s="404"/>
      <c r="H158" s="405"/>
      <c r="I158" s="430">
        <f>SUM(J158:K158)</f>
        <v>0</v>
      </c>
      <c r="J158" s="406"/>
      <c r="K158" s="407"/>
      <c r="L158" s="1305"/>
      <c r="M158" s="1306"/>
      <c r="N158" s="1306"/>
      <c r="O158" s="1306"/>
      <c r="P158" s="1307"/>
    </row>
    <row r="159" spans="1:22" s="45" customFormat="1" ht="18.95" customHeight="1">
      <c r="B159" s="99"/>
      <c r="C159" s="408" t="s">
        <v>214</v>
      </c>
      <c r="D159" s="410"/>
      <c r="E159" s="410"/>
      <c r="F159" s="410"/>
      <c r="G159" s="410"/>
      <c r="H159" s="411"/>
      <c r="I159" s="431">
        <f>SUM(J159:K159)</f>
        <v>0</v>
      </c>
      <c r="J159" s="412"/>
      <c r="K159" s="413"/>
      <c r="L159" s="1248"/>
      <c r="M159" s="1249"/>
      <c r="N159" s="1249"/>
      <c r="O159" s="1249"/>
      <c r="P159" s="1250"/>
    </row>
    <row r="160" spans="1:22" s="45" customFormat="1" ht="18.95" customHeight="1">
      <c r="B160" s="99"/>
      <c r="C160" s="414" t="s">
        <v>396</v>
      </c>
      <c r="D160" s="409"/>
      <c r="E160" s="415"/>
      <c r="F160" s="415"/>
      <c r="G160" s="415"/>
      <c r="H160" s="416"/>
      <c r="I160" s="432">
        <f>SUM(I161:I162)</f>
        <v>0</v>
      </c>
      <c r="J160" s="417">
        <f t="shared" ref="J160:K160" si="0">SUM(J161:J162)</f>
        <v>0</v>
      </c>
      <c r="K160" s="418">
        <f t="shared" si="0"/>
        <v>0</v>
      </c>
      <c r="L160" s="1253"/>
      <c r="M160" s="1254"/>
      <c r="N160" s="1254"/>
      <c r="O160" s="1254"/>
      <c r="P160" s="1255"/>
    </row>
    <row r="161" spans="2:16" s="45" customFormat="1" ht="18.95" customHeight="1">
      <c r="B161" s="99"/>
      <c r="C161" s="419"/>
      <c r="D161" s="1256" t="s">
        <v>221</v>
      </c>
      <c r="E161" s="1257"/>
      <c r="F161" s="1257"/>
      <c r="G161" s="1257"/>
      <c r="H161" s="1258"/>
      <c r="I161" s="433">
        <f>SUM(J161:K161)</f>
        <v>0</v>
      </c>
      <c r="J161" s="420"/>
      <c r="K161" s="421"/>
      <c r="L161" s="1273"/>
      <c r="M161" s="1274"/>
      <c r="N161" s="1274"/>
      <c r="O161" s="1274"/>
      <c r="P161" s="1275"/>
    </row>
    <row r="162" spans="2:16" s="45" customFormat="1" ht="18.95" customHeight="1">
      <c r="B162" s="99"/>
      <c r="C162" s="403"/>
      <c r="D162" s="1239" t="s">
        <v>222</v>
      </c>
      <c r="E162" s="1240"/>
      <c r="F162" s="1240"/>
      <c r="G162" s="1240"/>
      <c r="H162" s="1241"/>
      <c r="I162" s="434">
        <f>SUM(J162:K162)</f>
        <v>0</v>
      </c>
      <c r="J162" s="422"/>
      <c r="K162" s="423"/>
      <c r="L162" s="1245"/>
      <c r="M162" s="1246"/>
      <c r="N162" s="1246"/>
      <c r="O162" s="1246"/>
      <c r="P162" s="1247"/>
    </row>
    <row r="163" spans="2:16" s="45" customFormat="1" ht="18.95" customHeight="1">
      <c r="B163" s="99"/>
      <c r="C163" s="419" t="s">
        <v>552</v>
      </c>
      <c r="D163" s="409"/>
      <c r="E163" s="409"/>
      <c r="F163" s="409"/>
      <c r="G163" s="409"/>
      <c r="H163" s="479"/>
      <c r="I163" s="432">
        <f>SUM(I164:I165)</f>
        <v>0</v>
      </c>
      <c r="J163" s="417">
        <f t="shared" ref="J163:K163" si="1">SUM(J164:J165)</f>
        <v>0</v>
      </c>
      <c r="K163" s="418">
        <f t="shared" si="1"/>
        <v>0</v>
      </c>
      <c r="L163" s="1253"/>
      <c r="M163" s="1254"/>
      <c r="N163" s="1254"/>
      <c r="O163" s="1254"/>
      <c r="P163" s="1255"/>
    </row>
    <row r="164" spans="2:16" s="45" customFormat="1" ht="18.95" customHeight="1">
      <c r="B164" s="99"/>
      <c r="C164" s="419"/>
      <c r="D164" s="1256" t="s">
        <v>221</v>
      </c>
      <c r="E164" s="1257"/>
      <c r="F164" s="1257"/>
      <c r="G164" s="1257"/>
      <c r="H164" s="1258"/>
      <c r="I164" s="433">
        <f>SUM(J164:K164)</f>
        <v>0</v>
      </c>
      <c r="J164" s="420"/>
      <c r="K164" s="421"/>
      <c r="L164" s="1273"/>
      <c r="M164" s="1274"/>
      <c r="N164" s="1274"/>
      <c r="O164" s="1274"/>
      <c r="P164" s="1275"/>
    </row>
    <row r="165" spans="2:16" s="45" customFormat="1" ht="18.95" customHeight="1">
      <c r="B165" s="99"/>
      <c r="C165" s="403"/>
      <c r="D165" s="1239" t="s">
        <v>222</v>
      </c>
      <c r="E165" s="1240"/>
      <c r="F165" s="1240"/>
      <c r="G165" s="1240"/>
      <c r="H165" s="1241"/>
      <c r="I165" s="434">
        <f>SUM(J165:K165)</f>
        <v>0</v>
      </c>
      <c r="J165" s="422"/>
      <c r="K165" s="423"/>
      <c r="L165" s="1245"/>
      <c r="M165" s="1246"/>
      <c r="N165" s="1246"/>
      <c r="O165" s="1246"/>
      <c r="P165" s="1247"/>
    </row>
    <row r="166" spans="2:16" s="45" customFormat="1" ht="18.95" customHeight="1">
      <c r="B166" s="99"/>
      <c r="C166" s="414" t="s">
        <v>397</v>
      </c>
      <c r="D166" s="480"/>
      <c r="E166" s="480"/>
      <c r="F166" s="480"/>
      <c r="G166" s="480"/>
      <c r="H166" s="481"/>
      <c r="I166" s="432">
        <f>SUM(I167:I168)</f>
        <v>0</v>
      </c>
      <c r="J166" s="417">
        <f t="shared" ref="J166:K166" si="2">SUM(J167:J168)</f>
        <v>0</v>
      </c>
      <c r="K166" s="418">
        <f t="shared" si="2"/>
        <v>0</v>
      </c>
      <c r="L166" s="1253"/>
      <c r="M166" s="1254"/>
      <c r="N166" s="1254"/>
      <c r="O166" s="1254"/>
      <c r="P166" s="1255"/>
    </row>
    <row r="167" spans="2:16" s="45" customFormat="1" ht="18.95" customHeight="1">
      <c r="B167" s="99"/>
      <c r="C167" s="482"/>
      <c r="D167" s="1276" t="s">
        <v>221</v>
      </c>
      <c r="E167" s="1277"/>
      <c r="F167" s="1277"/>
      <c r="G167" s="1277"/>
      <c r="H167" s="1278"/>
      <c r="I167" s="433">
        <f>SUM(J167:K167)</f>
        <v>0</v>
      </c>
      <c r="J167" s="420"/>
      <c r="K167" s="421"/>
      <c r="L167" s="1273"/>
      <c r="M167" s="1274"/>
      <c r="N167" s="1274"/>
      <c r="O167" s="1274"/>
      <c r="P167" s="1275"/>
    </row>
    <row r="168" spans="2:16" s="45" customFormat="1" ht="18.95" customHeight="1">
      <c r="B168" s="99"/>
      <c r="C168" s="403"/>
      <c r="D168" s="1262" t="s">
        <v>222</v>
      </c>
      <c r="E168" s="1263"/>
      <c r="F168" s="1263"/>
      <c r="G168" s="1263"/>
      <c r="H168" s="1264"/>
      <c r="I168" s="434">
        <f>SUM(J168:K168)</f>
        <v>0</v>
      </c>
      <c r="J168" s="422"/>
      <c r="K168" s="423"/>
      <c r="L168" s="1259"/>
      <c r="M168" s="1260"/>
      <c r="N168" s="1260"/>
      <c r="O168" s="1260"/>
      <c r="P168" s="1261"/>
    </row>
    <row r="169" spans="2:16" s="45" customFormat="1" ht="18.95" customHeight="1">
      <c r="B169" s="99"/>
      <c r="C169" s="414" t="s">
        <v>381</v>
      </c>
      <c r="D169" s="415"/>
      <c r="E169" s="415"/>
      <c r="F169" s="415"/>
      <c r="G169" s="1251"/>
      <c r="H169" s="1252"/>
      <c r="I169" s="432">
        <f>SUM(I170:I172)</f>
        <v>0</v>
      </c>
      <c r="J169" s="417">
        <f t="shared" ref="J169:K169" si="3">SUM(J170:J172)</f>
        <v>0</v>
      </c>
      <c r="K169" s="418">
        <f t="shared" si="3"/>
        <v>0</v>
      </c>
      <c r="L169" s="1253"/>
      <c r="M169" s="1254"/>
      <c r="N169" s="1254"/>
      <c r="O169" s="1254"/>
      <c r="P169" s="1255"/>
    </row>
    <row r="170" spans="2:16" s="45" customFormat="1" ht="18.95" customHeight="1">
      <c r="B170" s="99"/>
      <c r="C170" s="419"/>
      <c r="D170" s="1256" t="s">
        <v>221</v>
      </c>
      <c r="E170" s="1257"/>
      <c r="F170" s="1257"/>
      <c r="G170" s="1257"/>
      <c r="H170" s="1258"/>
      <c r="I170" s="433">
        <f>SUM(J170:K170)</f>
        <v>0</v>
      </c>
      <c r="J170" s="420"/>
      <c r="K170" s="421"/>
      <c r="L170" s="1273"/>
      <c r="M170" s="1274"/>
      <c r="N170" s="1274"/>
      <c r="O170" s="1274"/>
      <c r="P170" s="1275"/>
    </row>
    <row r="171" spans="2:16" s="45" customFormat="1" ht="18.95" customHeight="1">
      <c r="B171" s="99"/>
      <c r="C171" s="419"/>
      <c r="D171" s="1262" t="s">
        <v>222</v>
      </c>
      <c r="E171" s="1263"/>
      <c r="F171" s="1263"/>
      <c r="G171" s="1263"/>
      <c r="H171" s="1264"/>
      <c r="I171" s="434">
        <f>SUM(J171:K171)</f>
        <v>0</v>
      </c>
      <c r="J171" s="422"/>
      <c r="K171" s="423"/>
      <c r="L171" s="1259"/>
      <c r="M171" s="1260"/>
      <c r="N171" s="1260"/>
      <c r="O171" s="1260"/>
      <c r="P171" s="1261"/>
    </row>
    <row r="172" spans="2:16" s="45" customFormat="1" ht="18.95" customHeight="1">
      <c r="B172" s="99"/>
      <c r="C172" s="403"/>
      <c r="D172" s="1239" t="s">
        <v>223</v>
      </c>
      <c r="E172" s="1240"/>
      <c r="F172" s="1240"/>
      <c r="G172" s="1240"/>
      <c r="H172" s="1241"/>
      <c r="I172" s="430">
        <f>SUM(J172:K172)</f>
        <v>0</v>
      </c>
      <c r="J172" s="424"/>
      <c r="K172" s="425"/>
      <c r="L172" s="1268"/>
      <c r="M172" s="1269"/>
      <c r="N172" s="1269"/>
      <c r="O172" s="1269"/>
      <c r="P172" s="1270"/>
    </row>
    <row r="173" spans="2:16" s="45" customFormat="1" ht="18.95" customHeight="1">
      <c r="B173" s="99"/>
      <c r="C173" s="414" t="s">
        <v>382</v>
      </c>
      <c r="D173" s="415"/>
      <c r="E173" s="415"/>
      <c r="F173" s="415"/>
      <c r="G173" s="1251"/>
      <c r="H173" s="1252"/>
      <c r="I173" s="432">
        <f>SUM(I174:I176)</f>
        <v>0</v>
      </c>
      <c r="J173" s="681">
        <f t="shared" ref="J173:K173" si="4">SUM(J174:J176)</f>
        <v>0</v>
      </c>
      <c r="K173" s="680">
        <f t="shared" si="4"/>
        <v>0</v>
      </c>
      <c r="L173" s="1253"/>
      <c r="M173" s="1254"/>
      <c r="N173" s="1254"/>
      <c r="O173" s="1254"/>
      <c r="P173" s="1255"/>
    </row>
    <row r="174" spans="2:16" s="45" customFormat="1" ht="18.95" customHeight="1">
      <c r="B174" s="99"/>
      <c r="C174" s="419"/>
      <c r="D174" s="1256" t="s">
        <v>221</v>
      </c>
      <c r="E174" s="1257"/>
      <c r="F174" s="1257"/>
      <c r="G174" s="1257"/>
      <c r="H174" s="1258"/>
      <c r="I174" s="433">
        <f>SUM(J174:K174)</f>
        <v>0</v>
      </c>
      <c r="J174" s="420"/>
      <c r="K174" s="421"/>
      <c r="L174" s="1259"/>
      <c r="M174" s="1260"/>
      <c r="N174" s="1260"/>
      <c r="O174" s="1260"/>
      <c r="P174" s="1261"/>
    </row>
    <row r="175" spans="2:16" s="45" customFormat="1" ht="18.95" customHeight="1">
      <c r="B175" s="99"/>
      <c r="C175" s="419"/>
      <c r="D175" s="1262" t="s">
        <v>222</v>
      </c>
      <c r="E175" s="1263"/>
      <c r="F175" s="1263"/>
      <c r="G175" s="1263"/>
      <c r="H175" s="1264"/>
      <c r="I175" s="434">
        <f>SUM(J175:K175)</f>
        <v>0</v>
      </c>
      <c r="J175" s="422"/>
      <c r="K175" s="423"/>
      <c r="L175" s="1259"/>
      <c r="M175" s="1260"/>
      <c r="N175" s="1260"/>
      <c r="O175" s="1260"/>
      <c r="P175" s="1261"/>
    </row>
    <row r="176" spans="2:16" s="45" customFormat="1" ht="18.95" customHeight="1">
      <c r="B176" s="99"/>
      <c r="C176" s="403"/>
      <c r="D176" s="1239" t="s">
        <v>223</v>
      </c>
      <c r="E176" s="1240"/>
      <c r="F176" s="1240"/>
      <c r="G176" s="1240"/>
      <c r="H176" s="1241"/>
      <c r="I176" s="430">
        <f>SUM(J176:K176)</f>
        <v>0</v>
      </c>
      <c r="J176" s="426"/>
      <c r="K176" s="427"/>
      <c r="L176" s="1245"/>
      <c r="M176" s="1246"/>
      <c r="N176" s="1246"/>
      <c r="O176" s="1246"/>
      <c r="P176" s="1247"/>
    </row>
    <row r="177" spans="1:16" s="45" customFormat="1" ht="18.95" customHeight="1">
      <c r="B177" s="99"/>
      <c r="C177" s="414" t="s">
        <v>398</v>
      </c>
      <c r="D177" s="415"/>
      <c r="E177" s="415"/>
      <c r="F177" s="415"/>
      <c r="G177" s="1251"/>
      <c r="H177" s="1252"/>
      <c r="I177" s="432">
        <f>SUM(I178:I180)</f>
        <v>0</v>
      </c>
      <c r="J177" s="417">
        <f>SUM(J178:J180)</f>
        <v>0</v>
      </c>
      <c r="K177" s="418">
        <f>SUM(K178:K180)</f>
        <v>0</v>
      </c>
      <c r="L177" s="1253"/>
      <c r="M177" s="1254"/>
      <c r="N177" s="1254"/>
      <c r="O177" s="1254"/>
      <c r="P177" s="1255"/>
    </row>
    <row r="178" spans="1:16" s="45" customFormat="1" ht="18.95" customHeight="1">
      <c r="B178" s="99"/>
      <c r="C178" s="419"/>
      <c r="D178" s="1256" t="s">
        <v>221</v>
      </c>
      <c r="E178" s="1257"/>
      <c r="F178" s="1257"/>
      <c r="G178" s="1257"/>
      <c r="H178" s="1258"/>
      <c r="I178" s="433">
        <f>SUM(J178:K178)</f>
        <v>0</v>
      </c>
      <c r="J178" s="420"/>
      <c r="K178" s="421"/>
      <c r="L178" s="1259"/>
      <c r="M178" s="1260"/>
      <c r="N178" s="1260"/>
      <c r="O178" s="1260"/>
      <c r="P178" s="1261"/>
    </row>
    <row r="179" spans="1:16" s="45" customFormat="1" ht="18.95" customHeight="1">
      <c r="B179" s="99"/>
      <c r="C179" s="419"/>
      <c r="D179" s="1262" t="s">
        <v>222</v>
      </c>
      <c r="E179" s="1263"/>
      <c r="F179" s="1263"/>
      <c r="G179" s="1263"/>
      <c r="H179" s="1264"/>
      <c r="I179" s="434">
        <f>SUM(J179:K179)</f>
        <v>0</v>
      </c>
      <c r="J179" s="422"/>
      <c r="K179" s="423"/>
      <c r="L179" s="1259"/>
      <c r="M179" s="1260"/>
      <c r="N179" s="1260"/>
      <c r="O179" s="1260"/>
      <c r="P179" s="1261"/>
    </row>
    <row r="180" spans="1:16" s="45" customFormat="1" ht="18.95" customHeight="1">
      <c r="B180" s="99"/>
      <c r="C180" s="403"/>
      <c r="D180" s="1239" t="s">
        <v>223</v>
      </c>
      <c r="E180" s="1240"/>
      <c r="F180" s="1240"/>
      <c r="G180" s="1240"/>
      <c r="H180" s="1241"/>
      <c r="I180" s="430">
        <f>SUM(J180:K180)</f>
        <v>0</v>
      </c>
      <c r="J180" s="426"/>
      <c r="K180" s="427"/>
      <c r="L180" s="1245"/>
      <c r="M180" s="1246"/>
      <c r="N180" s="1246"/>
      <c r="O180" s="1246"/>
      <c r="P180" s="1247"/>
    </row>
    <row r="181" spans="1:16" s="45" customFormat="1" ht="18.95" customHeight="1">
      <c r="B181" s="99"/>
      <c r="C181" s="408" t="s">
        <v>116</v>
      </c>
      <c r="D181" s="410"/>
      <c r="E181" s="410"/>
      <c r="F181" s="410"/>
      <c r="G181" s="410"/>
      <c r="H181" s="411"/>
      <c r="I181" s="431">
        <f>SUM(J181:K181)</f>
        <v>0</v>
      </c>
      <c r="J181" s="428"/>
      <c r="K181" s="429"/>
      <c r="L181" s="1248"/>
      <c r="M181" s="1249"/>
      <c r="N181" s="1249"/>
      <c r="O181" s="1249"/>
      <c r="P181" s="1250"/>
    </row>
    <row r="182" spans="1:16" s="45" customFormat="1" ht="18.95" customHeight="1">
      <c r="B182" s="483"/>
      <c r="C182" s="408"/>
      <c r="D182" s="410"/>
      <c r="E182" s="410"/>
      <c r="F182" s="410"/>
      <c r="G182" s="410"/>
      <c r="H182" s="411" t="s">
        <v>383</v>
      </c>
      <c r="I182" s="431">
        <f>SUM(J182:K182)</f>
        <v>0</v>
      </c>
      <c r="J182" s="428">
        <f>SUM(J158,J159,J160,J163,J166,J169,J173,J177,J181)</f>
        <v>0</v>
      </c>
      <c r="K182" s="429">
        <f>SUM(K158,K159,K160,K163,K166,K169,K173,K177,K181)</f>
        <v>0</v>
      </c>
      <c r="L182" s="1248"/>
      <c r="M182" s="1249"/>
      <c r="N182" s="1249"/>
      <c r="O182" s="1249"/>
      <c r="P182" s="1250"/>
    </row>
    <row r="183" spans="1:16" s="45" customFormat="1" ht="15.75" customHeight="1">
      <c r="B183" s="48"/>
      <c r="C183" s="76" t="s">
        <v>117</v>
      </c>
      <c r="D183" s="43" t="s">
        <v>224</v>
      </c>
      <c r="E183" s="241"/>
      <c r="F183" s="241"/>
      <c r="G183" s="241"/>
      <c r="H183" s="241"/>
      <c r="I183" s="242"/>
      <c r="J183" s="242"/>
      <c r="K183" s="227"/>
      <c r="L183" s="227"/>
      <c r="M183" s="243"/>
      <c r="N183" s="243"/>
      <c r="O183" s="243"/>
      <c r="P183" s="244"/>
    </row>
    <row r="184" spans="1:16" s="45" customFormat="1" ht="14.25">
      <c r="B184" s="245"/>
      <c r="C184" s="76" t="s">
        <v>225</v>
      </c>
      <c r="D184" s="43" t="s">
        <v>226</v>
      </c>
      <c r="E184" s="77"/>
      <c r="F184" s="77"/>
      <c r="G184" s="77"/>
      <c r="H184" s="155"/>
      <c r="I184" s="155"/>
      <c r="J184" s="155"/>
      <c r="K184" s="155"/>
      <c r="L184" s="155"/>
      <c r="M184" s="155"/>
      <c r="N184" s="155"/>
      <c r="O184" s="155"/>
      <c r="P184" s="247"/>
    </row>
    <row r="185" spans="1:16" s="45" customFormat="1" ht="15.75" customHeight="1">
      <c r="B185" s="48"/>
      <c r="C185" s="76" t="s">
        <v>227</v>
      </c>
      <c r="D185" s="77" t="s">
        <v>228</v>
      </c>
      <c r="E185" s="77"/>
      <c r="F185" s="77"/>
      <c r="G185" s="227"/>
      <c r="H185" s="227"/>
      <c r="I185" s="227"/>
      <c r="J185" s="227"/>
      <c r="K185" s="227"/>
      <c r="L185" s="227"/>
      <c r="M185" s="227"/>
      <c r="N185" s="227"/>
      <c r="O185" s="227"/>
      <c r="P185" s="249"/>
    </row>
    <row r="186" spans="1:16" s="45" customFormat="1" ht="27" customHeight="1">
      <c r="B186" s="48"/>
      <c r="C186" s="76" t="s">
        <v>229</v>
      </c>
      <c r="D186" s="1271" t="s">
        <v>230</v>
      </c>
      <c r="E186" s="1271"/>
      <c r="F186" s="1271"/>
      <c r="G186" s="1271"/>
      <c r="H186" s="1271"/>
      <c r="I186" s="1271"/>
      <c r="J186" s="1271"/>
      <c r="K186" s="1271"/>
      <c r="L186" s="1271"/>
      <c r="M186" s="1271"/>
      <c r="N186" s="1271"/>
      <c r="O186" s="1271"/>
      <c r="P186" s="1272"/>
    </row>
    <row r="187" spans="1:16" s="45" customFormat="1" ht="15" customHeight="1">
      <c r="B187" s="48"/>
      <c r="C187" s="76" t="s">
        <v>231</v>
      </c>
      <c r="D187" s="43" t="s">
        <v>232</v>
      </c>
      <c r="E187" s="77"/>
      <c r="F187" s="77"/>
      <c r="G187" s="77"/>
      <c r="H187" s="77"/>
      <c r="I187" s="77"/>
      <c r="J187" s="77"/>
      <c r="K187" s="77"/>
      <c r="L187" s="77"/>
      <c r="M187" s="77"/>
      <c r="N187" s="77"/>
      <c r="O187" s="77"/>
      <c r="P187" s="249"/>
    </row>
    <row r="188" spans="1:16" s="45" customFormat="1" ht="15" customHeight="1">
      <c r="B188" s="48"/>
      <c r="C188" s="76" t="s">
        <v>233</v>
      </c>
      <c r="D188" s="77" t="s">
        <v>234</v>
      </c>
      <c r="E188" s="77"/>
      <c r="F188" s="77"/>
      <c r="G188" s="77"/>
      <c r="H188" s="77"/>
      <c r="I188" s="77"/>
      <c r="J188" s="77"/>
      <c r="K188" s="77"/>
      <c r="L188" s="77"/>
      <c r="M188" s="77"/>
      <c r="N188" s="77"/>
      <c r="O188" s="77"/>
      <c r="P188" s="249"/>
    </row>
    <row r="189" spans="1:16" s="45" customFormat="1" ht="15.75" customHeight="1">
      <c r="B189" s="248"/>
      <c r="C189" s="76" t="s">
        <v>235</v>
      </c>
      <c r="D189" s="77" t="s">
        <v>423</v>
      </c>
      <c r="P189" s="49"/>
    </row>
    <row r="190" spans="1:16" s="45" customFormat="1" ht="14.25">
      <c r="B190" s="543"/>
      <c r="C190" s="674" t="s">
        <v>584</v>
      </c>
      <c r="D190" s="544" t="s">
        <v>585</v>
      </c>
      <c r="E190" s="544"/>
      <c r="F190" s="544"/>
      <c r="G190" s="544"/>
      <c r="H190" s="544"/>
      <c r="I190" s="544"/>
      <c r="J190" s="544"/>
      <c r="K190" s="544"/>
      <c r="L190" s="544"/>
      <c r="M190" s="544"/>
      <c r="N190" s="544"/>
      <c r="O190" s="544"/>
      <c r="P190" s="545"/>
    </row>
    <row r="191" spans="1:16" ht="7.5" customHeight="1">
      <c r="B191" s="237"/>
      <c r="C191" s="238"/>
      <c r="D191" s="238"/>
      <c r="E191" s="238"/>
      <c r="F191" s="238"/>
      <c r="G191" s="236"/>
      <c r="H191" s="236"/>
      <c r="I191" s="236"/>
      <c r="J191" s="236"/>
      <c r="K191" s="199"/>
      <c r="L191" s="199"/>
      <c r="M191" s="199"/>
      <c r="N191" s="199"/>
      <c r="O191" s="199"/>
      <c r="P191" s="239"/>
    </row>
    <row r="192" spans="1:16" s="45" customFormat="1" ht="18.95" customHeight="1">
      <c r="A192" s="49"/>
      <c r="B192" s="488" t="s">
        <v>291</v>
      </c>
      <c r="C192" s="246" t="s">
        <v>373</v>
      </c>
      <c r="D192" s="142"/>
      <c r="H192" s="73"/>
      <c r="I192" s="77"/>
      <c r="J192" s="77"/>
      <c r="K192" s="77"/>
      <c r="L192" s="77"/>
      <c r="M192" s="77"/>
      <c r="N192" s="77"/>
      <c r="O192" s="77"/>
      <c r="P192" s="249"/>
    </row>
    <row r="193" spans="2:17" s="45" customFormat="1" ht="29.1" customHeight="1">
      <c r="B193" s="248"/>
      <c r="C193" s="397" t="s">
        <v>322</v>
      </c>
      <c r="D193" s="1242" t="s">
        <v>354</v>
      </c>
      <c r="E193" s="1243"/>
      <c r="F193" s="1243"/>
      <c r="G193" s="1243"/>
      <c r="H193" s="1243"/>
      <c r="I193" s="1243"/>
      <c r="J193" s="1244"/>
      <c r="K193" s="1237" t="s">
        <v>161</v>
      </c>
      <c r="L193" s="1237"/>
      <c r="M193" s="1237"/>
      <c r="N193" s="1237"/>
      <c r="O193" s="1237"/>
      <c r="P193" s="1238"/>
    </row>
    <row r="194" spans="2:17" s="45" customFormat="1" ht="15" customHeight="1">
      <c r="B194" s="248"/>
      <c r="C194" s="1234" t="s">
        <v>321</v>
      </c>
      <c r="D194" s="1235"/>
      <c r="E194" s="1235"/>
      <c r="F194" s="1235"/>
      <c r="G194" s="1235"/>
      <c r="H194" s="1235"/>
      <c r="I194" s="1235"/>
      <c r="J194" s="1235"/>
      <c r="K194" s="1235"/>
      <c r="L194" s="1235"/>
      <c r="M194" s="1235"/>
      <c r="N194" s="1235"/>
      <c r="O194" s="1235"/>
      <c r="P194" s="1236"/>
    </row>
    <row r="195" spans="2:17" s="45" customFormat="1" ht="15" customHeight="1">
      <c r="B195" s="248"/>
      <c r="C195" s="1265" t="s">
        <v>421</v>
      </c>
      <c r="D195" s="1266"/>
      <c r="E195" s="1266"/>
      <c r="F195" s="1266"/>
      <c r="G195" s="1266"/>
      <c r="H195" s="1266"/>
      <c r="I195" s="1266"/>
      <c r="J195" s="1266"/>
      <c r="K195" s="1266"/>
      <c r="L195" s="1266"/>
      <c r="M195" s="1266"/>
      <c r="N195" s="1266"/>
      <c r="O195" s="1266"/>
      <c r="P195" s="1267"/>
    </row>
    <row r="196" spans="2:17" s="45" customFormat="1" ht="20.45" customHeight="1">
      <c r="B196" s="248"/>
      <c r="C196" s="1225" t="s">
        <v>418</v>
      </c>
      <c r="D196" s="546" t="s">
        <v>414</v>
      </c>
      <c r="E196" s="1228" t="s">
        <v>355</v>
      </c>
      <c r="F196" s="1228"/>
      <c r="G196" s="1228"/>
      <c r="H196" s="1228"/>
      <c r="I196" s="1228"/>
      <c r="J196" s="1229"/>
      <c r="K196" s="1082"/>
      <c r="L196" s="1230"/>
      <c r="M196" s="1230"/>
      <c r="N196" s="1231"/>
      <c r="O196" s="471"/>
      <c r="P196" s="438" t="s">
        <v>389</v>
      </c>
    </row>
    <row r="197" spans="2:17" s="45" customFormat="1" ht="30" customHeight="1">
      <c r="B197" s="248"/>
      <c r="C197" s="1226"/>
      <c r="D197" s="546" t="s">
        <v>415</v>
      </c>
      <c r="E197" s="1232" t="s">
        <v>422</v>
      </c>
      <c r="F197" s="1228"/>
      <c r="G197" s="1228"/>
      <c r="H197" s="1228"/>
      <c r="I197" s="1228"/>
      <c r="J197" s="1229"/>
      <c r="K197" s="1082"/>
      <c r="L197" s="1230"/>
      <c r="M197" s="1230"/>
      <c r="N197" s="1231"/>
      <c r="O197" s="1231"/>
      <c r="P197" s="1233"/>
    </row>
    <row r="198" spans="2:17" s="45" customFormat="1" ht="20.45" customHeight="1">
      <c r="B198" s="248"/>
      <c r="C198" s="1226"/>
      <c r="D198" s="541" t="s">
        <v>416</v>
      </c>
      <c r="E198" s="1083" t="s">
        <v>406</v>
      </c>
      <c r="F198" s="1083"/>
      <c r="G198" s="1083"/>
      <c r="H198" s="1083"/>
      <c r="I198" s="1083"/>
      <c r="J198" s="1084"/>
      <c r="K198" s="485"/>
      <c r="L198" s="398" t="s">
        <v>246</v>
      </c>
      <c r="M198" s="471"/>
      <c r="N198" s="484" t="s">
        <v>301</v>
      </c>
      <c r="O198" s="471"/>
      <c r="P198" s="497" t="s">
        <v>302</v>
      </c>
    </row>
    <row r="199" spans="2:17" s="45" customFormat="1" ht="33.950000000000003" customHeight="1">
      <c r="B199" s="551"/>
      <c r="C199" s="1227"/>
      <c r="D199" s="547" t="s">
        <v>417</v>
      </c>
      <c r="E199" s="1222" t="s">
        <v>388</v>
      </c>
      <c r="F199" s="1222"/>
      <c r="G199" s="1222"/>
      <c r="H199" s="1222"/>
      <c r="I199" s="1222"/>
      <c r="J199" s="1223"/>
      <c r="K199" s="1052"/>
      <c r="L199" s="1052"/>
      <c r="M199" s="1052"/>
      <c r="N199" s="1052"/>
      <c r="O199" s="1052"/>
      <c r="P199" s="1053"/>
    </row>
    <row r="200" spans="2:17" s="45" customFormat="1" ht="20.45" customHeight="1">
      <c r="B200" s="248"/>
      <c r="C200" s="1225" t="s">
        <v>419</v>
      </c>
      <c r="D200" s="546" t="s">
        <v>414</v>
      </c>
      <c r="E200" s="1228" t="s">
        <v>355</v>
      </c>
      <c r="F200" s="1228"/>
      <c r="G200" s="1228"/>
      <c r="H200" s="1228"/>
      <c r="I200" s="1228"/>
      <c r="J200" s="1229"/>
      <c r="K200" s="1082"/>
      <c r="L200" s="1230"/>
      <c r="M200" s="1230"/>
      <c r="N200" s="1231"/>
      <c r="O200" s="471"/>
      <c r="P200" s="438" t="s">
        <v>389</v>
      </c>
    </row>
    <row r="201" spans="2:17" s="45" customFormat="1" ht="30" customHeight="1">
      <c r="B201" s="248"/>
      <c r="C201" s="1226"/>
      <c r="D201" s="546" t="s">
        <v>415</v>
      </c>
      <c r="E201" s="1232" t="s">
        <v>422</v>
      </c>
      <c r="F201" s="1228"/>
      <c r="G201" s="1228"/>
      <c r="H201" s="1228"/>
      <c r="I201" s="1228"/>
      <c r="J201" s="1229"/>
      <c r="K201" s="1082"/>
      <c r="L201" s="1230"/>
      <c r="M201" s="1230"/>
      <c r="N201" s="1231"/>
      <c r="O201" s="1231"/>
      <c r="P201" s="1233"/>
    </row>
    <row r="202" spans="2:17" s="45" customFormat="1" ht="20.45" customHeight="1">
      <c r="B202" s="248"/>
      <c r="C202" s="1226"/>
      <c r="D202" s="541" t="s">
        <v>416</v>
      </c>
      <c r="E202" s="1083" t="s">
        <v>406</v>
      </c>
      <c r="F202" s="1083"/>
      <c r="G202" s="1083"/>
      <c r="H202" s="1083"/>
      <c r="I202" s="1083"/>
      <c r="J202" s="1084"/>
      <c r="K202" s="485"/>
      <c r="L202" s="398" t="s">
        <v>246</v>
      </c>
      <c r="M202" s="471"/>
      <c r="N202" s="484" t="s">
        <v>301</v>
      </c>
      <c r="O202" s="471"/>
      <c r="P202" s="497" t="s">
        <v>302</v>
      </c>
    </row>
    <row r="203" spans="2:17" s="45" customFormat="1" ht="33.950000000000003" customHeight="1">
      <c r="B203" s="551"/>
      <c r="C203" s="1227"/>
      <c r="D203" s="547" t="s">
        <v>417</v>
      </c>
      <c r="E203" s="1222" t="s">
        <v>388</v>
      </c>
      <c r="F203" s="1222"/>
      <c r="G203" s="1222"/>
      <c r="H203" s="1222"/>
      <c r="I203" s="1222"/>
      <c r="J203" s="1223"/>
      <c r="K203" s="1052"/>
      <c r="L203" s="1052"/>
      <c r="M203" s="1052"/>
      <c r="N203" s="1052"/>
      <c r="O203" s="1052"/>
      <c r="P203" s="1053"/>
    </row>
    <row r="204" spans="2:17" s="45" customFormat="1" ht="20.45" customHeight="1">
      <c r="B204" s="248"/>
      <c r="C204" s="1225" t="s">
        <v>420</v>
      </c>
      <c r="D204" s="546" t="s">
        <v>414</v>
      </c>
      <c r="E204" s="1228" t="s">
        <v>355</v>
      </c>
      <c r="F204" s="1228"/>
      <c r="G204" s="1228"/>
      <c r="H204" s="1228"/>
      <c r="I204" s="1228"/>
      <c r="J204" s="1229"/>
      <c r="K204" s="1082"/>
      <c r="L204" s="1230"/>
      <c r="M204" s="1230"/>
      <c r="N204" s="1231"/>
      <c r="O204" s="471"/>
      <c r="P204" s="438" t="s">
        <v>389</v>
      </c>
    </row>
    <row r="205" spans="2:17" s="45" customFormat="1" ht="30" customHeight="1">
      <c r="B205" s="248"/>
      <c r="C205" s="1226"/>
      <c r="D205" s="546" t="s">
        <v>415</v>
      </c>
      <c r="E205" s="1232" t="s">
        <v>422</v>
      </c>
      <c r="F205" s="1228"/>
      <c r="G205" s="1228"/>
      <c r="H205" s="1228"/>
      <c r="I205" s="1228"/>
      <c r="J205" s="1229"/>
      <c r="K205" s="1082"/>
      <c r="L205" s="1230"/>
      <c r="M205" s="1230"/>
      <c r="N205" s="1231"/>
      <c r="O205" s="1231"/>
      <c r="P205" s="1233"/>
    </row>
    <row r="206" spans="2:17" s="45" customFormat="1" ht="20.45" customHeight="1">
      <c r="B206" s="248"/>
      <c r="C206" s="1226"/>
      <c r="D206" s="541" t="s">
        <v>416</v>
      </c>
      <c r="E206" s="1083" t="s">
        <v>406</v>
      </c>
      <c r="F206" s="1083"/>
      <c r="G206" s="1083"/>
      <c r="H206" s="1083"/>
      <c r="I206" s="1083"/>
      <c r="J206" s="1084"/>
      <c r="K206" s="485"/>
      <c r="L206" s="398" t="s">
        <v>246</v>
      </c>
      <c r="M206" s="471"/>
      <c r="N206" s="484" t="s">
        <v>301</v>
      </c>
      <c r="O206" s="471"/>
      <c r="P206" s="497" t="s">
        <v>302</v>
      </c>
    </row>
    <row r="207" spans="2:17" s="45" customFormat="1" ht="33.950000000000003" customHeight="1">
      <c r="B207" s="489"/>
      <c r="C207" s="1227"/>
      <c r="D207" s="547" t="s">
        <v>417</v>
      </c>
      <c r="E207" s="1222" t="s">
        <v>388</v>
      </c>
      <c r="F207" s="1222"/>
      <c r="G207" s="1222"/>
      <c r="H207" s="1222"/>
      <c r="I207" s="1222"/>
      <c r="J207" s="1223"/>
      <c r="K207" s="1052"/>
      <c r="L207" s="1052"/>
      <c r="M207" s="1052"/>
      <c r="N207" s="1052"/>
      <c r="O207" s="1052"/>
      <c r="P207" s="1053"/>
      <c r="Q207" s="48"/>
    </row>
    <row r="208" spans="2:17" s="45" customFormat="1" ht="16.5" customHeight="1">
      <c r="B208" s="548"/>
      <c r="C208" s="549"/>
      <c r="D208" s="550"/>
      <c r="E208" s="311"/>
      <c r="F208" s="311"/>
      <c r="G208" s="311"/>
      <c r="H208" s="311"/>
      <c r="I208" s="311"/>
      <c r="J208" s="311"/>
      <c r="K208" s="542"/>
      <c r="L208" s="542"/>
      <c r="M208" s="542"/>
      <c r="N208" s="542"/>
      <c r="O208" s="542"/>
      <c r="P208" s="542"/>
    </row>
    <row r="209" spans="1:17" s="45" customFormat="1" ht="6" customHeight="1"/>
    <row r="210" spans="1:17" s="253" customFormat="1" ht="17.100000000000001" customHeight="1">
      <c r="A210" s="250"/>
      <c r="B210" s="308" t="s">
        <v>236</v>
      </c>
      <c r="C210" s="251"/>
      <c r="D210" s="251"/>
      <c r="E210" s="251"/>
      <c r="F210" s="251"/>
      <c r="G210" s="252"/>
      <c r="H210" s="252"/>
      <c r="I210" s="252"/>
      <c r="J210" s="252"/>
      <c r="K210" s="252"/>
      <c r="L210" s="252"/>
      <c r="M210" s="252"/>
      <c r="N210" s="252"/>
      <c r="O210" s="252"/>
      <c r="P210" s="252"/>
      <c r="Q210" s="250"/>
    </row>
    <row r="211" spans="1:17" s="45" customFormat="1" ht="7.5" customHeight="1">
      <c r="C211" s="166"/>
      <c r="D211" s="166"/>
      <c r="E211" s="166"/>
      <c r="F211" s="166"/>
      <c r="G211" s="240"/>
      <c r="H211" s="240"/>
      <c r="I211" s="240"/>
      <c r="J211" s="240"/>
      <c r="K211" s="240"/>
      <c r="L211" s="240"/>
      <c r="M211" s="240"/>
      <c r="N211" s="240"/>
      <c r="O211" s="240"/>
      <c r="P211" s="240"/>
    </row>
    <row r="212" spans="1:17" s="45" customFormat="1" ht="15.75" customHeight="1">
      <c r="B212" s="254" t="s">
        <v>391</v>
      </c>
      <c r="C212" s="131"/>
      <c r="H212" s="246"/>
      <c r="I212" s="155"/>
      <c r="J212" s="155"/>
      <c r="K212" s="155"/>
      <c r="L212" s="155"/>
      <c r="M212" s="155"/>
      <c r="N212" s="155"/>
      <c r="O212" s="155"/>
      <c r="P212" s="247"/>
    </row>
    <row r="213" spans="1:17" s="255" customFormat="1" ht="15.95" customHeight="1">
      <c r="B213" s="810" t="s">
        <v>380</v>
      </c>
      <c r="C213" s="794"/>
      <c r="D213" s="794"/>
      <c r="E213" s="794"/>
      <c r="F213" s="794"/>
      <c r="G213" s="794"/>
      <c r="H213" s="794"/>
      <c r="I213" s="794"/>
      <c r="J213" s="794"/>
      <c r="K213" s="794"/>
      <c r="L213" s="794"/>
      <c r="M213" s="794"/>
      <c r="N213" s="794"/>
      <c r="O213" s="794"/>
      <c r="P213" s="1224"/>
    </row>
    <row r="214" spans="1:17" s="255" customFormat="1" ht="15.95" customHeight="1">
      <c r="B214" s="810"/>
      <c r="C214" s="794"/>
      <c r="D214" s="794"/>
      <c r="E214" s="794"/>
      <c r="F214" s="794"/>
      <c r="G214" s="794"/>
      <c r="H214" s="794"/>
      <c r="I214" s="794"/>
      <c r="J214" s="794"/>
      <c r="K214" s="794"/>
      <c r="L214" s="794"/>
      <c r="M214" s="794"/>
      <c r="N214" s="794"/>
      <c r="O214" s="794"/>
      <c r="P214" s="1224"/>
    </row>
    <row r="215" spans="1:17" s="45" customFormat="1" ht="15.95" customHeight="1">
      <c r="B215" s="1049"/>
      <c r="C215" s="797"/>
      <c r="D215" s="797"/>
      <c r="E215" s="797"/>
      <c r="F215" s="797"/>
      <c r="G215" s="797"/>
      <c r="H215" s="797"/>
      <c r="I215" s="797"/>
      <c r="J215" s="797"/>
      <c r="K215" s="797"/>
      <c r="L215" s="797"/>
      <c r="M215" s="797"/>
      <c r="N215" s="797"/>
      <c r="O215" s="797"/>
      <c r="P215" s="1050"/>
    </row>
    <row r="216" spans="1:17" s="45" customFormat="1" ht="15.95" customHeight="1">
      <c r="B216" s="1049"/>
      <c r="C216" s="797"/>
      <c r="D216" s="797"/>
      <c r="E216" s="797"/>
      <c r="F216" s="797"/>
      <c r="G216" s="797"/>
      <c r="H216" s="797"/>
      <c r="I216" s="797"/>
      <c r="J216" s="797"/>
      <c r="K216" s="797"/>
      <c r="L216" s="797"/>
      <c r="M216" s="797"/>
      <c r="N216" s="797"/>
      <c r="O216" s="797"/>
      <c r="P216" s="1050"/>
    </row>
    <row r="217" spans="1:17" s="45" customFormat="1" ht="15.95" customHeight="1">
      <c r="B217" s="1049"/>
      <c r="C217" s="797"/>
      <c r="D217" s="797"/>
      <c r="E217" s="797"/>
      <c r="F217" s="797"/>
      <c r="G217" s="797"/>
      <c r="H217" s="797"/>
      <c r="I217" s="797"/>
      <c r="J217" s="797"/>
      <c r="K217" s="797"/>
      <c r="L217" s="797"/>
      <c r="M217" s="797"/>
      <c r="N217" s="797"/>
      <c r="O217" s="797"/>
      <c r="P217" s="1050"/>
    </row>
    <row r="218" spans="1:17" s="45" customFormat="1" ht="15.95" customHeight="1">
      <c r="B218" s="1049"/>
      <c r="C218" s="797"/>
      <c r="D218" s="797"/>
      <c r="E218" s="797"/>
      <c r="F218" s="797"/>
      <c r="G218" s="797"/>
      <c r="H218" s="797"/>
      <c r="I218" s="797"/>
      <c r="J218" s="797"/>
      <c r="K218" s="797"/>
      <c r="L218" s="797"/>
      <c r="M218" s="797"/>
      <c r="N218" s="797"/>
      <c r="O218" s="797"/>
      <c r="P218" s="1050"/>
    </row>
    <row r="219" spans="1:17" s="45" customFormat="1" ht="15.95" customHeight="1">
      <c r="B219" s="1049"/>
      <c r="C219" s="797"/>
      <c r="D219" s="797"/>
      <c r="E219" s="797"/>
      <c r="F219" s="797"/>
      <c r="G219" s="797"/>
      <c r="H219" s="797"/>
      <c r="I219" s="797"/>
      <c r="J219" s="797"/>
      <c r="K219" s="797"/>
      <c r="L219" s="797"/>
      <c r="M219" s="797"/>
      <c r="N219" s="797"/>
      <c r="O219" s="797"/>
      <c r="P219" s="1050"/>
    </row>
    <row r="220" spans="1:17" s="45" customFormat="1" ht="15.95" customHeight="1">
      <c r="B220" s="1049"/>
      <c r="C220" s="797"/>
      <c r="D220" s="797"/>
      <c r="E220" s="797"/>
      <c r="F220" s="797"/>
      <c r="G220" s="797"/>
      <c r="H220" s="797"/>
      <c r="I220" s="797"/>
      <c r="J220" s="797"/>
      <c r="K220" s="797"/>
      <c r="L220" s="797"/>
      <c r="M220" s="797"/>
      <c r="N220" s="797"/>
      <c r="O220" s="797"/>
      <c r="P220" s="1050"/>
    </row>
    <row r="221" spans="1:17" s="45" customFormat="1" ht="15.95" customHeight="1">
      <c r="B221" s="1049"/>
      <c r="C221" s="797"/>
      <c r="D221" s="797"/>
      <c r="E221" s="797"/>
      <c r="F221" s="797"/>
      <c r="G221" s="797"/>
      <c r="H221" s="797"/>
      <c r="I221" s="797"/>
      <c r="J221" s="797"/>
      <c r="K221" s="797"/>
      <c r="L221" s="797"/>
      <c r="M221" s="797"/>
      <c r="N221" s="797"/>
      <c r="O221" s="797"/>
      <c r="P221" s="1050"/>
    </row>
    <row r="222" spans="1:17" s="45" customFormat="1" ht="15.6" customHeight="1">
      <c r="B222" s="248" t="s">
        <v>237</v>
      </c>
      <c r="P222" s="49"/>
    </row>
    <row r="223" spans="1:17" s="45" customFormat="1" ht="15.6" customHeight="1">
      <c r="B223" s="256" t="s">
        <v>238</v>
      </c>
      <c r="C223" s="45" t="s">
        <v>378</v>
      </c>
      <c r="P223" s="49"/>
    </row>
    <row r="224" spans="1:17" s="255" customFormat="1" ht="15.6" customHeight="1">
      <c r="B224" s="267"/>
      <c r="C224" s="75" t="s">
        <v>330</v>
      </c>
      <c r="P224" s="258"/>
    </row>
    <row r="225" spans="2:16" s="45" customFormat="1" ht="15.6" customHeight="1">
      <c r="B225" s="1049"/>
      <c r="C225" s="797"/>
      <c r="D225" s="797"/>
      <c r="E225" s="797"/>
      <c r="F225" s="797"/>
      <c r="G225" s="797"/>
      <c r="H225" s="797"/>
      <c r="I225" s="797"/>
      <c r="J225" s="797"/>
      <c r="K225" s="797"/>
      <c r="L225" s="797"/>
      <c r="M225" s="797"/>
      <c r="N225" s="797"/>
      <c r="O225" s="797"/>
      <c r="P225" s="1050"/>
    </row>
    <row r="226" spans="2:16" s="45" customFormat="1" ht="15.6" customHeight="1">
      <c r="B226" s="1049"/>
      <c r="C226" s="797"/>
      <c r="D226" s="797"/>
      <c r="E226" s="797"/>
      <c r="F226" s="797"/>
      <c r="G226" s="797"/>
      <c r="H226" s="797"/>
      <c r="I226" s="797"/>
      <c r="J226" s="797"/>
      <c r="K226" s="797"/>
      <c r="L226" s="797"/>
      <c r="M226" s="797"/>
      <c r="N226" s="797"/>
      <c r="O226" s="797"/>
      <c r="P226" s="1050"/>
    </row>
    <row r="227" spans="2:16" s="45" customFormat="1" ht="15.6" customHeight="1">
      <c r="B227" s="1049"/>
      <c r="C227" s="797"/>
      <c r="D227" s="797"/>
      <c r="E227" s="797"/>
      <c r="F227" s="797"/>
      <c r="G227" s="797"/>
      <c r="H227" s="797"/>
      <c r="I227" s="797"/>
      <c r="J227" s="797"/>
      <c r="K227" s="797"/>
      <c r="L227" s="797"/>
      <c r="M227" s="797"/>
      <c r="N227" s="797"/>
      <c r="O227" s="797"/>
      <c r="P227" s="1050"/>
    </row>
    <row r="228" spans="2:16" s="45" customFormat="1" ht="15.6" customHeight="1">
      <c r="B228" s="1049"/>
      <c r="C228" s="797"/>
      <c r="D228" s="797"/>
      <c r="E228" s="797"/>
      <c r="F228" s="797"/>
      <c r="G228" s="797"/>
      <c r="H228" s="797"/>
      <c r="I228" s="797"/>
      <c r="J228" s="797"/>
      <c r="K228" s="797"/>
      <c r="L228" s="797"/>
      <c r="M228" s="797"/>
      <c r="N228" s="797"/>
      <c r="O228" s="797"/>
      <c r="P228" s="1050"/>
    </row>
    <row r="229" spans="2:16" s="45" customFormat="1" ht="15.6" customHeight="1">
      <c r="B229" s="1049"/>
      <c r="C229" s="797"/>
      <c r="D229" s="797"/>
      <c r="E229" s="797"/>
      <c r="F229" s="797"/>
      <c r="G229" s="797"/>
      <c r="H229" s="797"/>
      <c r="I229" s="797"/>
      <c r="J229" s="797"/>
      <c r="K229" s="797"/>
      <c r="L229" s="797"/>
      <c r="M229" s="797"/>
      <c r="N229" s="797"/>
      <c r="O229" s="797"/>
      <c r="P229" s="1050"/>
    </row>
    <row r="230" spans="2:16" s="45" customFormat="1" ht="15.6" customHeight="1">
      <c r="B230" s="1049"/>
      <c r="C230" s="797"/>
      <c r="D230" s="797"/>
      <c r="E230" s="797"/>
      <c r="F230" s="797"/>
      <c r="G230" s="797"/>
      <c r="H230" s="797"/>
      <c r="I230" s="797"/>
      <c r="J230" s="797"/>
      <c r="K230" s="797"/>
      <c r="L230" s="797"/>
      <c r="M230" s="797"/>
      <c r="N230" s="797"/>
      <c r="O230" s="797"/>
      <c r="P230" s="1050"/>
    </row>
    <row r="231" spans="2:16" s="45" customFormat="1" ht="15.6" customHeight="1">
      <c r="B231" s="256" t="s">
        <v>239</v>
      </c>
      <c r="C231" s="45" t="s">
        <v>379</v>
      </c>
      <c r="P231" s="49"/>
    </row>
    <row r="232" spans="2:16" s="75" customFormat="1" ht="15.6" customHeight="1">
      <c r="B232" s="257"/>
      <c r="C232" s="794" t="s">
        <v>377</v>
      </c>
      <c r="D232" s="794"/>
      <c r="E232" s="794"/>
      <c r="F232" s="794"/>
      <c r="G232" s="794"/>
      <c r="H232" s="794"/>
      <c r="I232" s="794"/>
      <c r="J232" s="794"/>
      <c r="K232" s="794"/>
      <c r="L232" s="794"/>
      <c r="M232" s="794"/>
      <c r="N232" s="794"/>
      <c r="O232" s="794"/>
      <c r="P232" s="1224"/>
    </row>
    <row r="233" spans="2:16" s="45" customFormat="1" ht="15.6" customHeight="1">
      <c r="B233" s="1049"/>
      <c r="C233" s="797"/>
      <c r="D233" s="797"/>
      <c r="E233" s="797"/>
      <c r="F233" s="797"/>
      <c r="G233" s="797"/>
      <c r="H233" s="797"/>
      <c r="I233" s="797"/>
      <c r="J233" s="797"/>
      <c r="K233" s="797"/>
      <c r="L233" s="797"/>
      <c r="M233" s="797"/>
      <c r="N233" s="797"/>
      <c r="O233" s="797"/>
      <c r="P233" s="1050"/>
    </row>
    <row r="234" spans="2:16" s="45" customFormat="1" ht="15.6" customHeight="1">
      <c r="B234" s="1049"/>
      <c r="C234" s="797"/>
      <c r="D234" s="797"/>
      <c r="E234" s="797"/>
      <c r="F234" s="797"/>
      <c r="G234" s="797"/>
      <c r="H234" s="797"/>
      <c r="I234" s="797"/>
      <c r="J234" s="797"/>
      <c r="K234" s="797"/>
      <c r="L234" s="797"/>
      <c r="M234" s="797"/>
      <c r="N234" s="797"/>
      <c r="O234" s="797"/>
      <c r="P234" s="1050"/>
    </row>
    <row r="235" spans="2:16" s="45" customFormat="1" ht="15.6" customHeight="1">
      <c r="B235" s="1049"/>
      <c r="C235" s="797"/>
      <c r="D235" s="797"/>
      <c r="E235" s="797"/>
      <c r="F235" s="797"/>
      <c r="G235" s="797"/>
      <c r="H235" s="797"/>
      <c r="I235" s="797"/>
      <c r="J235" s="797"/>
      <c r="K235" s="797"/>
      <c r="L235" s="797"/>
      <c r="M235" s="797"/>
      <c r="N235" s="797"/>
      <c r="O235" s="797"/>
      <c r="P235" s="1050"/>
    </row>
    <row r="236" spans="2:16" s="45" customFormat="1" ht="15.6" customHeight="1">
      <c r="B236" s="1049"/>
      <c r="C236" s="797"/>
      <c r="D236" s="797"/>
      <c r="E236" s="797"/>
      <c r="F236" s="797"/>
      <c r="G236" s="797"/>
      <c r="H236" s="797"/>
      <c r="I236" s="797"/>
      <c r="J236" s="797"/>
      <c r="K236" s="797"/>
      <c r="L236" s="797"/>
      <c r="M236" s="797"/>
      <c r="N236" s="797"/>
      <c r="O236" s="797"/>
      <c r="P236" s="1050"/>
    </row>
    <row r="237" spans="2:16" s="45" customFormat="1" ht="15.6" customHeight="1">
      <c r="B237" s="1049"/>
      <c r="C237" s="797"/>
      <c r="D237" s="797"/>
      <c r="E237" s="797"/>
      <c r="F237" s="797"/>
      <c r="G237" s="797"/>
      <c r="H237" s="797"/>
      <c r="I237" s="797"/>
      <c r="J237" s="797"/>
      <c r="K237" s="797"/>
      <c r="L237" s="797"/>
      <c r="M237" s="797"/>
      <c r="N237" s="797"/>
      <c r="O237" s="797"/>
      <c r="P237" s="1050"/>
    </row>
    <row r="238" spans="2:16" s="45" customFormat="1" ht="15.6" customHeight="1">
      <c r="B238" s="1051"/>
      <c r="C238" s="1052"/>
      <c r="D238" s="1052"/>
      <c r="E238" s="1052"/>
      <c r="F238" s="1052"/>
      <c r="G238" s="1052"/>
      <c r="H238" s="1052"/>
      <c r="I238" s="1052"/>
      <c r="J238" s="1052"/>
      <c r="K238" s="1052"/>
      <c r="L238" s="1052"/>
      <c r="M238" s="1052"/>
      <c r="N238" s="1052"/>
      <c r="O238" s="1052"/>
      <c r="P238" s="1053"/>
    </row>
  </sheetData>
  <mergeCells count="324">
    <mergeCell ref="B36:C41"/>
    <mergeCell ref="D36:P36"/>
    <mergeCell ref="D38:P41"/>
    <mergeCell ref="D37:P37"/>
    <mergeCell ref="L160:P160"/>
    <mergeCell ref="D161:H161"/>
    <mergeCell ref="L161:P161"/>
    <mergeCell ref="D162:H162"/>
    <mergeCell ref="L162:P162"/>
    <mergeCell ref="B82:C84"/>
    <mergeCell ref="D82:G82"/>
    <mergeCell ref="H82:K82"/>
    <mergeCell ref="L82:P82"/>
    <mergeCell ref="D83:G83"/>
    <mergeCell ref="H83:K83"/>
    <mergeCell ref="L83:P83"/>
    <mergeCell ref="D84:G84"/>
    <mergeCell ref="H84:K84"/>
    <mergeCell ref="B42:C70"/>
    <mergeCell ref="D42:P42"/>
    <mergeCell ref="D43:H43"/>
    <mergeCell ref="I43:J43"/>
    <mergeCell ref="L43:P43"/>
    <mergeCell ref="D44:H44"/>
    <mergeCell ref="B8:C15"/>
    <mergeCell ref="D9:P11"/>
    <mergeCell ref="D13:P15"/>
    <mergeCell ref="B16:C18"/>
    <mergeCell ref="B6:C6"/>
    <mergeCell ref="D6:P6"/>
    <mergeCell ref="B7:C7"/>
    <mergeCell ref="D7:I7"/>
    <mergeCell ref="J7:L7"/>
    <mergeCell ref="M7:P7"/>
    <mergeCell ref="D18:I18"/>
    <mergeCell ref="J18:P18"/>
    <mergeCell ref="D17:I17"/>
    <mergeCell ref="D8:P8"/>
    <mergeCell ref="D12:P12"/>
    <mergeCell ref="J17:L17"/>
    <mergeCell ref="L1:P1"/>
    <mergeCell ref="M3:Q3"/>
    <mergeCell ref="B4:C5"/>
    <mergeCell ref="D4:E4"/>
    <mergeCell ref="F4:L4"/>
    <mergeCell ref="M4:N4"/>
    <mergeCell ref="O4:P4"/>
    <mergeCell ref="D5:L5"/>
    <mergeCell ref="M5:N5"/>
    <mergeCell ref="O5:P5"/>
    <mergeCell ref="D21:F21"/>
    <mergeCell ref="G21:H21"/>
    <mergeCell ref="I21:J21"/>
    <mergeCell ref="K21:L21"/>
    <mergeCell ref="M21:N21"/>
    <mergeCell ref="O21:P21"/>
    <mergeCell ref="B19:C35"/>
    <mergeCell ref="D19:P19"/>
    <mergeCell ref="D20:F20"/>
    <mergeCell ref="G20:H20"/>
    <mergeCell ref="I20:J20"/>
    <mergeCell ref="K20:L20"/>
    <mergeCell ref="M20:N20"/>
    <mergeCell ref="O20:P20"/>
    <mergeCell ref="D23:F25"/>
    <mergeCell ref="G23:H23"/>
    <mergeCell ref="I23:J23"/>
    <mergeCell ref="K23:L23"/>
    <mergeCell ref="M23:N23"/>
    <mergeCell ref="O23:P23"/>
    <mergeCell ref="D22:F22"/>
    <mergeCell ref="G22:H22"/>
    <mergeCell ref="I22:J22"/>
    <mergeCell ref="K22:L22"/>
    <mergeCell ref="M22:N22"/>
    <mergeCell ref="O22:P22"/>
    <mergeCell ref="D26:F26"/>
    <mergeCell ref="G26:H26"/>
    <mergeCell ref="I26:J26"/>
    <mergeCell ref="K26:L26"/>
    <mergeCell ref="M26:N26"/>
    <mergeCell ref="O26:P26"/>
    <mergeCell ref="D28:F30"/>
    <mergeCell ref="G28:H28"/>
    <mergeCell ref="I28:J28"/>
    <mergeCell ref="K28:L28"/>
    <mergeCell ref="M28:N28"/>
    <mergeCell ref="O28:P28"/>
    <mergeCell ref="D27:F27"/>
    <mergeCell ref="G27:H27"/>
    <mergeCell ref="I27:J27"/>
    <mergeCell ref="K27:L27"/>
    <mergeCell ref="M27:N27"/>
    <mergeCell ref="O27:P27"/>
    <mergeCell ref="D33:F33"/>
    <mergeCell ref="G33:H33"/>
    <mergeCell ref="I33:J33"/>
    <mergeCell ref="K33:L33"/>
    <mergeCell ref="M33:N33"/>
    <mergeCell ref="O33:P33"/>
    <mergeCell ref="D31:P31"/>
    <mergeCell ref="D32:F32"/>
    <mergeCell ref="G32:H32"/>
    <mergeCell ref="I32:J32"/>
    <mergeCell ref="K32:L32"/>
    <mergeCell ref="M32:N32"/>
    <mergeCell ref="O32:P32"/>
    <mergeCell ref="D35:F35"/>
    <mergeCell ref="G35:H35"/>
    <mergeCell ref="I35:J35"/>
    <mergeCell ref="K35:L35"/>
    <mergeCell ref="M35:N35"/>
    <mergeCell ref="O35:P35"/>
    <mergeCell ref="D34:F34"/>
    <mergeCell ref="G34:H34"/>
    <mergeCell ref="I34:J34"/>
    <mergeCell ref="K34:L34"/>
    <mergeCell ref="M34:N34"/>
    <mergeCell ref="O34:P34"/>
    <mergeCell ref="I44:J44"/>
    <mergeCell ref="L44:P44"/>
    <mergeCell ref="D45:H45"/>
    <mergeCell ref="I45:J45"/>
    <mergeCell ref="L45:P45"/>
    <mergeCell ref="D46:H46"/>
    <mergeCell ref="I46:J46"/>
    <mergeCell ref="L46:M46"/>
    <mergeCell ref="N46:P46"/>
    <mergeCell ref="D47:H48"/>
    <mergeCell ref="I47:J47"/>
    <mergeCell ref="K47:L47"/>
    <mergeCell ref="N47:P47"/>
    <mergeCell ref="I48:J48"/>
    <mergeCell ref="D57:P60"/>
    <mergeCell ref="D61:P61"/>
    <mergeCell ref="D62:H62"/>
    <mergeCell ref="I62:J62"/>
    <mergeCell ref="L62:M62"/>
    <mergeCell ref="N62:P62"/>
    <mergeCell ref="K48:L48"/>
    <mergeCell ref="N48:P48"/>
    <mergeCell ref="D50:P53"/>
    <mergeCell ref="D54:P54"/>
    <mergeCell ref="I55:J55"/>
    <mergeCell ref="L55:M55"/>
    <mergeCell ref="N55:P55"/>
    <mergeCell ref="D65:H65"/>
    <mergeCell ref="I65:J65"/>
    <mergeCell ref="K65:L65"/>
    <mergeCell ref="M65:P65"/>
    <mergeCell ref="D66:I66"/>
    <mergeCell ref="D67:P70"/>
    <mergeCell ref="D63:H63"/>
    <mergeCell ref="I63:J63"/>
    <mergeCell ref="L63:P63"/>
    <mergeCell ref="D64:H64"/>
    <mergeCell ref="I64:J64"/>
    <mergeCell ref="L64:P64"/>
    <mergeCell ref="L71:P71"/>
    <mergeCell ref="B74:C76"/>
    <mergeCell ref="D74:E74"/>
    <mergeCell ref="F74:K74"/>
    <mergeCell ref="L74:M74"/>
    <mergeCell ref="N74:P74"/>
    <mergeCell ref="D75:K76"/>
    <mergeCell ref="L75:M75"/>
    <mergeCell ref="N75:P75"/>
    <mergeCell ref="L76:M76"/>
    <mergeCell ref="N76:P76"/>
    <mergeCell ref="B77:C78"/>
    <mergeCell ref="E77:G77"/>
    <mergeCell ref="B79:C81"/>
    <mergeCell ref="D79:E80"/>
    <mergeCell ref="F79:P80"/>
    <mergeCell ref="D81:E81"/>
    <mergeCell ref="F81:P81"/>
    <mergeCell ref="D78:P78"/>
    <mergeCell ref="D87:G87"/>
    <mergeCell ref="H87:K87"/>
    <mergeCell ref="L87:P87"/>
    <mergeCell ref="D85:G85"/>
    <mergeCell ref="H85:K85"/>
    <mergeCell ref="L85:P85"/>
    <mergeCell ref="D86:G86"/>
    <mergeCell ref="H86:K86"/>
    <mergeCell ref="L86:P86"/>
    <mergeCell ref="L84:P84"/>
    <mergeCell ref="B89:C93"/>
    <mergeCell ref="D89:G89"/>
    <mergeCell ref="H89:K89"/>
    <mergeCell ref="L89:P89"/>
    <mergeCell ref="D90:G90"/>
    <mergeCell ref="H90:K90"/>
    <mergeCell ref="L90:P90"/>
    <mergeCell ref="D88:G88"/>
    <mergeCell ref="H88:K88"/>
    <mergeCell ref="L88:P88"/>
    <mergeCell ref="B85:C88"/>
    <mergeCell ref="D92:G92"/>
    <mergeCell ref="H92:K92"/>
    <mergeCell ref="L92:P92"/>
    <mergeCell ref="D93:G93"/>
    <mergeCell ref="H93:K93"/>
    <mergeCell ref="L93:P93"/>
    <mergeCell ref="D91:G91"/>
    <mergeCell ref="H91:K91"/>
    <mergeCell ref="L91:P91"/>
    <mergeCell ref="D97:G97"/>
    <mergeCell ref="H97:K97"/>
    <mergeCell ref="L97:P97"/>
    <mergeCell ref="D98:G98"/>
    <mergeCell ref="H98:K98"/>
    <mergeCell ref="L98:P98"/>
    <mergeCell ref="B94:C98"/>
    <mergeCell ref="D94:G94"/>
    <mergeCell ref="H94:K94"/>
    <mergeCell ref="L94:P94"/>
    <mergeCell ref="D95:G95"/>
    <mergeCell ref="H95:K95"/>
    <mergeCell ref="L95:P95"/>
    <mergeCell ref="D96:G96"/>
    <mergeCell ref="H96:K96"/>
    <mergeCell ref="L96:P96"/>
    <mergeCell ref="B99:C101"/>
    <mergeCell ref="D99:G99"/>
    <mergeCell ref="H99:K99"/>
    <mergeCell ref="L99:P99"/>
    <mergeCell ref="D100:G100"/>
    <mergeCell ref="H100:K100"/>
    <mergeCell ref="L100:P100"/>
    <mergeCell ref="D101:G101"/>
    <mergeCell ref="H101:K101"/>
    <mergeCell ref="L101:P101"/>
    <mergeCell ref="B102:C104"/>
    <mergeCell ref="D102:G102"/>
    <mergeCell ref="H102:K102"/>
    <mergeCell ref="L102:P102"/>
    <mergeCell ref="D103:G103"/>
    <mergeCell ref="H103:K103"/>
    <mergeCell ref="L103:P103"/>
    <mergeCell ref="D104:G104"/>
    <mergeCell ref="H104:K104"/>
    <mergeCell ref="L104:P104"/>
    <mergeCell ref="I155:P155"/>
    <mergeCell ref="B105:C105"/>
    <mergeCell ref="D105:P105"/>
    <mergeCell ref="B107:P108"/>
    <mergeCell ref="B110:P150"/>
    <mergeCell ref="B109:P109"/>
    <mergeCell ref="C156:H157"/>
    <mergeCell ref="L156:P157"/>
    <mergeCell ref="L158:P158"/>
    <mergeCell ref="I156:K156"/>
    <mergeCell ref="D170:H170"/>
    <mergeCell ref="D171:H171"/>
    <mergeCell ref="G169:H169"/>
    <mergeCell ref="L159:P159"/>
    <mergeCell ref="L169:P169"/>
    <mergeCell ref="L170:P170"/>
    <mergeCell ref="L171:P171"/>
    <mergeCell ref="D164:H164"/>
    <mergeCell ref="L164:P164"/>
    <mergeCell ref="D165:H165"/>
    <mergeCell ref="L165:P165"/>
    <mergeCell ref="D167:H167"/>
    <mergeCell ref="L167:P167"/>
    <mergeCell ref="D168:H168"/>
    <mergeCell ref="L168:P168"/>
    <mergeCell ref="L166:P166"/>
    <mergeCell ref="L163:P163"/>
    <mergeCell ref="D174:H174"/>
    <mergeCell ref="D175:H175"/>
    <mergeCell ref="D172:H172"/>
    <mergeCell ref="G173:H173"/>
    <mergeCell ref="L172:P172"/>
    <mergeCell ref="L173:P173"/>
    <mergeCell ref="L174:P174"/>
    <mergeCell ref="L175:P175"/>
    <mergeCell ref="D186:P186"/>
    <mergeCell ref="D180:H180"/>
    <mergeCell ref="L182:P182"/>
    <mergeCell ref="C194:P194"/>
    <mergeCell ref="K193:P193"/>
    <mergeCell ref="K199:P199"/>
    <mergeCell ref="B225:P230"/>
    <mergeCell ref="B213:P214"/>
    <mergeCell ref="B215:P221"/>
    <mergeCell ref="D176:H176"/>
    <mergeCell ref="D193:J193"/>
    <mergeCell ref="L176:P176"/>
    <mergeCell ref="L180:P180"/>
    <mergeCell ref="L181:P181"/>
    <mergeCell ref="G177:H177"/>
    <mergeCell ref="L177:P177"/>
    <mergeCell ref="D178:H178"/>
    <mergeCell ref="L178:P178"/>
    <mergeCell ref="D179:H179"/>
    <mergeCell ref="L179:P179"/>
    <mergeCell ref="K196:N196"/>
    <mergeCell ref="K197:P197"/>
    <mergeCell ref="C195:P195"/>
    <mergeCell ref="C196:C199"/>
    <mergeCell ref="E196:J196"/>
    <mergeCell ref="E197:J197"/>
    <mergeCell ref="E198:J198"/>
    <mergeCell ref="E199:J199"/>
    <mergeCell ref="C232:P232"/>
    <mergeCell ref="B233:P238"/>
    <mergeCell ref="C200:C203"/>
    <mergeCell ref="E200:J200"/>
    <mergeCell ref="K200:N200"/>
    <mergeCell ref="E201:J201"/>
    <mergeCell ref="K201:P201"/>
    <mergeCell ref="E202:J202"/>
    <mergeCell ref="E203:J203"/>
    <mergeCell ref="K203:P203"/>
    <mergeCell ref="C204:C207"/>
    <mergeCell ref="E204:J204"/>
    <mergeCell ref="K204:N204"/>
    <mergeCell ref="E205:J205"/>
    <mergeCell ref="K205:P205"/>
    <mergeCell ref="E206:J206"/>
    <mergeCell ref="E207:J207"/>
    <mergeCell ref="K207:P207"/>
  </mergeCells>
  <phoneticPr fontId="1"/>
  <conditionalFormatting sqref="D7:I7">
    <cfRule type="cellIs" dxfId="1" priority="8" operator="equal">
      <formula>"※「直営」「指定管理者制度」「その他」のいずれかを選択してください。"</formula>
    </cfRule>
  </conditionalFormatting>
  <conditionalFormatting sqref="P196 K196:K197 L198:M198 O198 K199:K201 P200 L202:M202 O202 K203:K205 P204 L206:M206 O206 K207:K208">
    <cfRule type="expression" dxfId="0" priority="643">
      <formula>$K$193="無"</formula>
    </cfRule>
  </conditionalFormatting>
  <dataValidations count="6">
    <dataValidation type="list" allowBlank="1" showInputMessage="1" showErrorMessage="1" sqref="F81:P81" xr:uid="{08F4B7D5-988A-4859-AE2C-82D49EC3C100}">
      <formula1>"※「公募」「非公募」のいずれかを選択してください。,公募,非公募"</formula1>
    </dataValidation>
    <dataValidation type="list" allowBlank="1" showInputMessage="1" showErrorMessage="1" sqref="D105:P105" xr:uid="{0ED125EF-693B-42ED-A9C6-74E5EED11DD4}">
      <formula1>"※「有」「無」を選択してください。公立の劇場・音楽堂等で直営の場合は「有」を選択してください。,有,無"</formula1>
    </dataValidation>
    <dataValidation type="list" allowBlank="1" showInputMessage="1" showErrorMessage="1" sqref="I43:J46 K47:L48 I55:J55 I62:J65 K35:N35" xr:uid="{701E7CC4-7BAC-4162-A92A-097C916EEBF8}">
      <formula1>"※選択してください,有,無"</formula1>
    </dataValidation>
    <dataValidation type="list" allowBlank="1" showInputMessage="1" showErrorMessage="1" sqref="K193 J17" xr:uid="{5D1B93F6-9AE9-4838-806C-42992BD83DC3}">
      <formula1>"※選択してください。,有,無"</formula1>
    </dataValidation>
    <dataValidation type="list" allowBlank="1" showInputMessage="1" showErrorMessage="1" sqref="D7:I7" xr:uid="{961AD663-CD3B-4038-B16C-8B4670012658}">
      <formula1>"※「直営」「指定管理者制度」「その他」のいずれかを選択してください。,直営,指定管理者制度,その他"</formula1>
    </dataValidation>
    <dataValidation type="list" allowBlank="1" showInputMessage="1" showErrorMessage="1" sqref="L206 L198 L202" xr:uid="{96E3A5E8-D4FF-4719-95F2-BA6BF04544A5}">
      <formula1>"選択,昭和,平成,令和"</formula1>
    </dataValidation>
  </dataValidations>
  <pageMargins left="0.70866141732283472" right="0.70866141732283472" top="0.74803149606299213" bottom="0.74803149606299213" header="0.31496062992125984" footer="0.31496062992125984"/>
  <pageSetup paperSize="9" scale="82" fitToHeight="0" orientation="portrait" r:id="rId1"/>
  <headerFooter>
    <oddHeader>&amp;R&amp;"ＭＳ Ｐゴシック,標準"（様式１ー５）</oddHeader>
  </headerFooter>
  <rowBreaks count="5" manualBreakCount="5">
    <brk id="41" max="16383" man="1"/>
    <brk id="70" max="16383" man="1"/>
    <brk id="105" max="16383" man="1"/>
    <brk id="150" max="16383" man="1"/>
    <brk id="190" max="16"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44034-303B-489D-8468-22FF53B39975}">
  <sheetPr codeName="Sheet18"/>
  <dimension ref="A1:AC479"/>
  <sheetViews>
    <sheetView view="pageBreakPreview" zoomScaleNormal="100" zoomScaleSheetLayoutView="100" workbookViewId="0">
      <selection activeCell="B1" sqref="B1"/>
    </sheetView>
  </sheetViews>
  <sheetFormatPr defaultRowHeight="13.5"/>
  <cols>
    <col min="1" max="2" width="0.875" style="283" customWidth="1"/>
    <col min="3" max="4" width="4.5" style="283" customWidth="1"/>
    <col min="5" max="5" width="6.125" style="283" customWidth="1"/>
    <col min="6" max="6" width="2.375" style="283" customWidth="1"/>
    <col min="7" max="7" width="4.25" style="283" customWidth="1"/>
    <col min="8" max="8" width="2.375" style="283" customWidth="1"/>
    <col min="9" max="9" width="4.5" style="283" customWidth="1"/>
    <col min="10" max="10" width="2.375" style="283" customWidth="1"/>
    <col min="11" max="12" width="4.5" style="283" customWidth="1"/>
    <col min="13" max="14" width="5.375" style="283" customWidth="1"/>
    <col min="15" max="15" width="4.25" style="283" customWidth="1"/>
    <col min="16" max="16" width="2.375" style="283" customWidth="1"/>
    <col min="17" max="17" width="4.25" style="283" customWidth="1"/>
    <col min="18" max="18" width="2.375" style="283" customWidth="1"/>
    <col min="19" max="19" width="4.25" style="283" customWidth="1"/>
    <col min="20" max="20" width="2.75" style="283" customWidth="1"/>
    <col min="21" max="21" width="5.5" style="283" customWidth="1"/>
    <col min="22" max="22" width="4.25" style="283" customWidth="1"/>
    <col min="23" max="23" width="2.75" style="283" customWidth="1"/>
    <col min="24" max="24" width="4.25" style="283" customWidth="1"/>
    <col min="25" max="25" width="2.375" style="283" customWidth="1"/>
    <col min="26" max="26" width="4.25" style="283" customWidth="1"/>
    <col min="27" max="27" width="2.375" style="283" customWidth="1"/>
    <col min="28" max="29" width="0.875" style="283" customWidth="1"/>
    <col min="30" max="261" width="8.625" style="283"/>
    <col min="262" max="262" width="0.875" style="283" customWidth="1"/>
    <col min="263" max="284" width="4.5" style="283" customWidth="1"/>
    <col min="285" max="285" width="0.875" style="283" customWidth="1"/>
    <col min="286" max="517" width="8.625" style="283"/>
    <col min="518" max="518" width="0.875" style="283" customWidth="1"/>
    <col min="519" max="540" width="4.5" style="283" customWidth="1"/>
    <col min="541" max="541" width="0.875" style="283" customWidth="1"/>
    <col min="542" max="773" width="8.625" style="283"/>
    <col min="774" max="774" width="0.875" style="283" customWidth="1"/>
    <col min="775" max="796" width="4.5" style="283" customWidth="1"/>
    <col min="797" max="797" width="0.875" style="283" customWidth="1"/>
    <col min="798" max="1029" width="8.625" style="283"/>
    <col min="1030" max="1030" width="0.875" style="283" customWidth="1"/>
    <col min="1031" max="1052" width="4.5" style="283" customWidth="1"/>
    <col min="1053" max="1053" width="0.875" style="283" customWidth="1"/>
    <col min="1054" max="1285" width="8.625" style="283"/>
    <col min="1286" max="1286" width="0.875" style="283" customWidth="1"/>
    <col min="1287" max="1308" width="4.5" style="283" customWidth="1"/>
    <col min="1309" max="1309" width="0.875" style="283" customWidth="1"/>
    <col min="1310" max="1541" width="8.625" style="283"/>
    <col min="1542" max="1542" width="0.875" style="283" customWidth="1"/>
    <col min="1543" max="1564" width="4.5" style="283" customWidth="1"/>
    <col min="1565" max="1565" width="0.875" style="283" customWidth="1"/>
    <col min="1566" max="1797" width="8.625" style="283"/>
    <col min="1798" max="1798" width="0.875" style="283" customWidth="1"/>
    <col min="1799" max="1820" width="4.5" style="283" customWidth="1"/>
    <col min="1821" max="1821" width="0.875" style="283" customWidth="1"/>
    <col min="1822" max="2053" width="8.625" style="283"/>
    <col min="2054" max="2054" width="0.875" style="283" customWidth="1"/>
    <col min="2055" max="2076" width="4.5" style="283" customWidth="1"/>
    <col min="2077" max="2077" width="0.875" style="283" customWidth="1"/>
    <col min="2078" max="2309" width="8.625" style="283"/>
    <col min="2310" max="2310" width="0.875" style="283" customWidth="1"/>
    <col min="2311" max="2332" width="4.5" style="283" customWidth="1"/>
    <col min="2333" max="2333" width="0.875" style="283" customWidth="1"/>
    <col min="2334" max="2565" width="8.625" style="283"/>
    <col min="2566" max="2566" width="0.875" style="283" customWidth="1"/>
    <col min="2567" max="2588" width="4.5" style="283" customWidth="1"/>
    <col min="2589" max="2589" width="0.875" style="283" customWidth="1"/>
    <col min="2590" max="2821" width="8.625" style="283"/>
    <col min="2822" max="2822" width="0.875" style="283" customWidth="1"/>
    <col min="2823" max="2844" width="4.5" style="283" customWidth="1"/>
    <col min="2845" max="2845" width="0.875" style="283" customWidth="1"/>
    <col min="2846" max="3077" width="8.625" style="283"/>
    <col min="3078" max="3078" width="0.875" style="283" customWidth="1"/>
    <col min="3079" max="3100" width="4.5" style="283" customWidth="1"/>
    <col min="3101" max="3101" width="0.875" style="283" customWidth="1"/>
    <col min="3102" max="3333" width="8.625" style="283"/>
    <col min="3334" max="3334" width="0.875" style="283" customWidth="1"/>
    <col min="3335" max="3356" width="4.5" style="283" customWidth="1"/>
    <col min="3357" max="3357" width="0.875" style="283" customWidth="1"/>
    <col min="3358" max="3589" width="8.625" style="283"/>
    <col min="3590" max="3590" width="0.875" style="283" customWidth="1"/>
    <col min="3591" max="3612" width="4.5" style="283" customWidth="1"/>
    <col min="3613" max="3613" width="0.875" style="283" customWidth="1"/>
    <col min="3614" max="3845" width="8.625" style="283"/>
    <col min="3846" max="3846" width="0.875" style="283" customWidth="1"/>
    <col min="3847" max="3868" width="4.5" style="283" customWidth="1"/>
    <col min="3869" max="3869" width="0.875" style="283" customWidth="1"/>
    <col min="3870" max="4101" width="8.625" style="283"/>
    <col min="4102" max="4102" width="0.875" style="283" customWidth="1"/>
    <col min="4103" max="4124" width="4.5" style="283" customWidth="1"/>
    <col min="4125" max="4125" width="0.875" style="283" customWidth="1"/>
    <col min="4126" max="4357" width="8.625" style="283"/>
    <col min="4358" max="4358" width="0.875" style="283" customWidth="1"/>
    <col min="4359" max="4380" width="4.5" style="283" customWidth="1"/>
    <col min="4381" max="4381" width="0.875" style="283" customWidth="1"/>
    <col min="4382" max="4613" width="8.625" style="283"/>
    <col min="4614" max="4614" width="0.875" style="283" customWidth="1"/>
    <col min="4615" max="4636" width="4.5" style="283" customWidth="1"/>
    <col min="4637" max="4637" width="0.875" style="283" customWidth="1"/>
    <col min="4638" max="4869" width="8.625" style="283"/>
    <col min="4870" max="4870" width="0.875" style="283" customWidth="1"/>
    <col min="4871" max="4892" width="4.5" style="283" customWidth="1"/>
    <col min="4893" max="4893" width="0.875" style="283" customWidth="1"/>
    <col min="4894" max="5125" width="8.625" style="283"/>
    <col min="5126" max="5126" width="0.875" style="283" customWidth="1"/>
    <col min="5127" max="5148" width="4.5" style="283" customWidth="1"/>
    <col min="5149" max="5149" width="0.875" style="283" customWidth="1"/>
    <col min="5150" max="5381" width="8.625" style="283"/>
    <col min="5382" max="5382" width="0.875" style="283" customWidth="1"/>
    <col min="5383" max="5404" width="4.5" style="283" customWidth="1"/>
    <col min="5405" max="5405" width="0.875" style="283" customWidth="1"/>
    <col min="5406" max="5637" width="8.625" style="283"/>
    <col min="5638" max="5638" width="0.875" style="283" customWidth="1"/>
    <col min="5639" max="5660" width="4.5" style="283" customWidth="1"/>
    <col min="5661" max="5661" width="0.875" style="283" customWidth="1"/>
    <col min="5662" max="5893" width="8.625" style="283"/>
    <col min="5894" max="5894" width="0.875" style="283" customWidth="1"/>
    <col min="5895" max="5916" width="4.5" style="283" customWidth="1"/>
    <col min="5917" max="5917" width="0.875" style="283" customWidth="1"/>
    <col min="5918" max="6149" width="8.625" style="283"/>
    <col min="6150" max="6150" width="0.875" style="283" customWidth="1"/>
    <col min="6151" max="6172" width="4.5" style="283" customWidth="1"/>
    <col min="6173" max="6173" width="0.875" style="283" customWidth="1"/>
    <col min="6174" max="6405" width="8.625" style="283"/>
    <col min="6406" max="6406" width="0.875" style="283" customWidth="1"/>
    <col min="6407" max="6428" width="4.5" style="283" customWidth="1"/>
    <col min="6429" max="6429" width="0.875" style="283" customWidth="1"/>
    <col min="6430" max="6661" width="8.625" style="283"/>
    <col min="6662" max="6662" width="0.875" style="283" customWidth="1"/>
    <col min="6663" max="6684" width="4.5" style="283" customWidth="1"/>
    <col min="6685" max="6685" width="0.875" style="283" customWidth="1"/>
    <col min="6686" max="6917" width="8.625" style="283"/>
    <col min="6918" max="6918" width="0.875" style="283" customWidth="1"/>
    <col min="6919" max="6940" width="4.5" style="283" customWidth="1"/>
    <col min="6941" max="6941" width="0.875" style="283" customWidth="1"/>
    <col min="6942" max="7173" width="8.625" style="283"/>
    <col min="7174" max="7174" width="0.875" style="283" customWidth="1"/>
    <col min="7175" max="7196" width="4.5" style="283" customWidth="1"/>
    <col min="7197" max="7197" width="0.875" style="283" customWidth="1"/>
    <col min="7198" max="7429" width="8.625" style="283"/>
    <col min="7430" max="7430" width="0.875" style="283" customWidth="1"/>
    <col min="7431" max="7452" width="4.5" style="283" customWidth="1"/>
    <col min="7453" max="7453" width="0.875" style="283" customWidth="1"/>
    <col min="7454" max="7685" width="8.625" style="283"/>
    <col min="7686" max="7686" width="0.875" style="283" customWidth="1"/>
    <col min="7687" max="7708" width="4.5" style="283" customWidth="1"/>
    <col min="7709" max="7709" width="0.875" style="283" customWidth="1"/>
    <col min="7710" max="7941" width="8.625" style="283"/>
    <col min="7942" max="7942" width="0.875" style="283" customWidth="1"/>
    <col min="7943" max="7964" width="4.5" style="283" customWidth="1"/>
    <col min="7965" max="7965" width="0.875" style="283" customWidth="1"/>
    <col min="7966" max="8197" width="8.625" style="283"/>
    <col min="8198" max="8198" width="0.875" style="283" customWidth="1"/>
    <col min="8199" max="8220" width="4.5" style="283" customWidth="1"/>
    <col min="8221" max="8221" width="0.875" style="283" customWidth="1"/>
    <col min="8222" max="8453" width="8.625" style="283"/>
    <col min="8454" max="8454" width="0.875" style="283" customWidth="1"/>
    <col min="8455" max="8476" width="4.5" style="283" customWidth="1"/>
    <col min="8477" max="8477" width="0.875" style="283" customWidth="1"/>
    <col min="8478" max="8709" width="8.625" style="283"/>
    <col min="8710" max="8710" width="0.875" style="283" customWidth="1"/>
    <col min="8711" max="8732" width="4.5" style="283" customWidth="1"/>
    <col min="8733" max="8733" width="0.875" style="283" customWidth="1"/>
    <col min="8734" max="8965" width="8.625" style="283"/>
    <col min="8966" max="8966" width="0.875" style="283" customWidth="1"/>
    <col min="8967" max="8988" width="4.5" style="283" customWidth="1"/>
    <col min="8989" max="8989" width="0.875" style="283" customWidth="1"/>
    <col min="8990" max="9221" width="8.625" style="283"/>
    <col min="9222" max="9222" width="0.875" style="283" customWidth="1"/>
    <col min="9223" max="9244" width="4.5" style="283" customWidth="1"/>
    <col min="9245" max="9245" width="0.875" style="283" customWidth="1"/>
    <col min="9246" max="9477" width="8.625" style="283"/>
    <col min="9478" max="9478" width="0.875" style="283" customWidth="1"/>
    <col min="9479" max="9500" width="4.5" style="283" customWidth="1"/>
    <col min="9501" max="9501" width="0.875" style="283" customWidth="1"/>
    <col min="9502" max="9733" width="8.625" style="283"/>
    <col min="9734" max="9734" width="0.875" style="283" customWidth="1"/>
    <col min="9735" max="9756" width="4.5" style="283" customWidth="1"/>
    <col min="9757" max="9757" width="0.875" style="283" customWidth="1"/>
    <col min="9758" max="9989" width="8.625" style="283"/>
    <col min="9990" max="9990" width="0.875" style="283" customWidth="1"/>
    <col min="9991" max="10012" width="4.5" style="283" customWidth="1"/>
    <col min="10013" max="10013" width="0.875" style="283" customWidth="1"/>
    <col min="10014" max="10245" width="8.625" style="283"/>
    <col min="10246" max="10246" width="0.875" style="283" customWidth="1"/>
    <col min="10247" max="10268" width="4.5" style="283" customWidth="1"/>
    <col min="10269" max="10269" width="0.875" style="283" customWidth="1"/>
    <col min="10270" max="10501" width="8.625" style="283"/>
    <col min="10502" max="10502" width="0.875" style="283" customWidth="1"/>
    <col min="10503" max="10524" width="4.5" style="283" customWidth="1"/>
    <col min="10525" max="10525" width="0.875" style="283" customWidth="1"/>
    <col min="10526" max="10757" width="8.625" style="283"/>
    <col min="10758" max="10758" width="0.875" style="283" customWidth="1"/>
    <col min="10759" max="10780" width="4.5" style="283" customWidth="1"/>
    <col min="10781" max="10781" width="0.875" style="283" customWidth="1"/>
    <col min="10782" max="11013" width="8.625" style="283"/>
    <col min="11014" max="11014" width="0.875" style="283" customWidth="1"/>
    <col min="11015" max="11036" width="4.5" style="283" customWidth="1"/>
    <col min="11037" max="11037" width="0.875" style="283" customWidth="1"/>
    <col min="11038" max="11269" width="8.625" style="283"/>
    <col min="11270" max="11270" width="0.875" style="283" customWidth="1"/>
    <col min="11271" max="11292" width="4.5" style="283" customWidth="1"/>
    <col min="11293" max="11293" width="0.875" style="283" customWidth="1"/>
    <col min="11294" max="11525" width="8.625" style="283"/>
    <col min="11526" max="11526" width="0.875" style="283" customWidth="1"/>
    <col min="11527" max="11548" width="4.5" style="283" customWidth="1"/>
    <col min="11549" max="11549" width="0.875" style="283" customWidth="1"/>
    <col min="11550" max="11781" width="8.625" style="283"/>
    <col min="11782" max="11782" width="0.875" style="283" customWidth="1"/>
    <col min="11783" max="11804" width="4.5" style="283" customWidth="1"/>
    <col min="11805" max="11805" width="0.875" style="283" customWidth="1"/>
    <col min="11806" max="12037" width="8.625" style="283"/>
    <col min="12038" max="12038" width="0.875" style="283" customWidth="1"/>
    <col min="12039" max="12060" width="4.5" style="283" customWidth="1"/>
    <col min="12061" max="12061" width="0.875" style="283" customWidth="1"/>
    <col min="12062" max="12293" width="8.625" style="283"/>
    <col min="12294" max="12294" width="0.875" style="283" customWidth="1"/>
    <col min="12295" max="12316" width="4.5" style="283" customWidth="1"/>
    <col min="12317" max="12317" width="0.875" style="283" customWidth="1"/>
    <col min="12318" max="12549" width="8.625" style="283"/>
    <col min="12550" max="12550" width="0.875" style="283" customWidth="1"/>
    <col min="12551" max="12572" width="4.5" style="283" customWidth="1"/>
    <col min="12573" max="12573" width="0.875" style="283" customWidth="1"/>
    <col min="12574" max="12805" width="8.625" style="283"/>
    <col min="12806" max="12806" width="0.875" style="283" customWidth="1"/>
    <col min="12807" max="12828" width="4.5" style="283" customWidth="1"/>
    <col min="12829" max="12829" width="0.875" style="283" customWidth="1"/>
    <col min="12830" max="13061" width="8.625" style="283"/>
    <col min="13062" max="13062" width="0.875" style="283" customWidth="1"/>
    <col min="13063" max="13084" width="4.5" style="283" customWidth="1"/>
    <col min="13085" max="13085" width="0.875" style="283" customWidth="1"/>
    <col min="13086" max="13317" width="8.625" style="283"/>
    <col min="13318" max="13318" width="0.875" style="283" customWidth="1"/>
    <col min="13319" max="13340" width="4.5" style="283" customWidth="1"/>
    <col min="13341" max="13341" width="0.875" style="283" customWidth="1"/>
    <col min="13342" max="13573" width="8.625" style="283"/>
    <col min="13574" max="13574" width="0.875" style="283" customWidth="1"/>
    <col min="13575" max="13596" width="4.5" style="283" customWidth="1"/>
    <col min="13597" max="13597" width="0.875" style="283" customWidth="1"/>
    <col min="13598" max="13829" width="8.625" style="283"/>
    <col min="13830" max="13830" width="0.875" style="283" customWidth="1"/>
    <col min="13831" max="13852" width="4.5" style="283" customWidth="1"/>
    <col min="13853" max="13853" width="0.875" style="283" customWidth="1"/>
    <col min="13854" max="14085" width="8.625" style="283"/>
    <col min="14086" max="14086" width="0.875" style="283" customWidth="1"/>
    <col min="14087" max="14108" width="4.5" style="283" customWidth="1"/>
    <col min="14109" max="14109" width="0.875" style="283" customWidth="1"/>
    <col min="14110" max="14341" width="8.625" style="283"/>
    <col min="14342" max="14342" width="0.875" style="283" customWidth="1"/>
    <col min="14343" max="14364" width="4.5" style="283" customWidth="1"/>
    <col min="14365" max="14365" width="0.875" style="283" customWidth="1"/>
    <col min="14366" max="14597" width="8.625" style="283"/>
    <col min="14598" max="14598" width="0.875" style="283" customWidth="1"/>
    <col min="14599" max="14620" width="4.5" style="283" customWidth="1"/>
    <col min="14621" max="14621" width="0.875" style="283" customWidth="1"/>
    <col min="14622" max="14853" width="8.625" style="283"/>
    <col min="14854" max="14854" width="0.875" style="283" customWidth="1"/>
    <col min="14855" max="14876" width="4.5" style="283" customWidth="1"/>
    <col min="14877" max="14877" width="0.875" style="283" customWidth="1"/>
    <col min="14878" max="15109" width="8.625" style="283"/>
    <col min="15110" max="15110" width="0.875" style="283" customWidth="1"/>
    <col min="15111" max="15132" width="4.5" style="283" customWidth="1"/>
    <col min="15133" max="15133" width="0.875" style="283" customWidth="1"/>
    <col min="15134" max="15365" width="8.625" style="283"/>
    <col min="15366" max="15366" width="0.875" style="283" customWidth="1"/>
    <col min="15367" max="15388" width="4.5" style="283" customWidth="1"/>
    <col min="15389" max="15389" width="0.875" style="283" customWidth="1"/>
    <col min="15390" max="15621" width="8.625" style="283"/>
    <col min="15622" max="15622" width="0.875" style="283" customWidth="1"/>
    <col min="15623" max="15644" width="4.5" style="283" customWidth="1"/>
    <col min="15645" max="15645" width="0.875" style="283" customWidth="1"/>
    <col min="15646" max="15877" width="8.625" style="283"/>
    <col min="15878" max="15878" width="0.875" style="283" customWidth="1"/>
    <col min="15879" max="15900" width="4.5" style="283" customWidth="1"/>
    <col min="15901" max="15901" width="0.875" style="283" customWidth="1"/>
    <col min="15902" max="16133" width="8.625" style="283"/>
    <col min="16134" max="16134" width="0.875" style="283" customWidth="1"/>
    <col min="16135" max="16156" width="4.5" style="283" customWidth="1"/>
    <col min="16157" max="16157" width="0.875" style="283" customWidth="1"/>
    <col min="16158" max="16384" width="8.625" style="283"/>
  </cols>
  <sheetData>
    <row r="1" spans="1:29" s="259" customFormat="1" ht="12.75" customHeight="1">
      <c r="B1" s="229"/>
      <c r="C1" s="1610" t="s">
        <v>297</v>
      </c>
      <c r="D1" s="1610"/>
      <c r="E1" s="1610"/>
      <c r="F1" s="1610"/>
      <c r="G1" s="1610"/>
      <c r="H1" s="1610"/>
      <c r="I1" s="1610"/>
      <c r="J1" s="1610"/>
      <c r="K1" s="1610"/>
      <c r="L1" s="1610"/>
      <c r="M1" s="1610"/>
      <c r="N1" s="1610"/>
      <c r="O1" s="1610"/>
      <c r="P1" s="1610"/>
      <c r="Q1" s="1610"/>
      <c r="R1" s="1610"/>
      <c r="S1" s="1610"/>
      <c r="T1" s="1610"/>
      <c r="U1" s="1610"/>
      <c r="V1" s="1610"/>
      <c r="W1" s="1610"/>
      <c r="X1" s="1610"/>
      <c r="Y1" s="1610"/>
      <c r="Z1" s="1610"/>
      <c r="AA1" s="1610"/>
    </row>
    <row r="2" spans="1:29" ht="13.5" customHeight="1">
      <c r="A2" s="279"/>
      <c r="B2" s="280"/>
      <c r="C2" s="1287" t="s">
        <v>240</v>
      </c>
      <c r="D2" s="1287"/>
      <c r="E2" s="1287"/>
      <c r="F2" s="1287"/>
      <c r="G2" s="1287"/>
      <c r="H2" s="1287"/>
      <c r="I2" s="1287"/>
      <c r="J2" s="1287"/>
      <c r="K2" s="1287"/>
      <c r="L2" s="1287"/>
      <c r="M2" s="1287"/>
      <c r="N2" s="1287"/>
      <c r="O2" s="1287"/>
      <c r="P2" s="1287"/>
      <c r="Q2" s="1287"/>
      <c r="R2" s="1287"/>
      <c r="S2" s="1287"/>
      <c r="T2" s="1287"/>
      <c r="U2" s="1287"/>
      <c r="V2" s="1287"/>
      <c r="W2" s="1287"/>
      <c r="X2" s="1287"/>
      <c r="Y2" s="1287"/>
      <c r="Z2" s="1287"/>
      <c r="AA2" s="1287"/>
      <c r="AB2" s="281"/>
      <c r="AC2" s="282"/>
    </row>
    <row r="3" spans="1:29" s="225" customFormat="1" ht="13.5" customHeight="1">
      <c r="A3" s="284"/>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285"/>
      <c r="AC3" s="286"/>
    </row>
    <row r="4" spans="1:29" s="260" customFormat="1" ht="18.75" customHeight="1">
      <c r="A4" s="287"/>
      <c r="C4" s="288"/>
      <c r="D4" s="289" t="s">
        <v>241</v>
      </c>
      <c r="E4" s="290" t="s">
        <v>384</v>
      </c>
      <c r="F4" s="289"/>
      <c r="G4" s="289"/>
      <c r="H4" s="289"/>
      <c r="I4" s="289"/>
      <c r="J4" s="289" t="s">
        <v>241</v>
      </c>
      <c r="K4" s="290" t="s">
        <v>387</v>
      </c>
      <c r="L4" s="289"/>
      <c r="O4" s="289"/>
      <c r="P4" s="289"/>
      <c r="Q4" s="289"/>
      <c r="S4" s="289" t="s">
        <v>312</v>
      </c>
      <c r="T4" s="290" t="s">
        <v>385</v>
      </c>
      <c r="U4" s="290"/>
      <c r="V4" s="290"/>
      <c r="W4" s="291"/>
      <c r="X4" s="291"/>
      <c r="Y4" s="291"/>
      <c r="Z4" s="291"/>
      <c r="AA4" s="291"/>
      <c r="AB4" s="291"/>
      <c r="AC4" s="292"/>
    </row>
    <row r="5" spans="1:29" s="261" customFormat="1" ht="12">
      <c r="A5" s="293"/>
      <c r="C5" s="1560" t="s">
        <v>36</v>
      </c>
      <c r="D5" s="1561"/>
      <c r="E5" s="447" t="s">
        <v>152</v>
      </c>
      <c r="F5" s="448"/>
      <c r="G5" s="1589"/>
      <c r="H5" s="1589"/>
      <c r="I5" s="1589"/>
      <c r="J5" s="1589"/>
      <c r="K5" s="1589"/>
      <c r="L5" s="1589"/>
      <c r="M5" s="1589"/>
      <c r="N5" s="1589"/>
      <c r="O5" s="1589"/>
      <c r="P5" s="1589"/>
      <c r="Q5" s="1590"/>
      <c r="R5" s="1560" t="s">
        <v>242</v>
      </c>
      <c r="S5" s="1576"/>
      <c r="T5" s="1576"/>
      <c r="U5" s="1591"/>
      <c r="V5" s="1592"/>
      <c r="W5" s="1596"/>
      <c r="X5" s="1597"/>
      <c r="Y5" s="1597"/>
      <c r="Z5" s="1597"/>
      <c r="AA5" s="1598"/>
      <c r="AB5" s="294"/>
      <c r="AC5" s="295"/>
    </row>
    <row r="6" spans="1:29" s="261" customFormat="1" ht="28.35" customHeight="1">
      <c r="A6" s="293"/>
      <c r="C6" s="1562"/>
      <c r="D6" s="1563"/>
      <c r="E6" s="1602"/>
      <c r="F6" s="1603"/>
      <c r="G6" s="1603"/>
      <c r="H6" s="1603"/>
      <c r="I6" s="1603"/>
      <c r="J6" s="1603"/>
      <c r="K6" s="1603"/>
      <c r="L6" s="1603"/>
      <c r="M6" s="1603"/>
      <c r="N6" s="1603"/>
      <c r="O6" s="1603"/>
      <c r="P6" s="1603"/>
      <c r="Q6" s="1604"/>
      <c r="R6" s="1593"/>
      <c r="S6" s="1594"/>
      <c r="T6" s="1594"/>
      <c r="U6" s="1594"/>
      <c r="V6" s="1595"/>
      <c r="W6" s="1599"/>
      <c r="X6" s="1600"/>
      <c r="Y6" s="1600"/>
      <c r="Z6" s="1600"/>
      <c r="AA6" s="1601"/>
      <c r="AB6" s="296"/>
      <c r="AC6" s="295"/>
    </row>
    <row r="7" spans="1:29" s="261" customFormat="1" ht="15.75" customHeight="1">
      <c r="A7" s="293"/>
      <c r="C7" s="1560" t="s">
        <v>243</v>
      </c>
      <c r="D7" s="1561"/>
      <c r="E7" s="1605" t="s">
        <v>675</v>
      </c>
      <c r="F7" s="1605"/>
      <c r="G7" s="1605"/>
      <c r="H7" s="1605"/>
      <c r="I7" s="1605" t="s">
        <v>244</v>
      </c>
      <c r="J7" s="1605"/>
      <c r="K7" s="1605"/>
      <c r="L7" s="1605"/>
      <c r="M7" s="449" t="s">
        <v>245</v>
      </c>
      <c r="N7" s="450" t="s">
        <v>246</v>
      </c>
      <c r="O7" s="451"/>
      <c r="P7" s="452" t="s">
        <v>247</v>
      </c>
      <c r="Q7" s="451"/>
      <c r="R7" s="452" t="s">
        <v>18</v>
      </c>
      <c r="S7" s="451"/>
      <c r="T7" s="452" t="s">
        <v>19</v>
      </c>
      <c r="U7" s="452" t="s">
        <v>248</v>
      </c>
      <c r="V7" s="451"/>
      <c r="W7" s="452" t="s">
        <v>249</v>
      </c>
      <c r="X7" s="451"/>
      <c r="Y7" s="452" t="s">
        <v>18</v>
      </c>
      <c r="Z7" s="451"/>
      <c r="AA7" s="453" t="s">
        <v>19</v>
      </c>
      <c r="AB7" s="296"/>
      <c r="AC7" s="295"/>
    </row>
    <row r="8" spans="1:29" s="261" customFormat="1" ht="15.75" customHeight="1">
      <c r="A8" s="293"/>
      <c r="C8" s="1564"/>
      <c r="D8" s="1565"/>
      <c r="E8" s="1607" t="s">
        <v>676</v>
      </c>
      <c r="F8" s="1608"/>
      <c r="G8" s="1608"/>
      <c r="H8" s="1608"/>
      <c r="I8" s="1606" t="s">
        <v>250</v>
      </c>
      <c r="J8" s="1606"/>
      <c r="K8" s="1606"/>
      <c r="L8" s="1606"/>
      <c r="M8" s="454" t="s">
        <v>245</v>
      </c>
      <c r="N8" s="455" t="s">
        <v>246</v>
      </c>
      <c r="O8" s="456"/>
      <c r="P8" s="457" t="s">
        <v>247</v>
      </c>
      <c r="Q8" s="456"/>
      <c r="R8" s="457" t="s">
        <v>18</v>
      </c>
      <c r="S8" s="456"/>
      <c r="T8" s="457" t="s">
        <v>19</v>
      </c>
      <c r="U8" s="457" t="s">
        <v>248</v>
      </c>
      <c r="V8" s="458"/>
      <c r="W8" s="459" t="s">
        <v>249</v>
      </c>
      <c r="X8" s="458"/>
      <c r="Y8" s="459" t="s">
        <v>18</v>
      </c>
      <c r="Z8" s="458"/>
      <c r="AA8" s="460" t="s">
        <v>19</v>
      </c>
      <c r="AB8" s="296"/>
      <c r="AC8" s="295"/>
    </row>
    <row r="9" spans="1:29" s="261" customFormat="1" ht="12">
      <c r="A9" s="293"/>
      <c r="C9" s="1560" t="s">
        <v>251</v>
      </c>
      <c r="D9" s="1576"/>
      <c r="E9" s="1566" t="s">
        <v>252</v>
      </c>
      <c r="F9" s="1567"/>
      <c r="G9" s="1567"/>
      <c r="H9" s="1567"/>
      <c r="I9" s="1567"/>
      <c r="J9" s="1567"/>
      <c r="K9" s="1568"/>
      <c r="L9" s="1566" t="s">
        <v>253</v>
      </c>
      <c r="M9" s="1567"/>
      <c r="N9" s="1567"/>
      <c r="O9" s="1567"/>
      <c r="P9" s="1567"/>
      <c r="Q9" s="1567"/>
      <c r="R9" s="1567"/>
      <c r="S9" s="1567"/>
      <c r="T9" s="1567"/>
      <c r="U9" s="1567"/>
      <c r="V9" s="1567"/>
      <c r="W9" s="1567"/>
      <c r="X9" s="1567"/>
      <c r="Y9" s="1567"/>
      <c r="Z9" s="1567"/>
      <c r="AA9" s="1568"/>
      <c r="AB9" s="296"/>
      <c r="AC9" s="295"/>
    </row>
    <row r="10" spans="1:29" s="261" customFormat="1" ht="12" customHeight="1">
      <c r="A10" s="293"/>
      <c r="C10" s="1562"/>
      <c r="D10" s="1577"/>
      <c r="E10" s="461"/>
      <c r="F10" s="462" t="s">
        <v>249</v>
      </c>
      <c r="G10" s="463"/>
      <c r="H10" s="462" t="s">
        <v>254</v>
      </c>
      <c r="I10" s="463"/>
      <c r="J10" s="462" t="s">
        <v>255</v>
      </c>
      <c r="K10" s="464" t="s">
        <v>256</v>
      </c>
      <c r="L10" s="1579"/>
      <c r="M10" s="1580"/>
      <c r="N10" s="1580"/>
      <c r="O10" s="1580"/>
      <c r="P10" s="1580"/>
      <c r="Q10" s="1580"/>
      <c r="R10" s="1580"/>
      <c r="S10" s="1580"/>
      <c r="T10" s="1580"/>
      <c r="U10" s="1580"/>
      <c r="V10" s="1580"/>
      <c r="W10" s="1580"/>
      <c r="X10" s="1580"/>
      <c r="Y10" s="1580"/>
      <c r="Z10" s="1580"/>
      <c r="AA10" s="1581"/>
      <c r="AB10" s="294"/>
      <c r="AC10" s="295"/>
    </row>
    <row r="11" spans="1:29" s="261" customFormat="1" ht="12" customHeight="1">
      <c r="A11" s="293"/>
      <c r="C11" s="1562"/>
      <c r="D11" s="1577"/>
      <c r="E11" s="465"/>
      <c r="F11" s="466" t="s">
        <v>249</v>
      </c>
      <c r="G11" s="467"/>
      <c r="H11" s="466" t="s">
        <v>254</v>
      </c>
      <c r="I11" s="467"/>
      <c r="J11" s="466" t="s">
        <v>255</v>
      </c>
      <c r="K11" s="468" t="s">
        <v>257</v>
      </c>
      <c r="L11" s="1582"/>
      <c r="M11" s="1583"/>
      <c r="N11" s="1583"/>
      <c r="O11" s="1583"/>
      <c r="P11" s="1583"/>
      <c r="Q11" s="1583"/>
      <c r="R11" s="1583"/>
      <c r="S11" s="1583"/>
      <c r="T11" s="1583"/>
      <c r="U11" s="1583"/>
      <c r="V11" s="1583"/>
      <c r="W11" s="1583"/>
      <c r="X11" s="1583"/>
      <c r="Y11" s="1583"/>
      <c r="Z11" s="1583"/>
      <c r="AA11" s="1584"/>
      <c r="AB11" s="294"/>
      <c r="AC11" s="295"/>
    </row>
    <row r="12" spans="1:29" s="261" customFormat="1" ht="12" customHeight="1">
      <c r="A12" s="293"/>
      <c r="C12" s="1562"/>
      <c r="D12" s="1577"/>
      <c r="E12" s="461"/>
      <c r="F12" s="462" t="s">
        <v>249</v>
      </c>
      <c r="G12" s="463"/>
      <c r="H12" s="462" t="s">
        <v>258</v>
      </c>
      <c r="I12" s="463"/>
      <c r="J12" s="462" t="s">
        <v>259</v>
      </c>
      <c r="K12" s="464" t="s">
        <v>256</v>
      </c>
      <c r="L12" s="1579"/>
      <c r="M12" s="1580"/>
      <c r="N12" s="1580"/>
      <c r="O12" s="1580"/>
      <c r="P12" s="1580"/>
      <c r="Q12" s="1580"/>
      <c r="R12" s="1580"/>
      <c r="S12" s="1580"/>
      <c r="T12" s="1580"/>
      <c r="U12" s="1580"/>
      <c r="V12" s="1580"/>
      <c r="W12" s="1580"/>
      <c r="X12" s="1580"/>
      <c r="Y12" s="1580"/>
      <c r="Z12" s="1580"/>
      <c r="AA12" s="1581"/>
      <c r="AB12" s="294"/>
      <c r="AC12" s="295"/>
    </row>
    <row r="13" spans="1:29" s="261" customFormat="1" ht="12" customHeight="1">
      <c r="A13" s="293"/>
      <c r="C13" s="1562"/>
      <c r="D13" s="1577"/>
      <c r="E13" s="465"/>
      <c r="F13" s="466" t="s">
        <v>249</v>
      </c>
      <c r="G13" s="467"/>
      <c r="H13" s="466" t="s">
        <v>258</v>
      </c>
      <c r="I13" s="467"/>
      <c r="J13" s="466" t="s">
        <v>259</v>
      </c>
      <c r="K13" s="468" t="s">
        <v>257</v>
      </c>
      <c r="L13" s="1582"/>
      <c r="M13" s="1583"/>
      <c r="N13" s="1583"/>
      <c r="O13" s="1583"/>
      <c r="P13" s="1583"/>
      <c r="Q13" s="1583"/>
      <c r="R13" s="1583"/>
      <c r="S13" s="1583"/>
      <c r="T13" s="1583"/>
      <c r="U13" s="1583"/>
      <c r="V13" s="1583"/>
      <c r="W13" s="1583"/>
      <c r="X13" s="1583"/>
      <c r="Y13" s="1583"/>
      <c r="Z13" s="1583"/>
      <c r="AA13" s="1584"/>
      <c r="AB13" s="294"/>
      <c r="AC13" s="295"/>
    </row>
    <row r="14" spans="1:29" s="261" customFormat="1" ht="12" customHeight="1">
      <c r="A14" s="293"/>
      <c r="C14" s="1562"/>
      <c r="D14" s="1577"/>
      <c r="E14" s="461"/>
      <c r="F14" s="462" t="s">
        <v>249</v>
      </c>
      <c r="G14" s="463"/>
      <c r="H14" s="462" t="s">
        <v>258</v>
      </c>
      <c r="I14" s="463"/>
      <c r="J14" s="462" t="s">
        <v>259</v>
      </c>
      <c r="K14" s="464" t="s">
        <v>256</v>
      </c>
      <c r="L14" s="1579"/>
      <c r="M14" s="1580"/>
      <c r="N14" s="1580"/>
      <c r="O14" s="1580"/>
      <c r="P14" s="1580"/>
      <c r="Q14" s="1580"/>
      <c r="R14" s="1580"/>
      <c r="S14" s="1580"/>
      <c r="T14" s="1580"/>
      <c r="U14" s="1580"/>
      <c r="V14" s="1580"/>
      <c r="W14" s="1580"/>
      <c r="X14" s="1580"/>
      <c r="Y14" s="1580"/>
      <c r="Z14" s="1580"/>
      <c r="AA14" s="1581"/>
      <c r="AB14" s="294"/>
      <c r="AC14" s="295"/>
    </row>
    <row r="15" spans="1:29" s="261" customFormat="1" ht="12" customHeight="1">
      <c r="A15" s="293"/>
      <c r="C15" s="1562"/>
      <c r="D15" s="1577"/>
      <c r="E15" s="465"/>
      <c r="F15" s="466" t="s">
        <v>249</v>
      </c>
      <c r="G15" s="467"/>
      <c r="H15" s="466" t="s">
        <v>258</v>
      </c>
      <c r="I15" s="467"/>
      <c r="J15" s="466" t="s">
        <v>259</v>
      </c>
      <c r="K15" s="468" t="s">
        <v>257</v>
      </c>
      <c r="L15" s="1582"/>
      <c r="M15" s="1583"/>
      <c r="N15" s="1583"/>
      <c r="O15" s="1583"/>
      <c r="P15" s="1583"/>
      <c r="Q15" s="1583"/>
      <c r="R15" s="1583"/>
      <c r="S15" s="1583"/>
      <c r="T15" s="1583"/>
      <c r="U15" s="1583"/>
      <c r="V15" s="1583"/>
      <c r="W15" s="1583"/>
      <c r="X15" s="1583"/>
      <c r="Y15" s="1583"/>
      <c r="Z15" s="1583"/>
      <c r="AA15" s="1584"/>
      <c r="AB15" s="294"/>
      <c r="AC15" s="295"/>
    </row>
    <row r="16" spans="1:29" s="261" customFormat="1" ht="12" customHeight="1">
      <c r="A16" s="293"/>
      <c r="C16" s="1562"/>
      <c r="D16" s="1577"/>
      <c r="E16" s="461"/>
      <c r="F16" s="462" t="s">
        <v>249</v>
      </c>
      <c r="G16" s="463"/>
      <c r="H16" s="462" t="s">
        <v>258</v>
      </c>
      <c r="I16" s="463"/>
      <c r="J16" s="462" t="s">
        <v>259</v>
      </c>
      <c r="K16" s="464" t="s">
        <v>256</v>
      </c>
      <c r="L16" s="1579"/>
      <c r="M16" s="1585"/>
      <c r="N16" s="1585"/>
      <c r="O16" s="1585"/>
      <c r="P16" s="1585"/>
      <c r="Q16" s="1585"/>
      <c r="R16" s="1585"/>
      <c r="S16" s="1585"/>
      <c r="T16" s="1585"/>
      <c r="U16" s="1585"/>
      <c r="V16" s="1585"/>
      <c r="W16" s="1585"/>
      <c r="X16" s="1585"/>
      <c r="Y16" s="1585"/>
      <c r="Z16" s="1585"/>
      <c r="AA16" s="1586"/>
      <c r="AB16" s="294"/>
      <c r="AC16" s="295"/>
    </row>
    <row r="17" spans="1:29" s="261" customFormat="1" ht="12" customHeight="1">
      <c r="A17" s="293"/>
      <c r="C17" s="1564"/>
      <c r="D17" s="1578"/>
      <c r="E17" s="469"/>
      <c r="F17" s="466" t="s">
        <v>249</v>
      </c>
      <c r="G17" s="470"/>
      <c r="H17" s="466" t="s">
        <v>258</v>
      </c>
      <c r="I17" s="470"/>
      <c r="J17" s="466" t="s">
        <v>259</v>
      </c>
      <c r="K17" s="468" t="s">
        <v>257</v>
      </c>
      <c r="L17" s="1587"/>
      <c r="M17" s="1557"/>
      <c r="N17" s="1557"/>
      <c r="O17" s="1557"/>
      <c r="P17" s="1557"/>
      <c r="Q17" s="1557"/>
      <c r="R17" s="1557"/>
      <c r="S17" s="1557"/>
      <c r="T17" s="1557"/>
      <c r="U17" s="1557"/>
      <c r="V17" s="1557"/>
      <c r="W17" s="1557"/>
      <c r="X17" s="1557"/>
      <c r="Y17" s="1557"/>
      <c r="Z17" s="1557"/>
      <c r="AA17" s="1588"/>
      <c r="AB17" s="294"/>
      <c r="AC17" s="295"/>
    </row>
    <row r="18" spans="1:29" s="261" customFormat="1" ht="14.25" customHeight="1">
      <c r="A18" s="293"/>
      <c r="C18" s="1572" t="s">
        <v>260</v>
      </c>
      <c r="D18" s="1561"/>
      <c r="E18" s="1566" t="s">
        <v>261</v>
      </c>
      <c r="F18" s="1567"/>
      <c r="G18" s="1567"/>
      <c r="H18" s="1567"/>
      <c r="I18" s="1567"/>
      <c r="J18" s="1567"/>
      <c r="K18" s="1568"/>
      <c r="L18" s="1566" t="s">
        <v>262</v>
      </c>
      <c r="M18" s="1567"/>
      <c r="N18" s="1567"/>
      <c r="O18" s="1567"/>
      <c r="P18" s="1567"/>
      <c r="Q18" s="1567"/>
      <c r="R18" s="1567"/>
      <c r="S18" s="1567"/>
      <c r="T18" s="1567"/>
      <c r="U18" s="1567"/>
      <c r="V18" s="1573"/>
      <c r="W18" s="1567" t="s">
        <v>263</v>
      </c>
      <c r="X18" s="1567"/>
      <c r="Y18" s="1567"/>
      <c r="Z18" s="1567"/>
      <c r="AA18" s="1568"/>
      <c r="AB18" s="296"/>
      <c r="AC18" s="295"/>
    </row>
    <row r="19" spans="1:29" s="261" customFormat="1" ht="14.85" customHeight="1">
      <c r="A19" s="293"/>
      <c r="C19" s="1562"/>
      <c r="D19" s="1563"/>
      <c r="E19" s="1569"/>
      <c r="F19" s="1570"/>
      <c r="G19" s="1570"/>
      <c r="H19" s="1570"/>
      <c r="I19" s="1570"/>
      <c r="J19" s="1570"/>
      <c r="K19" s="1571"/>
      <c r="L19" s="1569"/>
      <c r="M19" s="1570"/>
      <c r="N19" s="1570"/>
      <c r="O19" s="1570"/>
      <c r="P19" s="1570"/>
      <c r="Q19" s="1570"/>
      <c r="R19" s="1570"/>
      <c r="S19" s="1570"/>
      <c r="T19" s="1570"/>
      <c r="U19" s="1570"/>
      <c r="V19" s="1574"/>
      <c r="W19" s="1575"/>
      <c r="X19" s="1570"/>
      <c r="Y19" s="1570"/>
      <c r="Z19" s="1570"/>
      <c r="AA19" s="1571"/>
      <c r="AB19" s="294"/>
      <c r="AC19" s="295"/>
    </row>
    <row r="20" spans="1:29" s="261" customFormat="1" ht="14.85" customHeight="1">
      <c r="A20" s="293"/>
      <c r="C20" s="1562"/>
      <c r="D20" s="1563"/>
      <c r="E20" s="1569"/>
      <c r="F20" s="1570"/>
      <c r="G20" s="1570"/>
      <c r="H20" s="1570"/>
      <c r="I20" s="1570"/>
      <c r="J20" s="1570"/>
      <c r="K20" s="1571"/>
      <c r="L20" s="1569"/>
      <c r="M20" s="1570"/>
      <c r="N20" s="1570"/>
      <c r="O20" s="1570"/>
      <c r="P20" s="1570"/>
      <c r="Q20" s="1570"/>
      <c r="R20" s="1570"/>
      <c r="S20" s="1570"/>
      <c r="T20" s="1570"/>
      <c r="U20" s="1570"/>
      <c r="V20" s="1574"/>
      <c r="W20" s="1575"/>
      <c r="X20" s="1570"/>
      <c r="Y20" s="1570"/>
      <c r="Z20" s="1570"/>
      <c r="AA20" s="1571"/>
      <c r="AB20" s="294"/>
      <c r="AC20" s="295"/>
    </row>
    <row r="21" spans="1:29" s="261" customFormat="1" ht="14.25" customHeight="1">
      <c r="A21" s="293"/>
      <c r="C21" s="1560" t="s">
        <v>264</v>
      </c>
      <c r="D21" s="1561"/>
      <c r="E21" s="1566" t="s">
        <v>265</v>
      </c>
      <c r="F21" s="1567"/>
      <c r="G21" s="1567"/>
      <c r="H21" s="1567"/>
      <c r="I21" s="1567"/>
      <c r="J21" s="1567"/>
      <c r="K21" s="1568"/>
      <c r="L21" s="1566" t="s">
        <v>262</v>
      </c>
      <c r="M21" s="1567"/>
      <c r="N21" s="1567"/>
      <c r="O21" s="1567"/>
      <c r="P21" s="1567"/>
      <c r="Q21" s="1567"/>
      <c r="R21" s="1567"/>
      <c r="S21" s="1567"/>
      <c r="T21" s="1567"/>
      <c r="U21" s="1567"/>
      <c r="V21" s="1567"/>
      <c r="W21" s="1567"/>
      <c r="X21" s="1567"/>
      <c r="Y21" s="1567"/>
      <c r="Z21" s="1567"/>
      <c r="AA21" s="1568"/>
      <c r="AB21" s="296"/>
      <c r="AC21" s="295"/>
    </row>
    <row r="22" spans="1:29" s="261" customFormat="1" ht="14.85" customHeight="1">
      <c r="A22" s="293"/>
      <c r="C22" s="1562"/>
      <c r="D22" s="1563"/>
      <c r="E22" s="1569"/>
      <c r="F22" s="1570"/>
      <c r="G22" s="1570"/>
      <c r="H22" s="1570"/>
      <c r="I22" s="1570"/>
      <c r="J22" s="1570"/>
      <c r="K22" s="1571"/>
      <c r="L22" s="1569"/>
      <c r="M22" s="1570"/>
      <c r="N22" s="1570"/>
      <c r="O22" s="1570"/>
      <c r="P22" s="1570"/>
      <c r="Q22" s="1570"/>
      <c r="R22" s="1570"/>
      <c r="S22" s="1570"/>
      <c r="T22" s="1570"/>
      <c r="U22" s="1570"/>
      <c r="V22" s="1570"/>
      <c r="W22" s="1570"/>
      <c r="X22" s="1570"/>
      <c r="Y22" s="1570"/>
      <c r="Z22" s="1570"/>
      <c r="AA22" s="1571"/>
      <c r="AB22" s="294"/>
      <c r="AC22" s="295"/>
    </row>
    <row r="23" spans="1:29" s="261" customFormat="1" ht="14.85" customHeight="1">
      <c r="A23" s="293"/>
      <c r="C23" s="1564"/>
      <c r="D23" s="1565"/>
      <c r="E23" s="1569"/>
      <c r="F23" s="1570"/>
      <c r="G23" s="1570"/>
      <c r="H23" s="1570"/>
      <c r="I23" s="1570"/>
      <c r="J23" s="1570"/>
      <c r="K23" s="1571"/>
      <c r="L23" s="1569"/>
      <c r="M23" s="1570"/>
      <c r="N23" s="1570"/>
      <c r="O23" s="1570"/>
      <c r="P23" s="1570"/>
      <c r="Q23" s="1570"/>
      <c r="R23" s="1570"/>
      <c r="S23" s="1570"/>
      <c r="T23" s="1570"/>
      <c r="U23" s="1570"/>
      <c r="V23" s="1570"/>
      <c r="W23" s="1570"/>
      <c r="X23" s="1570"/>
      <c r="Y23" s="1570"/>
      <c r="Z23" s="1570"/>
      <c r="AA23" s="1571"/>
      <c r="AB23" s="294"/>
      <c r="AC23" s="295"/>
    </row>
    <row r="24" spans="1:29" s="261" customFormat="1" ht="10.35" customHeight="1">
      <c r="A24" s="293"/>
      <c r="C24" s="1609"/>
      <c r="D24" s="1609"/>
      <c r="E24" s="1609"/>
      <c r="F24" s="1609"/>
      <c r="G24" s="1609"/>
      <c r="H24" s="1609"/>
      <c r="I24" s="1609"/>
      <c r="J24" s="1609"/>
      <c r="K24" s="1609"/>
      <c r="L24" s="1609"/>
      <c r="M24" s="1609"/>
      <c r="N24" s="1609"/>
      <c r="O24" s="1609"/>
      <c r="P24" s="1609"/>
      <c r="Q24" s="297"/>
      <c r="R24" s="297"/>
      <c r="S24" s="297"/>
      <c r="T24" s="297"/>
      <c r="U24" s="297"/>
      <c r="V24" s="298"/>
      <c r="W24" s="298"/>
      <c r="X24" s="298"/>
      <c r="Y24" s="298"/>
      <c r="Z24" s="298"/>
      <c r="AA24" s="298"/>
      <c r="AB24" s="298"/>
      <c r="AC24" s="295"/>
    </row>
    <row r="25" spans="1:29" s="260" customFormat="1" ht="18.75" customHeight="1">
      <c r="A25" s="287"/>
      <c r="C25" s="288"/>
      <c r="D25" s="289" t="s">
        <v>241</v>
      </c>
      <c r="E25" s="290" t="s">
        <v>384</v>
      </c>
      <c r="F25" s="289"/>
      <c r="G25" s="289"/>
      <c r="H25" s="289"/>
      <c r="I25" s="289"/>
      <c r="J25" s="289" t="s">
        <v>241</v>
      </c>
      <c r="K25" s="290" t="s">
        <v>387</v>
      </c>
      <c r="L25" s="289"/>
      <c r="O25" s="289"/>
      <c r="P25" s="289"/>
      <c r="Q25" s="289"/>
      <c r="S25" s="289" t="s">
        <v>312</v>
      </c>
      <c r="T25" s="290" t="s">
        <v>385</v>
      </c>
      <c r="U25" s="290"/>
      <c r="V25" s="290"/>
      <c r="W25" s="291"/>
      <c r="X25" s="291"/>
      <c r="Y25" s="291"/>
      <c r="Z25" s="291"/>
      <c r="AA25" s="291"/>
      <c r="AB25" s="291"/>
      <c r="AC25" s="292"/>
    </row>
    <row r="26" spans="1:29" s="261" customFormat="1" ht="12">
      <c r="A26" s="293"/>
      <c r="C26" s="1560" t="s">
        <v>36</v>
      </c>
      <c r="D26" s="1561"/>
      <c r="E26" s="447" t="s">
        <v>152</v>
      </c>
      <c r="F26" s="448"/>
      <c r="G26" s="1589"/>
      <c r="H26" s="1589"/>
      <c r="I26" s="1589"/>
      <c r="J26" s="1589"/>
      <c r="K26" s="1589"/>
      <c r="L26" s="1589"/>
      <c r="M26" s="1589"/>
      <c r="N26" s="1589"/>
      <c r="O26" s="1589"/>
      <c r="P26" s="1589"/>
      <c r="Q26" s="1590"/>
      <c r="R26" s="1560" t="s">
        <v>242</v>
      </c>
      <c r="S26" s="1576"/>
      <c r="T26" s="1576"/>
      <c r="U26" s="1591"/>
      <c r="V26" s="1592"/>
      <c r="W26" s="1596"/>
      <c r="X26" s="1597"/>
      <c r="Y26" s="1597"/>
      <c r="Z26" s="1597"/>
      <c r="AA26" s="1598"/>
      <c r="AB26" s="294"/>
      <c r="AC26" s="295"/>
    </row>
    <row r="27" spans="1:29" s="261" customFormat="1" ht="28.35" customHeight="1">
      <c r="A27" s="293"/>
      <c r="C27" s="1562"/>
      <c r="D27" s="1563"/>
      <c r="E27" s="1602"/>
      <c r="F27" s="1603"/>
      <c r="G27" s="1603"/>
      <c r="H27" s="1603"/>
      <c r="I27" s="1603"/>
      <c r="J27" s="1603"/>
      <c r="K27" s="1603"/>
      <c r="L27" s="1603"/>
      <c r="M27" s="1603"/>
      <c r="N27" s="1603"/>
      <c r="O27" s="1603"/>
      <c r="P27" s="1603"/>
      <c r="Q27" s="1604"/>
      <c r="R27" s="1593"/>
      <c r="S27" s="1594"/>
      <c r="T27" s="1594"/>
      <c r="U27" s="1594"/>
      <c r="V27" s="1595"/>
      <c r="W27" s="1599"/>
      <c r="X27" s="1600"/>
      <c r="Y27" s="1600"/>
      <c r="Z27" s="1600"/>
      <c r="AA27" s="1601"/>
      <c r="AB27" s="296"/>
      <c r="AC27" s="295"/>
    </row>
    <row r="28" spans="1:29" s="261" customFormat="1" ht="15.75" customHeight="1">
      <c r="A28" s="293"/>
      <c r="C28" s="1560" t="s">
        <v>243</v>
      </c>
      <c r="D28" s="1561"/>
      <c r="E28" s="1605" t="s">
        <v>675</v>
      </c>
      <c r="F28" s="1605"/>
      <c r="G28" s="1605"/>
      <c r="H28" s="1605"/>
      <c r="I28" s="1605" t="s">
        <v>244</v>
      </c>
      <c r="J28" s="1605"/>
      <c r="K28" s="1605"/>
      <c r="L28" s="1605"/>
      <c r="M28" s="449" t="s">
        <v>245</v>
      </c>
      <c r="N28" s="450" t="s">
        <v>246</v>
      </c>
      <c r="O28" s="451"/>
      <c r="P28" s="452" t="s">
        <v>247</v>
      </c>
      <c r="Q28" s="451"/>
      <c r="R28" s="452" t="s">
        <v>18</v>
      </c>
      <c r="S28" s="451"/>
      <c r="T28" s="452" t="s">
        <v>19</v>
      </c>
      <c r="U28" s="452" t="s">
        <v>248</v>
      </c>
      <c r="V28" s="451"/>
      <c r="W28" s="452" t="s">
        <v>249</v>
      </c>
      <c r="X28" s="451"/>
      <c r="Y28" s="452" t="s">
        <v>18</v>
      </c>
      <c r="Z28" s="451"/>
      <c r="AA28" s="453" t="s">
        <v>19</v>
      </c>
      <c r="AB28" s="296"/>
      <c r="AC28" s="295"/>
    </row>
    <row r="29" spans="1:29" s="261" customFormat="1" ht="15.75" customHeight="1">
      <c r="A29" s="293"/>
      <c r="C29" s="1564"/>
      <c r="D29" s="1565"/>
      <c r="E29" s="1607" t="s">
        <v>676</v>
      </c>
      <c r="F29" s="1608"/>
      <c r="G29" s="1608"/>
      <c r="H29" s="1608"/>
      <c r="I29" s="1606" t="s">
        <v>250</v>
      </c>
      <c r="J29" s="1606"/>
      <c r="K29" s="1606"/>
      <c r="L29" s="1606"/>
      <c r="M29" s="454" t="s">
        <v>245</v>
      </c>
      <c r="N29" s="455" t="s">
        <v>246</v>
      </c>
      <c r="O29" s="456"/>
      <c r="P29" s="457" t="s">
        <v>247</v>
      </c>
      <c r="Q29" s="456"/>
      <c r="R29" s="457" t="s">
        <v>18</v>
      </c>
      <c r="S29" s="456"/>
      <c r="T29" s="457" t="s">
        <v>19</v>
      </c>
      <c r="U29" s="457" t="s">
        <v>248</v>
      </c>
      <c r="V29" s="458"/>
      <c r="W29" s="459" t="s">
        <v>249</v>
      </c>
      <c r="X29" s="458"/>
      <c r="Y29" s="459" t="s">
        <v>18</v>
      </c>
      <c r="Z29" s="458"/>
      <c r="AA29" s="460" t="s">
        <v>19</v>
      </c>
      <c r="AB29" s="296"/>
      <c r="AC29" s="295"/>
    </row>
    <row r="30" spans="1:29" s="261" customFormat="1" ht="12">
      <c r="A30" s="293"/>
      <c r="C30" s="1560" t="s">
        <v>251</v>
      </c>
      <c r="D30" s="1576"/>
      <c r="E30" s="1566" t="s">
        <v>252</v>
      </c>
      <c r="F30" s="1567"/>
      <c r="G30" s="1567"/>
      <c r="H30" s="1567"/>
      <c r="I30" s="1567"/>
      <c r="J30" s="1567"/>
      <c r="K30" s="1568"/>
      <c r="L30" s="1566" t="s">
        <v>253</v>
      </c>
      <c r="M30" s="1567"/>
      <c r="N30" s="1567"/>
      <c r="O30" s="1567"/>
      <c r="P30" s="1567"/>
      <c r="Q30" s="1567"/>
      <c r="R30" s="1567"/>
      <c r="S30" s="1567"/>
      <c r="T30" s="1567"/>
      <c r="U30" s="1567"/>
      <c r="V30" s="1567"/>
      <c r="W30" s="1567"/>
      <c r="X30" s="1567"/>
      <c r="Y30" s="1567"/>
      <c r="Z30" s="1567"/>
      <c r="AA30" s="1568"/>
      <c r="AB30" s="296"/>
      <c r="AC30" s="295"/>
    </row>
    <row r="31" spans="1:29" s="261" customFormat="1" ht="12" customHeight="1">
      <c r="A31" s="293"/>
      <c r="C31" s="1562"/>
      <c r="D31" s="1577"/>
      <c r="E31" s="461"/>
      <c r="F31" s="462" t="s">
        <v>249</v>
      </c>
      <c r="G31" s="463"/>
      <c r="H31" s="462" t="s">
        <v>254</v>
      </c>
      <c r="I31" s="463"/>
      <c r="J31" s="462" t="s">
        <v>255</v>
      </c>
      <c r="K31" s="464" t="s">
        <v>256</v>
      </c>
      <c r="L31" s="1579"/>
      <c r="M31" s="1580"/>
      <c r="N31" s="1580"/>
      <c r="O31" s="1580"/>
      <c r="P31" s="1580"/>
      <c r="Q31" s="1580"/>
      <c r="R31" s="1580"/>
      <c r="S31" s="1580"/>
      <c r="T31" s="1580"/>
      <c r="U31" s="1580"/>
      <c r="V31" s="1580"/>
      <c r="W31" s="1580"/>
      <c r="X31" s="1580"/>
      <c r="Y31" s="1580"/>
      <c r="Z31" s="1580"/>
      <c r="AA31" s="1581"/>
      <c r="AB31" s="294"/>
      <c r="AC31" s="295"/>
    </row>
    <row r="32" spans="1:29" s="261" customFormat="1" ht="12" customHeight="1">
      <c r="A32" s="293"/>
      <c r="C32" s="1562"/>
      <c r="D32" s="1577"/>
      <c r="E32" s="465"/>
      <c r="F32" s="466" t="s">
        <v>249</v>
      </c>
      <c r="G32" s="467"/>
      <c r="H32" s="466" t="s">
        <v>254</v>
      </c>
      <c r="I32" s="467"/>
      <c r="J32" s="466" t="s">
        <v>255</v>
      </c>
      <c r="K32" s="468" t="s">
        <v>257</v>
      </c>
      <c r="L32" s="1582"/>
      <c r="M32" s="1583"/>
      <c r="N32" s="1583"/>
      <c r="O32" s="1583"/>
      <c r="P32" s="1583"/>
      <c r="Q32" s="1583"/>
      <c r="R32" s="1583"/>
      <c r="S32" s="1583"/>
      <c r="T32" s="1583"/>
      <c r="U32" s="1583"/>
      <c r="V32" s="1583"/>
      <c r="W32" s="1583"/>
      <c r="X32" s="1583"/>
      <c r="Y32" s="1583"/>
      <c r="Z32" s="1583"/>
      <c r="AA32" s="1584"/>
      <c r="AB32" s="294"/>
      <c r="AC32" s="295"/>
    </row>
    <row r="33" spans="1:29" s="261" customFormat="1" ht="12" customHeight="1">
      <c r="A33" s="293"/>
      <c r="C33" s="1562"/>
      <c r="D33" s="1577"/>
      <c r="E33" s="461"/>
      <c r="F33" s="462" t="s">
        <v>249</v>
      </c>
      <c r="G33" s="463"/>
      <c r="H33" s="462" t="s">
        <v>258</v>
      </c>
      <c r="I33" s="463"/>
      <c r="J33" s="462" t="s">
        <v>259</v>
      </c>
      <c r="K33" s="464" t="s">
        <v>256</v>
      </c>
      <c r="L33" s="1579"/>
      <c r="M33" s="1580"/>
      <c r="N33" s="1580"/>
      <c r="O33" s="1580"/>
      <c r="P33" s="1580"/>
      <c r="Q33" s="1580"/>
      <c r="R33" s="1580"/>
      <c r="S33" s="1580"/>
      <c r="T33" s="1580"/>
      <c r="U33" s="1580"/>
      <c r="V33" s="1580"/>
      <c r="W33" s="1580"/>
      <c r="X33" s="1580"/>
      <c r="Y33" s="1580"/>
      <c r="Z33" s="1580"/>
      <c r="AA33" s="1581"/>
      <c r="AB33" s="294"/>
      <c r="AC33" s="295"/>
    </row>
    <row r="34" spans="1:29" s="261" customFormat="1" ht="12" customHeight="1">
      <c r="A34" s="293"/>
      <c r="C34" s="1562"/>
      <c r="D34" s="1577"/>
      <c r="E34" s="465"/>
      <c r="F34" s="466" t="s">
        <v>249</v>
      </c>
      <c r="G34" s="467"/>
      <c r="H34" s="466" t="s">
        <v>258</v>
      </c>
      <c r="I34" s="467"/>
      <c r="J34" s="466" t="s">
        <v>259</v>
      </c>
      <c r="K34" s="468" t="s">
        <v>257</v>
      </c>
      <c r="L34" s="1582"/>
      <c r="M34" s="1583"/>
      <c r="N34" s="1583"/>
      <c r="O34" s="1583"/>
      <c r="P34" s="1583"/>
      <c r="Q34" s="1583"/>
      <c r="R34" s="1583"/>
      <c r="S34" s="1583"/>
      <c r="T34" s="1583"/>
      <c r="U34" s="1583"/>
      <c r="V34" s="1583"/>
      <c r="W34" s="1583"/>
      <c r="X34" s="1583"/>
      <c r="Y34" s="1583"/>
      <c r="Z34" s="1583"/>
      <c r="AA34" s="1584"/>
      <c r="AB34" s="294"/>
      <c r="AC34" s="295"/>
    </row>
    <row r="35" spans="1:29" s="261" customFormat="1" ht="12" customHeight="1">
      <c r="A35" s="293"/>
      <c r="C35" s="1562"/>
      <c r="D35" s="1577"/>
      <c r="E35" s="461"/>
      <c r="F35" s="462" t="s">
        <v>249</v>
      </c>
      <c r="G35" s="463"/>
      <c r="H35" s="462" t="s">
        <v>258</v>
      </c>
      <c r="I35" s="463"/>
      <c r="J35" s="462" t="s">
        <v>259</v>
      </c>
      <c r="K35" s="464" t="s">
        <v>256</v>
      </c>
      <c r="L35" s="1579"/>
      <c r="M35" s="1580"/>
      <c r="N35" s="1580"/>
      <c r="O35" s="1580"/>
      <c r="P35" s="1580"/>
      <c r="Q35" s="1580"/>
      <c r="R35" s="1580"/>
      <c r="S35" s="1580"/>
      <c r="T35" s="1580"/>
      <c r="U35" s="1580"/>
      <c r="V35" s="1580"/>
      <c r="W35" s="1580"/>
      <c r="X35" s="1580"/>
      <c r="Y35" s="1580"/>
      <c r="Z35" s="1580"/>
      <c r="AA35" s="1581"/>
      <c r="AB35" s="294"/>
      <c r="AC35" s="295"/>
    </row>
    <row r="36" spans="1:29" s="261" customFormat="1" ht="12" customHeight="1">
      <c r="A36" s="293"/>
      <c r="C36" s="1562"/>
      <c r="D36" s="1577"/>
      <c r="E36" s="465"/>
      <c r="F36" s="466" t="s">
        <v>249</v>
      </c>
      <c r="G36" s="467"/>
      <c r="H36" s="466" t="s">
        <v>258</v>
      </c>
      <c r="I36" s="467"/>
      <c r="J36" s="466" t="s">
        <v>259</v>
      </c>
      <c r="K36" s="468" t="s">
        <v>257</v>
      </c>
      <c r="L36" s="1582"/>
      <c r="M36" s="1583"/>
      <c r="N36" s="1583"/>
      <c r="O36" s="1583"/>
      <c r="P36" s="1583"/>
      <c r="Q36" s="1583"/>
      <c r="R36" s="1583"/>
      <c r="S36" s="1583"/>
      <c r="T36" s="1583"/>
      <c r="U36" s="1583"/>
      <c r="V36" s="1583"/>
      <c r="W36" s="1583"/>
      <c r="X36" s="1583"/>
      <c r="Y36" s="1583"/>
      <c r="Z36" s="1583"/>
      <c r="AA36" s="1584"/>
      <c r="AB36" s="294"/>
      <c r="AC36" s="295"/>
    </row>
    <row r="37" spans="1:29" s="261" customFormat="1" ht="12" customHeight="1">
      <c r="A37" s="293"/>
      <c r="C37" s="1562"/>
      <c r="D37" s="1577"/>
      <c r="E37" s="461"/>
      <c r="F37" s="462" t="s">
        <v>249</v>
      </c>
      <c r="G37" s="463"/>
      <c r="H37" s="462" t="s">
        <v>258</v>
      </c>
      <c r="I37" s="463"/>
      <c r="J37" s="462" t="s">
        <v>259</v>
      </c>
      <c r="K37" s="464" t="s">
        <v>256</v>
      </c>
      <c r="L37" s="1579"/>
      <c r="M37" s="1585"/>
      <c r="N37" s="1585"/>
      <c r="O37" s="1585"/>
      <c r="P37" s="1585"/>
      <c r="Q37" s="1585"/>
      <c r="R37" s="1585"/>
      <c r="S37" s="1585"/>
      <c r="T37" s="1585"/>
      <c r="U37" s="1585"/>
      <c r="V37" s="1585"/>
      <c r="W37" s="1585"/>
      <c r="X37" s="1585"/>
      <c r="Y37" s="1585"/>
      <c r="Z37" s="1585"/>
      <c r="AA37" s="1586"/>
      <c r="AB37" s="294"/>
      <c r="AC37" s="295"/>
    </row>
    <row r="38" spans="1:29" s="261" customFormat="1" ht="12" customHeight="1">
      <c r="A38" s="293"/>
      <c r="C38" s="1564"/>
      <c r="D38" s="1578"/>
      <c r="E38" s="469"/>
      <c r="F38" s="466" t="s">
        <v>249</v>
      </c>
      <c r="G38" s="470"/>
      <c r="H38" s="466" t="s">
        <v>258</v>
      </c>
      <c r="I38" s="470"/>
      <c r="J38" s="466" t="s">
        <v>259</v>
      </c>
      <c r="K38" s="468" t="s">
        <v>257</v>
      </c>
      <c r="L38" s="1587"/>
      <c r="M38" s="1557"/>
      <c r="N38" s="1557"/>
      <c r="O38" s="1557"/>
      <c r="P38" s="1557"/>
      <c r="Q38" s="1557"/>
      <c r="R38" s="1557"/>
      <c r="S38" s="1557"/>
      <c r="T38" s="1557"/>
      <c r="U38" s="1557"/>
      <c r="V38" s="1557"/>
      <c r="W38" s="1557"/>
      <c r="X38" s="1557"/>
      <c r="Y38" s="1557"/>
      <c r="Z38" s="1557"/>
      <c r="AA38" s="1588"/>
      <c r="AB38" s="294"/>
      <c r="AC38" s="295"/>
    </row>
    <row r="39" spans="1:29" s="261" customFormat="1" ht="14.25" customHeight="1">
      <c r="A39" s="293"/>
      <c r="C39" s="1572" t="s">
        <v>260</v>
      </c>
      <c r="D39" s="1561"/>
      <c r="E39" s="1566" t="s">
        <v>261</v>
      </c>
      <c r="F39" s="1567"/>
      <c r="G39" s="1567"/>
      <c r="H39" s="1567"/>
      <c r="I39" s="1567"/>
      <c r="J39" s="1567"/>
      <c r="K39" s="1568"/>
      <c r="L39" s="1566" t="s">
        <v>262</v>
      </c>
      <c r="M39" s="1567"/>
      <c r="N39" s="1567"/>
      <c r="O39" s="1567"/>
      <c r="P39" s="1567"/>
      <c r="Q39" s="1567"/>
      <c r="R39" s="1567"/>
      <c r="S39" s="1567"/>
      <c r="T39" s="1567"/>
      <c r="U39" s="1567"/>
      <c r="V39" s="1573"/>
      <c r="W39" s="1567" t="s">
        <v>263</v>
      </c>
      <c r="X39" s="1567"/>
      <c r="Y39" s="1567"/>
      <c r="Z39" s="1567"/>
      <c r="AA39" s="1568"/>
      <c r="AB39" s="296"/>
      <c r="AC39" s="295"/>
    </row>
    <row r="40" spans="1:29" s="261" customFormat="1" ht="14.85" customHeight="1">
      <c r="A40" s="293"/>
      <c r="C40" s="1562"/>
      <c r="D40" s="1563"/>
      <c r="E40" s="1569"/>
      <c r="F40" s="1570"/>
      <c r="G40" s="1570"/>
      <c r="H40" s="1570"/>
      <c r="I40" s="1570"/>
      <c r="J40" s="1570"/>
      <c r="K40" s="1571"/>
      <c r="L40" s="1569"/>
      <c r="M40" s="1570"/>
      <c r="N40" s="1570"/>
      <c r="O40" s="1570"/>
      <c r="P40" s="1570"/>
      <c r="Q40" s="1570"/>
      <c r="R40" s="1570"/>
      <c r="S40" s="1570"/>
      <c r="T40" s="1570"/>
      <c r="U40" s="1570"/>
      <c r="V40" s="1574"/>
      <c r="W40" s="1575"/>
      <c r="X40" s="1570"/>
      <c r="Y40" s="1570"/>
      <c r="Z40" s="1570"/>
      <c r="AA40" s="1571"/>
      <c r="AB40" s="294"/>
      <c r="AC40" s="295"/>
    </row>
    <row r="41" spans="1:29" s="261" customFormat="1" ht="14.85" customHeight="1">
      <c r="A41" s="293"/>
      <c r="C41" s="1562"/>
      <c r="D41" s="1563"/>
      <c r="E41" s="1569"/>
      <c r="F41" s="1570"/>
      <c r="G41" s="1570"/>
      <c r="H41" s="1570"/>
      <c r="I41" s="1570"/>
      <c r="J41" s="1570"/>
      <c r="K41" s="1571"/>
      <c r="L41" s="1569"/>
      <c r="M41" s="1570"/>
      <c r="N41" s="1570"/>
      <c r="O41" s="1570"/>
      <c r="P41" s="1570"/>
      <c r="Q41" s="1570"/>
      <c r="R41" s="1570"/>
      <c r="S41" s="1570"/>
      <c r="T41" s="1570"/>
      <c r="U41" s="1570"/>
      <c r="V41" s="1574"/>
      <c r="W41" s="1575"/>
      <c r="X41" s="1570"/>
      <c r="Y41" s="1570"/>
      <c r="Z41" s="1570"/>
      <c r="AA41" s="1571"/>
      <c r="AB41" s="294"/>
      <c r="AC41" s="295"/>
    </row>
    <row r="42" spans="1:29" s="261" customFormat="1" ht="14.25" customHeight="1">
      <c r="A42" s="293"/>
      <c r="C42" s="1560" t="s">
        <v>264</v>
      </c>
      <c r="D42" s="1561"/>
      <c r="E42" s="1566" t="s">
        <v>265</v>
      </c>
      <c r="F42" s="1567"/>
      <c r="G42" s="1567"/>
      <c r="H42" s="1567"/>
      <c r="I42" s="1567"/>
      <c r="J42" s="1567"/>
      <c r="K42" s="1568"/>
      <c r="L42" s="1566" t="s">
        <v>262</v>
      </c>
      <c r="M42" s="1567"/>
      <c r="N42" s="1567"/>
      <c r="O42" s="1567"/>
      <c r="P42" s="1567"/>
      <c r="Q42" s="1567"/>
      <c r="R42" s="1567"/>
      <c r="S42" s="1567"/>
      <c r="T42" s="1567"/>
      <c r="U42" s="1567"/>
      <c r="V42" s="1567"/>
      <c r="W42" s="1567"/>
      <c r="X42" s="1567"/>
      <c r="Y42" s="1567"/>
      <c r="Z42" s="1567"/>
      <c r="AA42" s="1568"/>
      <c r="AB42" s="296"/>
      <c r="AC42" s="295"/>
    </row>
    <row r="43" spans="1:29" s="261" customFormat="1" ht="14.85" customHeight="1">
      <c r="A43" s="293"/>
      <c r="C43" s="1562"/>
      <c r="D43" s="1563"/>
      <c r="E43" s="1569"/>
      <c r="F43" s="1570"/>
      <c r="G43" s="1570"/>
      <c r="H43" s="1570"/>
      <c r="I43" s="1570"/>
      <c r="J43" s="1570"/>
      <c r="K43" s="1571"/>
      <c r="L43" s="1569"/>
      <c r="M43" s="1570"/>
      <c r="N43" s="1570"/>
      <c r="O43" s="1570"/>
      <c r="P43" s="1570"/>
      <c r="Q43" s="1570"/>
      <c r="R43" s="1570"/>
      <c r="S43" s="1570"/>
      <c r="T43" s="1570"/>
      <c r="U43" s="1570"/>
      <c r="V43" s="1570"/>
      <c r="W43" s="1570"/>
      <c r="X43" s="1570"/>
      <c r="Y43" s="1570"/>
      <c r="Z43" s="1570"/>
      <c r="AA43" s="1571"/>
      <c r="AB43" s="294"/>
      <c r="AC43" s="295"/>
    </row>
    <row r="44" spans="1:29" s="261" customFormat="1" ht="14.85" customHeight="1">
      <c r="A44" s="293"/>
      <c r="C44" s="1564"/>
      <c r="D44" s="1565"/>
      <c r="E44" s="1569"/>
      <c r="F44" s="1570"/>
      <c r="G44" s="1570"/>
      <c r="H44" s="1570"/>
      <c r="I44" s="1570"/>
      <c r="J44" s="1570"/>
      <c r="K44" s="1571"/>
      <c r="L44" s="1569"/>
      <c r="M44" s="1570"/>
      <c r="N44" s="1570"/>
      <c r="O44" s="1570"/>
      <c r="P44" s="1570"/>
      <c r="Q44" s="1570"/>
      <c r="R44" s="1570"/>
      <c r="S44" s="1570"/>
      <c r="T44" s="1570"/>
      <c r="U44" s="1570"/>
      <c r="V44" s="1570"/>
      <c r="W44" s="1570"/>
      <c r="X44" s="1570"/>
      <c r="Y44" s="1570"/>
      <c r="Z44" s="1570"/>
      <c r="AA44" s="1571"/>
      <c r="AB44" s="294"/>
      <c r="AC44" s="295"/>
    </row>
    <row r="45" spans="1:29" s="300" customFormat="1" ht="12" customHeight="1">
      <c r="A45" s="299"/>
      <c r="AC45" s="301"/>
    </row>
    <row r="46" spans="1:29" s="260" customFormat="1" ht="18.75" customHeight="1">
      <c r="A46" s="287"/>
      <c r="C46" s="288"/>
      <c r="D46" s="289" t="s">
        <v>241</v>
      </c>
      <c r="E46" s="290" t="s">
        <v>384</v>
      </c>
      <c r="F46" s="289"/>
      <c r="G46" s="289"/>
      <c r="H46" s="289"/>
      <c r="I46" s="289"/>
      <c r="J46" s="289" t="s">
        <v>241</v>
      </c>
      <c r="K46" s="290" t="s">
        <v>387</v>
      </c>
      <c r="L46" s="289"/>
      <c r="O46" s="289"/>
      <c r="P46" s="289"/>
      <c r="Q46" s="289"/>
      <c r="S46" s="289" t="s">
        <v>312</v>
      </c>
      <c r="T46" s="290" t="s">
        <v>385</v>
      </c>
      <c r="U46" s="290"/>
      <c r="V46" s="290"/>
      <c r="W46" s="291"/>
      <c r="X46" s="291"/>
      <c r="Y46" s="291"/>
      <c r="Z46" s="291"/>
      <c r="AA46" s="291"/>
      <c r="AB46" s="291"/>
      <c r="AC46" s="292"/>
    </row>
    <row r="47" spans="1:29" s="261" customFormat="1" ht="12">
      <c r="A47" s="293"/>
      <c r="C47" s="1560" t="s">
        <v>36</v>
      </c>
      <c r="D47" s="1561"/>
      <c r="E47" s="447" t="s">
        <v>152</v>
      </c>
      <c r="F47" s="448"/>
      <c r="G47" s="1589"/>
      <c r="H47" s="1589"/>
      <c r="I47" s="1589"/>
      <c r="J47" s="1589"/>
      <c r="K47" s="1589"/>
      <c r="L47" s="1589"/>
      <c r="M47" s="1589"/>
      <c r="N47" s="1589"/>
      <c r="O47" s="1589"/>
      <c r="P47" s="1589"/>
      <c r="Q47" s="1590"/>
      <c r="R47" s="1560" t="s">
        <v>242</v>
      </c>
      <c r="S47" s="1576"/>
      <c r="T47" s="1576"/>
      <c r="U47" s="1591"/>
      <c r="V47" s="1592"/>
      <c r="W47" s="1596"/>
      <c r="X47" s="1597"/>
      <c r="Y47" s="1597"/>
      <c r="Z47" s="1597"/>
      <c r="AA47" s="1598"/>
      <c r="AB47" s="294"/>
      <c r="AC47" s="295"/>
    </row>
    <row r="48" spans="1:29" s="261" customFormat="1" ht="28.35" customHeight="1">
      <c r="A48" s="293"/>
      <c r="C48" s="1562"/>
      <c r="D48" s="1563"/>
      <c r="E48" s="1602"/>
      <c r="F48" s="1603"/>
      <c r="G48" s="1603"/>
      <c r="H48" s="1603"/>
      <c r="I48" s="1603"/>
      <c r="J48" s="1603"/>
      <c r="K48" s="1603"/>
      <c r="L48" s="1603"/>
      <c r="M48" s="1603"/>
      <c r="N48" s="1603"/>
      <c r="O48" s="1603"/>
      <c r="P48" s="1603"/>
      <c r="Q48" s="1604"/>
      <c r="R48" s="1593"/>
      <c r="S48" s="1594"/>
      <c r="T48" s="1594"/>
      <c r="U48" s="1594"/>
      <c r="V48" s="1595"/>
      <c r="W48" s="1599"/>
      <c r="X48" s="1600"/>
      <c r="Y48" s="1600"/>
      <c r="Z48" s="1600"/>
      <c r="AA48" s="1601"/>
      <c r="AB48" s="296"/>
      <c r="AC48" s="295"/>
    </row>
    <row r="49" spans="1:29" s="261" customFormat="1" ht="15.75" customHeight="1">
      <c r="A49" s="293"/>
      <c r="C49" s="1560" t="s">
        <v>243</v>
      </c>
      <c r="D49" s="1561"/>
      <c r="E49" s="1605" t="s">
        <v>675</v>
      </c>
      <c r="F49" s="1605"/>
      <c r="G49" s="1605"/>
      <c r="H49" s="1605"/>
      <c r="I49" s="1605" t="s">
        <v>244</v>
      </c>
      <c r="J49" s="1605"/>
      <c r="K49" s="1605"/>
      <c r="L49" s="1605"/>
      <c r="M49" s="449" t="s">
        <v>245</v>
      </c>
      <c r="N49" s="450" t="s">
        <v>246</v>
      </c>
      <c r="O49" s="451"/>
      <c r="P49" s="452" t="s">
        <v>247</v>
      </c>
      <c r="Q49" s="451"/>
      <c r="R49" s="452" t="s">
        <v>18</v>
      </c>
      <c r="S49" s="451"/>
      <c r="T49" s="452" t="s">
        <v>19</v>
      </c>
      <c r="U49" s="452" t="s">
        <v>248</v>
      </c>
      <c r="V49" s="451"/>
      <c r="W49" s="452" t="s">
        <v>249</v>
      </c>
      <c r="X49" s="451"/>
      <c r="Y49" s="452" t="s">
        <v>18</v>
      </c>
      <c r="Z49" s="451"/>
      <c r="AA49" s="453" t="s">
        <v>19</v>
      </c>
      <c r="AB49" s="296"/>
      <c r="AC49" s="295"/>
    </row>
    <row r="50" spans="1:29" s="261" customFormat="1" ht="15.75" customHeight="1">
      <c r="A50" s="293"/>
      <c r="C50" s="1564"/>
      <c r="D50" s="1565"/>
      <c r="E50" s="1607" t="s">
        <v>676</v>
      </c>
      <c r="F50" s="1608"/>
      <c r="G50" s="1608"/>
      <c r="H50" s="1608"/>
      <c r="I50" s="1606" t="s">
        <v>250</v>
      </c>
      <c r="J50" s="1606"/>
      <c r="K50" s="1606"/>
      <c r="L50" s="1606"/>
      <c r="M50" s="454" t="s">
        <v>245</v>
      </c>
      <c r="N50" s="455" t="s">
        <v>246</v>
      </c>
      <c r="O50" s="456"/>
      <c r="P50" s="457" t="s">
        <v>247</v>
      </c>
      <c r="Q50" s="456"/>
      <c r="R50" s="457" t="s">
        <v>18</v>
      </c>
      <c r="S50" s="456"/>
      <c r="T50" s="457" t="s">
        <v>19</v>
      </c>
      <c r="U50" s="457" t="s">
        <v>248</v>
      </c>
      <c r="V50" s="458"/>
      <c r="W50" s="459" t="s">
        <v>249</v>
      </c>
      <c r="X50" s="458"/>
      <c r="Y50" s="459" t="s">
        <v>18</v>
      </c>
      <c r="Z50" s="458"/>
      <c r="AA50" s="460" t="s">
        <v>19</v>
      </c>
      <c r="AB50" s="296"/>
      <c r="AC50" s="295"/>
    </row>
    <row r="51" spans="1:29" s="261" customFormat="1" ht="12">
      <c r="A51" s="293"/>
      <c r="C51" s="1560" t="s">
        <v>251</v>
      </c>
      <c r="D51" s="1576"/>
      <c r="E51" s="1566" t="s">
        <v>252</v>
      </c>
      <c r="F51" s="1567"/>
      <c r="G51" s="1567"/>
      <c r="H51" s="1567"/>
      <c r="I51" s="1567"/>
      <c r="J51" s="1567"/>
      <c r="K51" s="1568"/>
      <c r="L51" s="1566" t="s">
        <v>253</v>
      </c>
      <c r="M51" s="1567"/>
      <c r="N51" s="1567"/>
      <c r="O51" s="1567"/>
      <c r="P51" s="1567"/>
      <c r="Q51" s="1567"/>
      <c r="R51" s="1567"/>
      <c r="S51" s="1567"/>
      <c r="T51" s="1567"/>
      <c r="U51" s="1567"/>
      <c r="V51" s="1567"/>
      <c r="W51" s="1567"/>
      <c r="X51" s="1567"/>
      <c r="Y51" s="1567"/>
      <c r="Z51" s="1567"/>
      <c r="AA51" s="1568"/>
      <c r="AB51" s="296"/>
      <c r="AC51" s="295"/>
    </row>
    <row r="52" spans="1:29" s="261" customFormat="1" ht="12" customHeight="1">
      <c r="A52" s="293"/>
      <c r="C52" s="1562"/>
      <c r="D52" s="1577"/>
      <c r="E52" s="461"/>
      <c r="F52" s="462" t="s">
        <v>249</v>
      </c>
      <c r="G52" s="463"/>
      <c r="H52" s="462" t="s">
        <v>254</v>
      </c>
      <c r="I52" s="463"/>
      <c r="J52" s="462" t="s">
        <v>255</v>
      </c>
      <c r="K52" s="464" t="s">
        <v>256</v>
      </c>
      <c r="L52" s="1579"/>
      <c r="M52" s="1580"/>
      <c r="N52" s="1580"/>
      <c r="O52" s="1580"/>
      <c r="P52" s="1580"/>
      <c r="Q52" s="1580"/>
      <c r="R52" s="1580"/>
      <c r="S52" s="1580"/>
      <c r="T52" s="1580"/>
      <c r="U52" s="1580"/>
      <c r="V52" s="1580"/>
      <c r="W52" s="1580"/>
      <c r="X52" s="1580"/>
      <c r="Y52" s="1580"/>
      <c r="Z52" s="1580"/>
      <c r="AA52" s="1581"/>
      <c r="AB52" s="294"/>
      <c r="AC52" s="295"/>
    </row>
    <row r="53" spans="1:29" s="261" customFormat="1" ht="12" customHeight="1">
      <c r="A53" s="293"/>
      <c r="C53" s="1562"/>
      <c r="D53" s="1577"/>
      <c r="E53" s="465"/>
      <c r="F53" s="466" t="s">
        <v>249</v>
      </c>
      <c r="G53" s="467"/>
      <c r="H53" s="466" t="s">
        <v>254</v>
      </c>
      <c r="I53" s="467"/>
      <c r="J53" s="466" t="s">
        <v>255</v>
      </c>
      <c r="K53" s="468" t="s">
        <v>257</v>
      </c>
      <c r="L53" s="1582"/>
      <c r="M53" s="1583"/>
      <c r="N53" s="1583"/>
      <c r="O53" s="1583"/>
      <c r="P53" s="1583"/>
      <c r="Q53" s="1583"/>
      <c r="R53" s="1583"/>
      <c r="S53" s="1583"/>
      <c r="T53" s="1583"/>
      <c r="U53" s="1583"/>
      <c r="V53" s="1583"/>
      <c r="W53" s="1583"/>
      <c r="X53" s="1583"/>
      <c r="Y53" s="1583"/>
      <c r="Z53" s="1583"/>
      <c r="AA53" s="1584"/>
      <c r="AB53" s="294"/>
      <c r="AC53" s="295"/>
    </row>
    <row r="54" spans="1:29" s="261" customFormat="1" ht="12" customHeight="1">
      <c r="A54" s="293"/>
      <c r="C54" s="1562"/>
      <c r="D54" s="1577"/>
      <c r="E54" s="461"/>
      <c r="F54" s="462" t="s">
        <v>249</v>
      </c>
      <c r="G54" s="463"/>
      <c r="H54" s="462" t="s">
        <v>258</v>
      </c>
      <c r="I54" s="463"/>
      <c r="J54" s="462" t="s">
        <v>259</v>
      </c>
      <c r="K54" s="464" t="s">
        <v>256</v>
      </c>
      <c r="L54" s="1579"/>
      <c r="M54" s="1580"/>
      <c r="N54" s="1580"/>
      <c r="O54" s="1580"/>
      <c r="P54" s="1580"/>
      <c r="Q54" s="1580"/>
      <c r="R54" s="1580"/>
      <c r="S54" s="1580"/>
      <c r="T54" s="1580"/>
      <c r="U54" s="1580"/>
      <c r="V54" s="1580"/>
      <c r="W54" s="1580"/>
      <c r="X54" s="1580"/>
      <c r="Y54" s="1580"/>
      <c r="Z54" s="1580"/>
      <c r="AA54" s="1581"/>
      <c r="AB54" s="294"/>
      <c r="AC54" s="295"/>
    </row>
    <row r="55" spans="1:29" s="261" customFormat="1" ht="12" customHeight="1">
      <c r="A55" s="293"/>
      <c r="C55" s="1562"/>
      <c r="D55" s="1577"/>
      <c r="E55" s="465"/>
      <c r="F55" s="466" t="s">
        <v>249</v>
      </c>
      <c r="G55" s="467"/>
      <c r="H55" s="466" t="s">
        <v>258</v>
      </c>
      <c r="I55" s="467"/>
      <c r="J55" s="466" t="s">
        <v>259</v>
      </c>
      <c r="K55" s="468" t="s">
        <v>257</v>
      </c>
      <c r="L55" s="1582"/>
      <c r="M55" s="1583"/>
      <c r="N55" s="1583"/>
      <c r="O55" s="1583"/>
      <c r="P55" s="1583"/>
      <c r="Q55" s="1583"/>
      <c r="R55" s="1583"/>
      <c r="S55" s="1583"/>
      <c r="T55" s="1583"/>
      <c r="U55" s="1583"/>
      <c r="V55" s="1583"/>
      <c r="W55" s="1583"/>
      <c r="X55" s="1583"/>
      <c r="Y55" s="1583"/>
      <c r="Z55" s="1583"/>
      <c r="AA55" s="1584"/>
      <c r="AB55" s="294"/>
      <c r="AC55" s="295"/>
    </row>
    <row r="56" spans="1:29" s="261" customFormat="1" ht="12" customHeight="1">
      <c r="A56" s="293"/>
      <c r="C56" s="1562"/>
      <c r="D56" s="1577"/>
      <c r="E56" s="461"/>
      <c r="F56" s="462" t="s">
        <v>249</v>
      </c>
      <c r="G56" s="463"/>
      <c r="H56" s="462" t="s">
        <v>258</v>
      </c>
      <c r="I56" s="463"/>
      <c r="J56" s="462" t="s">
        <v>259</v>
      </c>
      <c r="K56" s="464" t="s">
        <v>256</v>
      </c>
      <c r="L56" s="1579"/>
      <c r="M56" s="1580"/>
      <c r="N56" s="1580"/>
      <c r="O56" s="1580"/>
      <c r="P56" s="1580"/>
      <c r="Q56" s="1580"/>
      <c r="R56" s="1580"/>
      <c r="S56" s="1580"/>
      <c r="T56" s="1580"/>
      <c r="U56" s="1580"/>
      <c r="V56" s="1580"/>
      <c r="W56" s="1580"/>
      <c r="X56" s="1580"/>
      <c r="Y56" s="1580"/>
      <c r="Z56" s="1580"/>
      <c r="AA56" s="1581"/>
      <c r="AB56" s="294"/>
      <c r="AC56" s="295"/>
    </row>
    <row r="57" spans="1:29" s="261" customFormat="1" ht="12" customHeight="1">
      <c r="A57" s="293"/>
      <c r="C57" s="1562"/>
      <c r="D57" s="1577"/>
      <c r="E57" s="465"/>
      <c r="F57" s="466" t="s">
        <v>249</v>
      </c>
      <c r="G57" s="467"/>
      <c r="H57" s="466" t="s">
        <v>258</v>
      </c>
      <c r="I57" s="467"/>
      <c r="J57" s="466" t="s">
        <v>259</v>
      </c>
      <c r="K57" s="468" t="s">
        <v>257</v>
      </c>
      <c r="L57" s="1582"/>
      <c r="M57" s="1583"/>
      <c r="N57" s="1583"/>
      <c r="O57" s="1583"/>
      <c r="P57" s="1583"/>
      <c r="Q57" s="1583"/>
      <c r="R57" s="1583"/>
      <c r="S57" s="1583"/>
      <c r="T57" s="1583"/>
      <c r="U57" s="1583"/>
      <c r="V57" s="1583"/>
      <c r="W57" s="1583"/>
      <c r="X57" s="1583"/>
      <c r="Y57" s="1583"/>
      <c r="Z57" s="1583"/>
      <c r="AA57" s="1584"/>
      <c r="AB57" s="294"/>
      <c r="AC57" s="295"/>
    </row>
    <row r="58" spans="1:29" s="261" customFormat="1" ht="12" customHeight="1">
      <c r="A58" s="293"/>
      <c r="C58" s="1562"/>
      <c r="D58" s="1577"/>
      <c r="E58" s="461"/>
      <c r="F58" s="462" t="s">
        <v>249</v>
      </c>
      <c r="G58" s="463"/>
      <c r="H58" s="462" t="s">
        <v>258</v>
      </c>
      <c r="I58" s="463"/>
      <c r="J58" s="462" t="s">
        <v>259</v>
      </c>
      <c r="K58" s="464" t="s">
        <v>256</v>
      </c>
      <c r="L58" s="1579"/>
      <c r="M58" s="1585"/>
      <c r="N58" s="1585"/>
      <c r="O58" s="1585"/>
      <c r="P58" s="1585"/>
      <c r="Q58" s="1585"/>
      <c r="R58" s="1585"/>
      <c r="S58" s="1585"/>
      <c r="T58" s="1585"/>
      <c r="U58" s="1585"/>
      <c r="V58" s="1585"/>
      <c r="W58" s="1585"/>
      <c r="X58" s="1585"/>
      <c r="Y58" s="1585"/>
      <c r="Z58" s="1585"/>
      <c r="AA58" s="1586"/>
      <c r="AB58" s="294"/>
      <c r="AC58" s="295"/>
    </row>
    <row r="59" spans="1:29" s="261" customFormat="1" ht="12" customHeight="1">
      <c r="A59" s="293"/>
      <c r="C59" s="1564"/>
      <c r="D59" s="1578"/>
      <c r="E59" s="469"/>
      <c r="F59" s="466" t="s">
        <v>249</v>
      </c>
      <c r="G59" s="470"/>
      <c r="H59" s="466" t="s">
        <v>258</v>
      </c>
      <c r="I59" s="470"/>
      <c r="J59" s="466" t="s">
        <v>259</v>
      </c>
      <c r="K59" s="468" t="s">
        <v>257</v>
      </c>
      <c r="L59" s="1587"/>
      <c r="M59" s="1557"/>
      <c r="N59" s="1557"/>
      <c r="O59" s="1557"/>
      <c r="P59" s="1557"/>
      <c r="Q59" s="1557"/>
      <c r="R59" s="1557"/>
      <c r="S59" s="1557"/>
      <c r="T59" s="1557"/>
      <c r="U59" s="1557"/>
      <c r="V59" s="1557"/>
      <c r="W59" s="1557"/>
      <c r="X59" s="1557"/>
      <c r="Y59" s="1557"/>
      <c r="Z59" s="1557"/>
      <c r="AA59" s="1588"/>
      <c r="AB59" s="294"/>
      <c r="AC59" s="295"/>
    </row>
    <row r="60" spans="1:29" s="261" customFormat="1" ht="14.25" customHeight="1">
      <c r="A60" s="293"/>
      <c r="C60" s="1572" t="s">
        <v>260</v>
      </c>
      <c r="D60" s="1561"/>
      <c r="E60" s="1566" t="s">
        <v>261</v>
      </c>
      <c r="F60" s="1567"/>
      <c r="G60" s="1567"/>
      <c r="H60" s="1567"/>
      <c r="I60" s="1567"/>
      <c r="J60" s="1567"/>
      <c r="K60" s="1568"/>
      <c r="L60" s="1566" t="s">
        <v>262</v>
      </c>
      <c r="M60" s="1567"/>
      <c r="N60" s="1567"/>
      <c r="O60" s="1567"/>
      <c r="P60" s="1567"/>
      <c r="Q60" s="1567"/>
      <c r="R60" s="1567"/>
      <c r="S60" s="1567"/>
      <c r="T60" s="1567"/>
      <c r="U60" s="1567"/>
      <c r="V60" s="1573"/>
      <c r="W60" s="1567" t="s">
        <v>263</v>
      </c>
      <c r="X60" s="1567"/>
      <c r="Y60" s="1567"/>
      <c r="Z60" s="1567"/>
      <c r="AA60" s="1568"/>
      <c r="AB60" s="296"/>
      <c r="AC60" s="295"/>
    </row>
    <row r="61" spans="1:29" s="261" customFormat="1" ht="14.85" customHeight="1">
      <c r="A61" s="293"/>
      <c r="C61" s="1562"/>
      <c r="D61" s="1563"/>
      <c r="E61" s="1569"/>
      <c r="F61" s="1570"/>
      <c r="G61" s="1570"/>
      <c r="H61" s="1570"/>
      <c r="I61" s="1570"/>
      <c r="J61" s="1570"/>
      <c r="K61" s="1571"/>
      <c r="L61" s="1569"/>
      <c r="M61" s="1570"/>
      <c r="N61" s="1570"/>
      <c r="O61" s="1570"/>
      <c r="P61" s="1570"/>
      <c r="Q61" s="1570"/>
      <c r="R61" s="1570"/>
      <c r="S61" s="1570"/>
      <c r="T61" s="1570"/>
      <c r="U61" s="1570"/>
      <c r="V61" s="1574"/>
      <c r="W61" s="1575"/>
      <c r="X61" s="1570"/>
      <c r="Y61" s="1570"/>
      <c r="Z61" s="1570"/>
      <c r="AA61" s="1571"/>
      <c r="AB61" s="294"/>
      <c r="AC61" s="295"/>
    </row>
    <row r="62" spans="1:29" s="261" customFormat="1" ht="14.85" customHeight="1">
      <c r="A62" s="293"/>
      <c r="C62" s="1562"/>
      <c r="D62" s="1563"/>
      <c r="E62" s="1569"/>
      <c r="F62" s="1570"/>
      <c r="G62" s="1570"/>
      <c r="H62" s="1570"/>
      <c r="I62" s="1570"/>
      <c r="J62" s="1570"/>
      <c r="K62" s="1571"/>
      <c r="L62" s="1569"/>
      <c r="M62" s="1570"/>
      <c r="N62" s="1570"/>
      <c r="O62" s="1570"/>
      <c r="P62" s="1570"/>
      <c r="Q62" s="1570"/>
      <c r="R62" s="1570"/>
      <c r="S62" s="1570"/>
      <c r="T62" s="1570"/>
      <c r="U62" s="1570"/>
      <c r="V62" s="1574"/>
      <c r="W62" s="1575"/>
      <c r="X62" s="1570"/>
      <c r="Y62" s="1570"/>
      <c r="Z62" s="1570"/>
      <c r="AA62" s="1571"/>
      <c r="AB62" s="294"/>
      <c r="AC62" s="295"/>
    </row>
    <row r="63" spans="1:29" s="261" customFormat="1" ht="14.25" customHeight="1">
      <c r="A63" s="293"/>
      <c r="C63" s="1560" t="s">
        <v>264</v>
      </c>
      <c r="D63" s="1561"/>
      <c r="E63" s="1566" t="s">
        <v>265</v>
      </c>
      <c r="F63" s="1567"/>
      <c r="G63" s="1567"/>
      <c r="H63" s="1567"/>
      <c r="I63" s="1567"/>
      <c r="J63" s="1567"/>
      <c r="K63" s="1568"/>
      <c r="L63" s="1566" t="s">
        <v>262</v>
      </c>
      <c r="M63" s="1567"/>
      <c r="N63" s="1567"/>
      <c r="O63" s="1567"/>
      <c r="P63" s="1567"/>
      <c r="Q63" s="1567"/>
      <c r="R63" s="1567"/>
      <c r="S63" s="1567"/>
      <c r="T63" s="1567"/>
      <c r="U63" s="1567"/>
      <c r="V63" s="1567"/>
      <c r="W63" s="1567"/>
      <c r="X63" s="1567"/>
      <c r="Y63" s="1567"/>
      <c r="Z63" s="1567"/>
      <c r="AA63" s="1568"/>
      <c r="AB63" s="296"/>
      <c r="AC63" s="295"/>
    </row>
    <row r="64" spans="1:29" s="261" customFormat="1" ht="14.85" customHeight="1">
      <c r="A64" s="293"/>
      <c r="C64" s="1562"/>
      <c r="D64" s="1563"/>
      <c r="E64" s="1569"/>
      <c r="F64" s="1570"/>
      <c r="G64" s="1570"/>
      <c r="H64" s="1570"/>
      <c r="I64" s="1570"/>
      <c r="J64" s="1570"/>
      <c r="K64" s="1571"/>
      <c r="L64" s="1569"/>
      <c r="M64" s="1570"/>
      <c r="N64" s="1570"/>
      <c r="O64" s="1570"/>
      <c r="P64" s="1570"/>
      <c r="Q64" s="1570"/>
      <c r="R64" s="1570"/>
      <c r="S64" s="1570"/>
      <c r="T64" s="1570"/>
      <c r="U64" s="1570"/>
      <c r="V64" s="1570"/>
      <c r="W64" s="1570"/>
      <c r="X64" s="1570"/>
      <c r="Y64" s="1570"/>
      <c r="Z64" s="1570"/>
      <c r="AA64" s="1571"/>
      <c r="AB64" s="294"/>
      <c r="AC64" s="295"/>
    </row>
    <row r="65" spans="1:29" s="261" customFormat="1" ht="14.85" customHeight="1">
      <c r="A65" s="293"/>
      <c r="C65" s="1564"/>
      <c r="D65" s="1565"/>
      <c r="E65" s="1569"/>
      <c r="F65" s="1570"/>
      <c r="G65" s="1570"/>
      <c r="H65" s="1570"/>
      <c r="I65" s="1570"/>
      <c r="J65" s="1570"/>
      <c r="K65" s="1571"/>
      <c r="L65" s="1569"/>
      <c r="M65" s="1570"/>
      <c r="N65" s="1570"/>
      <c r="O65" s="1570"/>
      <c r="P65" s="1570"/>
      <c r="Q65" s="1570"/>
      <c r="R65" s="1570"/>
      <c r="S65" s="1570"/>
      <c r="T65" s="1570"/>
      <c r="U65" s="1570"/>
      <c r="V65" s="1570"/>
      <c r="W65" s="1570"/>
      <c r="X65" s="1570"/>
      <c r="Y65" s="1570"/>
      <c r="Z65" s="1570"/>
      <c r="AA65" s="1571"/>
      <c r="AB65" s="294"/>
      <c r="AC65" s="295"/>
    </row>
    <row r="66" spans="1:29" s="262" customFormat="1" ht="14.25" customHeight="1">
      <c r="A66" s="302"/>
      <c r="B66" s="303"/>
      <c r="C66" s="1557"/>
      <c r="D66" s="1557"/>
      <c r="E66" s="1557"/>
      <c r="F66" s="1557"/>
      <c r="G66" s="1557"/>
      <c r="H66" s="1557"/>
      <c r="I66" s="1557"/>
      <c r="J66" s="1557"/>
      <c r="K66" s="1557"/>
      <c r="L66" s="1557"/>
      <c r="M66" s="1557"/>
      <c r="N66" s="1557"/>
      <c r="O66" s="1557"/>
      <c r="P66" s="1557"/>
      <c r="Q66" s="1557"/>
      <c r="R66" s="1557"/>
      <c r="S66" s="1557"/>
      <c r="T66" s="1557"/>
      <c r="U66" s="1557"/>
      <c r="V66" s="1557"/>
      <c r="W66" s="1557"/>
      <c r="X66" s="1557"/>
      <c r="Y66" s="1557"/>
      <c r="Z66" s="1557"/>
      <c r="AA66" s="1557"/>
      <c r="AB66" s="304"/>
      <c r="AC66" s="305"/>
    </row>
    <row r="67" spans="1:29" ht="15" customHeight="1">
      <c r="C67" s="1558" t="s">
        <v>266</v>
      </c>
      <c r="D67" s="1558"/>
      <c r="E67" s="1558"/>
      <c r="F67" s="1558"/>
      <c r="G67" s="1558"/>
      <c r="H67" s="1558"/>
      <c r="I67" s="1558"/>
      <c r="J67" s="1558"/>
      <c r="K67" s="1558"/>
      <c r="L67" s="1558"/>
      <c r="M67" s="1558"/>
      <c r="N67" s="1558"/>
      <c r="O67" s="1558"/>
      <c r="P67" s="1558"/>
      <c r="Q67" s="1558"/>
      <c r="R67" s="1558"/>
      <c r="S67" s="1558"/>
      <c r="T67" s="1558"/>
      <c r="U67" s="1558"/>
      <c r="V67" s="1558"/>
      <c r="W67" s="1558"/>
      <c r="X67" s="1558"/>
      <c r="Y67" s="1558"/>
      <c r="Z67" s="1558"/>
      <c r="AA67" s="1558"/>
    </row>
    <row r="68" spans="1:29" s="306" customFormat="1" ht="15" customHeight="1">
      <c r="C68" s="1559"/>
      <c r="D68" s="1559"/>
      <c r="E68" s="1559"/>
      <c r="F68" s="1559"/>
      <c r="G68" s="1559"/>
      <c r="H68" s="1559"/>
      <c r="I68" s="1559"/>
      <c r="J68" s="1559"/>
      <c r="K68" s="1559"/>
      <c r="L68" s="1559"/>
      <c r="M68" s="1559"/>
      <c r="N68" s="1559"/>
      <c r="O68" s="1559"/>
      <c r="P68" s="1559"/>
      <c r="Q68" s="1559"/>
      <c r="R68" s="1559"/>
      <c r="S68" s="1559"/>
      <c r="T68" s="1559"/>
      <c r="U68" s="1559"/>
      <c r="V68" s="1559"/>
      <c r="W68" s="1559"/>
      <c r="X68" s="1559"/>
      <c r="Y68" s="1559"/>
      <c r="Z68" s="1559"/>
      <c r="AA68" s="1559"/>
    </row>
    <row r="69" spans="1:29" s="306" customFormat="1"/>
    <row r="70" spans="1:29" s="306" customFormat="1"/>
    <row r="71" spans="1:29" s="306" customFormat="1"/>
    <row r="72" spans="1:29" s="306" customFormat="1"/>
    <row r="73" spans="1:29" s="306" customFormat="1"/>
    <row r="74" spans="1:29" s="306" customFormat="1"/>
    <row r="75" spans="1:29" s="306" customFormat="1"/>
    <row r="76" spans="1:29" s="306" customFormat="1"/>
    <row r="77" spans="1:29" s="306" customFormat="1"/>
    <row r="78" spans="1:29" s="306" customFormat="1"/>
    <row r="79" spans="1:29" s="306" customFormat="1"/>
    <row r="80" spans="1:29" s="306" customFormat="1"/>
    <row r="81" s="306" customFormat="1"/>
    <row r="82" s="306" customFormat="1"/>
    <row r="83" s="306" customFormat="1"/>
    <row r="84" s="306" customFormat="1"/>
    <row r="85" s="306" customFormat="1"/>
    <row r="86" s="306" customFormat="1"/>
    <row r="87" s="306" customFormat="1"/>
    <row r="88" s="306" customFormat="1"/>
    <row r="89" s="306" customFormat="1"/>
    <row r="90" s="306" customFormat="1"/>
    <row r="91" s="306" customFormat="1"/>
    <row r="92" s="306" customFormat="1"/>
    <row r="93" s="306" customFormat="1"/>
    <row r="94" s="306" customFormat="1"/>
    <row r="95" s="306" customFormat="1"/>
    <row r="96" s="306" customFormat="1"/>
    <row r="97" s="306" customFormat="1"/>
    <row r="98" s="306" customFormat="1"/>
    <row r="99" s="306" customFormat="1"/>
    <row r="100" s="306" customFormat="1"/>
    <row r="101" s="306" customFormat="1"/>
    <row r="102" s="306" customFormat="1"/>
    <row r="103" s="306" customFormat="1"/>
    <row r="104" s="306" customFormat="1"/>
    <row r="105" s="306" customFormat="1"/>
    <row r="106" s="306" customFormat="1"/>
    <row r="107" s="306" customFormat="1"/>
    <row r="108" s="306" customFormat="1"/>
    <row r="109" s="306" customFormat="1"/>
    <row r="110" s="306" customFormat="1"/>
    <row r="111" s="306" customFormat="1"/>
    <row r="112" s="306" customFormat="1"/>
    <row r="113" s="306" customFormat="1"/>
    <row r="114" s="306" customFormat="1"/>
    <row r="115" s="306" customFormat="1"/>
    <row r="116" s="306" customFormat="1"/>
    <row r="117" s="306" customFormat="1"/>
    <row r="118" s="306" customFormat="1"/>
    <row r="119" s="306" customFormat="1"/>
    <row r="120" s="306" customFormat="1"/>
    <row r="121" s="306" customFormat="1"/>
    <row r="122" s="306" customFormat="1"/>
    <row r="123" s="306" customFormat="1"/>
    <row r="124" s="306" customFormat="1"/>
    <row r="125" s="306" customFormat="1"/>
    <row r="126" s="306" customFormat="1"/>
    <row r="127" s="306" customFormat="1"/>
    <row r="128" s="306" customFormat="1"/>
    <row r="129" s="306" customFormat="1"/>
    <row r="130" s="306" customFormat="1"/>
    <row r="131" s="306" customFormat="1"/>
    <row r="132" s="306" customFormat="1"/>
    <row r="133" s="306" customFormat="1"/>
    <row r="134" s="306" customFormat="1"/>
    <row r="135" s="306" customFormat="1"/>
    <row r="136" s="306" customFormat="1"/>
    <row r="137" s="306" customFormat="1"/>
    <row r="138" s="306" customFormat="1"/>
    <row r="139" s="306" customFormat="1"/>
    <row r="140" s="306" customFormat="1"/>
    <row r="141" s="306" customFormat="1"/>
    <row r="142" s="306" customFormat="1"/>
    <row r="143" s="306" customFormat="1"/>
    <row r="144" s="306" customFormat="1"/>
    <row r="145" s="306" customFormat="1"/>
    <row r="146" s="306" customFormat="1"/>
    <row r="147" s="306" customFormat="1"/>
    <row r="148" s="306" customFormat="1"/>
    <row r="149" s="306" customFormat="1"/>
    <row r="150" s="306" customFormat="1"/>
    <row r="151" s="306" customFormat="1"/>
    <row r="152" s="306" customFormat="1"/>
    <row r="153" s="306" customFormat="1"/>
    <row r="154" s="306" customFormat="1"/>
    <row r="155" s="306" customFormat="1"/>
    <row r="156" s="306" customFormat="1"/>
    <row r="157" s="306" customFormat="1"/>
    <row r="158" s="306" customFormat="1"/>
    <row r="159" s="306" customFormat="1"/>
    <row r="160" s="306" customFormat="1"/>
    <row r="161" s="306" customFormat="1"/>
    <row r="162" s="306" customFormat="1"/>
    <row r="163" s="306" customFormat="1"/>
    <row r="164" s="306" customFormat="1"/>
    <row r="165" s="306" customFormat="1"/>
    <row r="166" s="306" customFormat="1"/>
    <row r="167" s="306" customFormat="1"/>
    <row r="168" s="306" customFormat="1"/>
    <row r="169" s="306" customFormat="1"/>
    <row r="170" s="306" customFormat="1"/>
    <row r="171" s="306" customFormat="1"/>
    <row r="172" s="306" customFormat="1"/>
    <row r="173" s="306" customFormat="1"/>
    <row r="174" s="306" customFormat="1"/>
    <row r="175" s="306" customFormat="1"/>
    <row r="176" s="306" customFormat="1"/>
    <row r="177" s="306" customFormat="1"/>
    <row r="178" s="306" customFormat="1"/>
    <row r="179" s="306" customFormat="1"/>
    <row r="180" s="306" customFormat="1"/>
    <row r="181" s="306" customFormat="1"/>
    <row r="182" s="306" customFormat="1"/>
    <row r="183" s="306" customFormat="1"/>
    <row r="184" s="306" customFormat="1"/>
    <row r="185" s="306" customFormat="1"/>
    <row r="186" s="306" customFormat="1"/>
    <row r="187" s="306" customFormat="1"/>
    <row r="188" s="306" customFormat="1"/>
    <row r="189" s="306" customFormat="1"/>
    <row r="190" s="306" customFormat="1"/>
    <row r="191" s="306" customFormat="1"/>
    <row r="192" s="306" customFormat="1"/>
    <row r="193" s="306" customFormat="1"/>
    <row r="194" s="306" customFormat="1"/>
    <row r="195" s="306" customFormat="1"/>
    <row r="196" s="306" customFormat="1"/>
    <row r="197" s="306" customFormat="1"/>
    <row r="198" s="306" customFormat="1"/>
    <row r="199" s="306" customFormat="1"/>
    <row r="200" s="306" customFormat="1"/>
    <row r="201" s="306" customFormat="1"/>
    <row r="202" s="306" customFormat="1"/>
    <row r="203" s="306" customFormat="1"/>
    <row r="204" s="306" customFormat="1"/>
    <row r="205" s="306" customFormat="1"/>
    <row r="206" s="306" customFormat="1"/>
    <row r="207" s="306" customFormat="1"/>
    <row r="208" s="306" customFormat="1"/>
    <row r="209" s="306" customFormat="1"/>
    <row r="210" s="306" customFormat="1"/>
    <row r="211" s="306" customFormat="1"/>
    <row r="212" s="306" customFormat="1"/>
    <row r="213" s="306" customFormat="1"/>
    <row r="214" s="306" customFormat="1"/>
    <row r="215" s="306" customFormat="1"/>
    <row r="216" s="306" customFormat="1"/>
    <row r="217" s="306" customFormat="1"/>
    <row r="218" s="306" customFormat="1"/>
    <row r="219" s="306" customFormat="1"/>
    <row r="220" s="306" customFormat="1"/>
    <row r="221" s="306" customFormat="1"/>
    <row r="222" s="306" customFormat="1"/>
    <row r="223" s="306" customFormat="1"/>
    <row r="224" s="306" customFormat="1"/>
    <row r="225" s="306" customFormat="1"/>
    <row r="226" s="306" customFormat="1"/>
    <row r="227" s="306" customFormat="1"/>
    <row r="228" s="306" customFormat="1"/>
    <row r="229" s="306" customFormat="1"/>
    <row r="230" s="306" customFormat="1"/>
    <row r="231" s="306" customFormat="1"/>
    <row r="232" s="306" customFormat="1"/>
    <row r="233" s="306" customFormat="1"/>
    <row r="234" s="306" customFormat="1"/>
    <row r="235" s="306" customFormat="1"/>
    <row r="236" s="306" customFormat="1"/>
    <row r="237" s="306" customFormat="1"/>
    <row r="238" s="306" customFormat="1"/>
    <row r="239" s="306" customFormat="1"/>
    <row r="240" s="306" customFormat="1"/>
    <row r="241" s="306" customFormat="1"/>
    <row r="242" s="306" customFormat="1"/>
    <row r="243" s="306" customFormat="1"/>
    <row r="244" s="306" customFormat="1"/>
    <row r="245" s="306" customFormat="1"/>
    <row r="246" s="306" customFormat="1"/>
    <row r="247" s="306" customFormat="1"/>
    <row r="248" s="306" customFormat="1"/>
    <row r="249" s="306" customFormat="1"/>
    <row r="250" s="306" customFormat="1"/>
    <row r="251" s="306" customFormat="1"/>
    <row r="252" s="306" customFormat="1"/>
    <row r="253" s="306" customFormat="1"/>
    <row r="254" s="306" customFormat="1"/>
    <row r="255" s="306" customFormat="1"/>
    <row r="256" s="306" customFormat="1"/>
    <row r="257" s="306" customFormat="1"/>
    <row r="258" s="306" customFormat="1"/>
    <row r="259" s="306" customFormat="1"/>
    <row r="260" s="306" customFormat="1"/>
    <row r="261" s="306" customFormat="1"/>
    <row r="262" s="306" customFormat="1"/>
    <row r="263" s="306" customFormat="1"/>
    <row r="264" s="306" customFormat="1"/>
    <row r="265" s="306" customFormat="1"/>
    <row r="266" s="306" customFormat="1"/>
    <row r="267" s="306" customFormat="1"/>
    <row r="268" s="306" customFormat="1"/>
    <row r="269" s="306" customFormat="1"/>
    <row r="270" s="306" customFormat="1"/>
    <row r="271" s="306" customFormat="1"/>
    <row r="272" s="306" customFormat="1"/>
    <row r="273" s="306" customFormat="1"/>
    <row r="274" s="306" customFormat="1"/>
    <row r="275" s="306" customFormat="1"/>
    <row r="276" s="306" customFormat="1"/>
    <row r="277" s="306" customFormat="1"/>
    <row r="278" s="306" customFormat="1"/>
    <row r="279" s="306" customFormat="1"/>
    <row r="280" s="306" customFormat="1"/>
    <row r="281" s="306" customFormat="1"/>
    <row r="282" s="306" customFormat="1"/>
    <row r="283" s="306" customFormat="1"/>
    <row r="284" s="306" customFormat="1"/>
    <row r="285" s="306" customFormat="1"/>
    <row r="286" s="306" customFormat="1"/>
    <row r="287" s="306" customFormat="1"/>
    <row r="288" s="306" customFormat="1"/>
    <row r="289" s="306" customFormat="1"/>
    <row r="290" s="306" customFormat="1"/>
    <row r="291" s="306" customFormat="1"/>
    <row r="292" s="306" customFormat="1"/>
    <row r="293" s="306" customFormat="1"/>
    <row r="294" s="306" customFormat="1"/>
    <row r="295" s="306" customFormat="1"/>
    <row r="296" s="306" customFormat="1"/>
    <row r="297" s="306" customFormat="1"/>
    <row r="298" s="306" customFormat="1"/>
    <row r="299" s="306" customFormat="1"/>
    <row r="300" s="306" customFormat="1"/>
    <row r="301" s="306" customFormat="1"/>
    <row r="302" s="306" customFormat="1"/>
    <row r="303" s="306" customFormat="1"/>
    <row r="304" s="306" customFormat="1"/>
    <row r="305" s="306" customFormat="1"/>
    <row r="306" s="306" customFormat="1"/>
    <row r="307" s="306" customFormat="1"/>
    <row r="308" s="306" customFormat="1"/>
    <row r="309" s="306" customFormat="1"/>
    <row r="310" s="306" customFormat="1"/>
    <row r="311" s="306" customFormat="1"/>
    <row r="312" s="306" customFormat="1"/>
    <row r="313" s="306" customFormat="1"/>
    <row r="314" s="306" customFormat="1"/>
    <row r="315" s="306" customFormat="1"/>
    <row r="316" s="306" customFormat="1"/>
    <row r="317" s="306" customFormat="1"/>
    <row r="318" s="306" customFormat="1"/>
    <row r="319" s="306" customFormat="1"/>
    <row r="320" s="306" customFormat="1"/>
    <row r="321" s="306" customFormat="1"/>
    <row r="322" s="306" customFormat="1"/>
    <row r="323" s="306" customFormat="1"/>
    <row r="324" s="306" customFormat="1"/>
    <row r="325" s="306" customFormat="1"/>
    <row r="326" s="306" customFormat="1"/>
    <row r="327" s="306" customFormat="1"/>
    <row r="328" s="306" customFormat="1"/>
    <row r="329" s="306" customFormat="1"/>
    <row r="330" s="306" customFormat="1"/>
    <row r="331" s="306" customFormat="1"/>
    <row r="332" s="306" customFormat="1"/>
    <row r="333" s="306" customFormat="1"/>
    <row r="334" s="306" customFormat="1"/>
    <row r="335" s="306" customFormat="1"/>
    <row r="336" s="306" customFormat="1"/>
    <row r="337" s="306" customFormat="1"/>
    <row r="338" s="306" customFormat="1"/>
    <row r="339" s="306" customFormat="1"/>
    <row r="340" s="306" customFormat="1"/>
    <row r="341" s="306" customFormat="1"/>
    <row r="342" s="306" customFormat="1"/>
    <row r="343" s="306" customFormat="1"/>
    <row r="344" s="306" customFormat="1"/>
    <row r="345" s="306" customFormat="1"/>
    <row r="346" s="306" customFormat="1"/>
    <row r="347" s="306" customFormat="1"/>
    <row r="348" s="306" customFormat="1"/>
    <row r="349" s="306" customFormat="1"/>
    <row r="350" s="306" customFormat="1"/>
    <row r="351" s="306" customFormat="1"/>
    <row r="352" s="306" customFormat="1"/>
    <row r="353" s="306" customFormat="1"/>
    <row r="354" s="306" customFormat="1"/>
    <row r="355" s="306" customFormat="1"/>
    <row r="356" s="306" customFormat="1"/>
    <row r="357" s="306" customFormat="1"/>
    <row r="358" s="306" customFormat="1"/>
    <row r="359" s="306" customFormat="1"/>
    <row r="360" s="306" customFormat="1"/>
    <row r="361" s="306" customFormat="1"/>
    <row r="362" s="306" customFormat="1"/>
    <row r="363" s="306" customFormat="1"/>
    <row r="364" s="306" customFormat="1"/>
    <row r="365" s="306" customFormat="1"/>
    <row r="366" s="306" customFormat="1"/>
    <row r="367" s="306" customFormat="1"/>
    <row r="368" s="306" customFormat="1"/>
    <row r="369" s="306" customFormat="1"/>
    <row r="370" s="306" customFormat="1"/>
    <row r="371" s="306" customFormat="1"/>
    <row r="372" s="306" customFormat="1"/>
    <row r="373" s="306" customFormat="1"/>
    <row r="374" s="306" customFormat="1"/>
    <row r="375" s="306" customFormat="1"/>
    <row r="376" s="306" customFormat="1"/>
    <row r="377" s="306" customFormat="1"/>
    <row r="378" s="306" customFormat="1"/>
    <row r="379" s="306" customFormat="1"/>
    <row r="380" s="306" customFormat="1"/>
    <row r="381" s="306" customFormat="1"/>
    <row r="382" s="306" customFormat="1"/>
    <row r="383" s="306" customFormat="1"/>
    <row r="384" s="306" customFormat="1"/>
    <row r="385" s="306" customFormat="1"/>
    <row r="386" s="306" customFormat="1"/>
    <row r="387" s="306" customFormat="1"/>
    <row r="388" s="306" customFormat="1"/>
    <row r="389" s="306" customFormat="1"/>
    <row r="390" s="306" customFormat="1"/>
    <row r="391" s="306" customFormat="1"/>
    <row r="392" s="306" customFormat="1"/>
    <row r="393" s="306" customFormat="1"/>
    <row r="394" s="306" customFormat="1"/>
    <row r="395" s="306" customFormat="1"/>
    <row r="396" s="306" customFormat="1"/>
    <row r="397" s="306" customFormat="1"/>
    <row r="398" s="306" customFormat="1"/>
    <row r="399" s="306" customFormat="1"/>
    <row r="400" s="306" customFormat="1"/>
    <row r="401" s="306" customFormat="1"/>
    <row r="402" s="306" customFormat="1"/>
    <row r="403" s="306" customFormat="1"/>
    <row r="404" s="306" customFormat="1"/>
    <row r="405" s="306" customFormat="1"/>
    <row r="406" s="306" customFormat="1"/>
    <row r="407" s="306" customFormat="1"/>
    <row r="408" s="306" customFormat="1"/>
    <row r="409" s="306" customFormat="1"/>
    <row r="410" s="306" customFormat="1"/>
    <row r="411" s="306" customFormat="1"/>
    <row r="412" s="306" customFormat="1"/>
    <row r="413" s="306" customFormat="1"/>
    <row r="414" s="306" customFormat="1"/>
    <row r="415" s="306" customFormat="1"/>
    <row r="416" s="306" customFormat="1"/>
    <row r="417" s="306" customFormat="1"/>
    <row r="418" s="306" customFormat="1"/>
    <row r="419" s="306" customFormat="1"/>
    <row r="420" s="306" customFormat="1"/>
    <row r="421" s="306" customFormat="1"/>
    <row r="422" s="306" customFormat="1"/>
    <row r="423" s="306" customFormat="1"/>
    <row r="424" s="306" customFormat="1"/>
    <row r="425" s="306" customFormat="1"/>
    <row r="426" s="306" customFormat="1"/>
    <row r="427" s="306" customFormat="1"/>
    <row r="428" s="306" customFormat="1"/>
    <row r="429" s="306" customFormat="1"/>
    <row r="430" s="306" customFormat="1"/>
    <row r="431" s="306" customFormat="1"/>
    <row r="432" s="306" customFormat="1"/>
    <row r="433" s="306" customFormat="1"/>
    <row r="434" s="306" customFormat="1"/>
    <row r="435" s="306" customFormat="1"/>
    <row r="436" s="306" customFormat="1"/>
    <row r="437" s="306" customFormat="1"/>
    <row r="438" s="306" customFormat="1"/>
    <row r="439" s="306" customFormat="1"/>
    <row r="440" s="306" customFormat="1"/>
    <row r="441" s="306" customFormat="1"/>
    <row r="442" s="306" customFormat="1"/>
    <row r="443" s="306" customFormat="1"/>
    <row r="444" s="306" customFormat="1"/>
    <row r="445" s="306" customFormat="1"/>
    <row r="446" s="306" customFormat="1"/>
    <row r="447" s="306" customFormat="1"/>
    <row r="448" s="306" customFormat="1"/>
    <row r="449" s="306" customFormat="1"/>
    <row r="450" s="306" customFormat="1"/>
    <row r="451" s="306" customFormat="1"/>
    <row r="452" s="306" customFormat="1"/>
    <row r="453" s="306" customFormat="1"/>
    <row r="454" s="306" customFormat="1"/>
    <row r="455" s="306" customFormat="1"/>
    <row r="456" s="306" customFormat="1"/>
    <row r="457" s="306" customFormat="1"/>
    <row r="458" s="306" customFormat="1"/>
    <row r="459" s="306" customFormat="1"/>
    <row r="460" s="306" customFormat="1"/>
    <row r="461" s="306" customFormat="1"/>
    <row r="462" s="306" customFormat="1"/>
    <row r="463" s="306" customFormat="1"/>
    <row r="464" s="306" customFormat="1"/>
    <row r="465" s="306" customFormat="1"/>
    <row r="466" s="306" customFormat="1"/>
    <row r="467" s="306" customFormat="1"/>
    <row r="468" s="306" customFormat="1"/>
    <row r="469" s="306" customFormat="1"/>
    <row r="470" s="306" customFormat="1"/>
    <row r="471" s="306" customFormat="1"/>
    <row r="472" s="306" customFormat="1"/>
    <row r="473" s="306" customFormat="1"/>
    <row r="474" s="306" customFormat="1"/>
    <row r="475" s="306" customFormat="1"/>
    <row r="476" s="306" customFormat="1"/>
    <row r="477" s="306" customFormat="1"/>
    <row r="478" s="306" customFormat="1"/>
    <row r="479" s="306" customFormat="1"/>
  </sheetData>
  <mergeCells count="107">
    <mergeCell ref="C1:AA1"/>
    <mergeCell ref="C2:AA3"/>
    <mergeCell ref="C5:D6"/>
    <mergeCell ref="G5:Q5"/>
    <mergeCell ref="R5:V6"/>
    <mergeCell ref="W5:AA6"/>
    <mergeCell ref="E6:Q6"/>
    <mergeCell ref="C7:D8"/>
    <mergeCell ref="E7:H7"/>
    <mergeCell ref="I7:L7"/>
    <mergeCell ref="I8:L8"/>
    <mergeCell ref="E8:H8"/>
    <mergeCell ref="C9:D17"/>
    <mergeCell ref="E9:K9"/>
    <mergeCell ref="L9:AA9"/>
    <mergeCell ref="L10:AA11"/>
    <mergeCell ref="L12:AA13"/>
    <mergeCell ref="L14:AA15"/>
    <mergeCell ref="L16:AA17"/>
    <mergeCell ref="C18:D20"/>
    <mergeCell ref="E18:K18"/>
    <mergeCell ref="L18:V18"/>
    <mergeCell ref="W18:AA18"/>
    <mergeCell ref="E19:K19"/>
    <mergeCell ref="L19:V19"/>
    <mergeCell ref="W19:AA19"/>
    <mergeCell ref="E20:K20"/>
    <mergeCell ref="L20:V20"/>
    <mergeCell ref="C24:P24"/>
    <mergeCell ref="C26:D27"/>
    <mergeCell ref="G26:Q26"/>
    <mergeCell ref="R26:V27"/>
    <mergeCell ref="W26:AA27"/>
    <mergeCell ref="E27:Q27"/>
    <mergeCell ref="W20:AA20"/>
    <mergeCell ref="C21:D23"/>
    <mergeCell ref="E21:K21"/>
    <mergeCell ref="L21:AA21"/>
    <mergeCell ref="E22:K22"/>
    <mergeCell ref="L22:AA22"/>
    <mergeCell ref="E23:K23"/>
    <mergeCell ref="L23:AA23"/>
    <mergeCell ref="E28:H28"/>
    <mergeCell ref="I28:L28"/>
    <mergeCell ref="C30:D38"/>
    <mergeCell ref="E30:K30"/>
    <mergeCell ref="L30:AA30"/>
    <mergeCell ref="L31:AA32"/>
    <mergeCell ref="L33:AA34"/>
    <mergeCell ref="L35:AA36"/>
    <mergeCell ref="I29:L29"/>
    <mergeCell ref="C28:D29"/>
    <mergeCell ref="E29:H29"/>
    <mergeCell ref="W41:AA41"/>
    <mergeCell ref="C42:D44"/>
    <mergeCell ref="E42:K42"/>
    <mergeCell ref="L42:AA42"/>
    <mergeCell ref="E43:K43"/>
    <mergeCell ref="L43:AA43"/>
    <mergeCell ref="E44:K44"/>
    <mergeCell ref="L44:AA44"/>
    <mergeCell ref="L37:AA38"/>
    <mergeCell ref="C39:D41"/>
    <mergeCell ref="E39:K39"/>
    <mergeCell ref="L39:V39"/>
    <mergeCell ref="W39:AA39"/>
    <mergeCell ref="E40:K40"/>
    <mergeCell ref="L40:V40"/>
    <mergeCell ref="W40:AA40"/>
    <mergeCell ref="E41:K41"/>
    <mergeCell ref="L41:V41"/>
    <mergeCell ref="C51:D59"/>
    <mergeCell ref="E51:K51"/>
    <mergeCell ref="L51:AA51"/>
    <mergeCell ref="L52:AA53"/>
    <mergeCell ref="L54:AA55"/>
    <mergeCell ref="L56:AA57"/>
    <mergeCell ref="L58:AA59"/>
    <mergeCell ref="C47:D48"/>
    <mergeCell ref="G47:Q47"/>
    <mergeCell ref="R47:V48"/>
    <mergeCell ref="W47:AA48"/>
    <mergeCell ref="E48:Q48"/>
    <mergeCell ref="C49:D50"/>
    <mergeCell ref="E49:H49"/>
    <mergeCell ref="I49:L49"/>
    <mergeCell ref="I50:L50"/>
    <mergeCell ref="E50:H50"/>
    <mergeCell ref="C60:D62"/>
    <mergeCell ref="E60:K60"/>
    <mergeCell ref="L60:V60"/>
    <mergeCell ref="W60:AA60"/>
    <mergeCell ref="E61:K61"/>
    <mergeCell ref="L61:V61"/>
    <mergeCell ref="W61:AA61"/>
    <mergeCell ref="E62:K62"/>
    <mergeCell ref="L62:V62"/>
    <mergeCell ref="W62:AA62"/>
    <mergeCell ref="C66:AA66"/>
    <mergeCell ref="C67:AA68"/>
    <mergeCell ref="C63:D65"/>
    <mergeCell ref="E63:K63"/>
    <mergeCell ref="L63:AA63"/>
    <mergeCell ref="E64:K64"/>
    <mergeCell ref="L64:AA64"/>
    <mergeCell ref="E65:K65"/>
    <mergeCell ref="L65:AA65"/>
  </mergeCells>
  <phoneticPr fontId="1"/>
  <dataValidations count="6">
    <dataValidation type="list" allowBlank="1" showInputMessage="1" showErrorMessage="1" sqref="N7:N8 N49:N50 N28:N29" xr:uid="{7784215B-A1E8-467F-A544-F005D6C0FB78}">
      <formula1>"選択,平成,令和"</formula1>
    </dataValidation>
    <dataValidation type="list" allowBlank="1" showInputMessage="1" showErrorMessage="1" sqref="D4 J4 S4 D25 J25 S25 D46 J46 S46" xr:uid="{D8B3013E-C932-4D53-B7F5-D06E5F6BFE2C}">
      <formula1>"□,☑"</formula1>
    </dataValidation>
    <dataValidation type="list" allowBlank="1" showInputMessage="1" showErrorMessage="1" sqref="E7:H7 E28:H28 E49:H49" xr:uid="{97B4E38A-ACDF-4BF2-BC00-731F8D41CCA6}">
      <formula1>"□常勤（任期なし）,☑常勤（任期なし）"</formula1>
    </dataValidation>
    <dataValidation type="list" allowBlank="1" showInputMessage="1" showErrorMessage="1" sqref="I7:L7 I28:L28 I49:L49" xr:uid="{8214437F-D156-4185-85E3-2C5D70D5BAF6}">
      <formula1>"□常勤（任期あり）,☑常勤（任期あり）"</formula1>
    </dataValidation>
    <dataValidation type="list" allowBlank="1" showInputMessage="1" showErrorMessage="1" sqref="E8 E29 E50" xr:uid="{6960E8BC-9078-4166-9257-26C8BE608E39}">
      <formula1>"□非常勤,☑非常勤"</formula1>
    </dataValidation>
    <dataValidation type="list" allowBlank="1" showInputMessage="1" showErrorMessage="1" sqref="I8:L8 I29:L29 I50:L50" xr:uid="{A013543C-0490-4A8A-B544-DA85D0F015AE}">
      <formula1>"□外部委託,☑外部委託"</formula1>
    </dataValidation>
  </dataValidations>
  <printOptions horizontalCentered="1" verticalCentered="1"/>
  <pageMargins left="0.43307086614173229" right="0.43307086614173229" top="0.6692913385826772" bottom="0.55118110236220474" header="0.31496062992125984" footer="0.31496062992125984"/>
  <pageSetup paperSize="9" scale="74" orientation="portrait" r:id="rId1"/>
  <headerFooter>
    <oddHeader>&amp;R&amp;"ＭＳ Ｐゴシック,標準"（様式１ー５）</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C1DAB-0251-4746-8F43-01A5C714A6FC}">
  <sheetPr codeName="Sheet19">
    <pageSetUpPr fitToPage="1"/>
  </sheetPr>
  <dimension ref="A1:V71"/>
  <sheetViews>
    <sheetView view="pageBreakPreview" zoomScaleNormal="55" zoomScaleSheetLayoutView="100" workbookViewId="0">
      <selection activeCell="B3" sqref="B3"/>
    </sheetView>
  </sheetViews>
  <sheetFormatPr defaultColWidth="8.25" defaultRowHeight="18.75"/>
  <cols>
    <col min="1" max="1" width="0.125" customWidth="1"/>
    <col min="2" max="2" width="4.5" style="206" customWidth="1"/>
    <col min="3" max="5" width="6.375" style="206" customWidth="1"/>
    <col min="6" max="6" width="6.5" style="206" customWidth="1"/>
    <col min="7" max="14" width="6.5" style="207" customWidth="1"/>
    <col min="15" max="15" width="6.625" style="207" customWidth="1"/>
    <col min="16" max="16" width="6.5" style="207" customWidth="1"/>
    <col min="17" max="17" width="0.125" style="206" customWidth="1"/>
    <col min="18" max="18" width="4.5" customWidth="1"/>
    <col min="19" max="20" width="8.25" style="38"/>
    <col min="21" max="21" width="15.5" style="38" customWidth="1"/>
    <col min="22" max="22" width="8.25" style="38"/>
  </cols>
  <sheetData>
    <row r="1" spans="1:22">
      <c r="P1" s="400" t="s">
        <v>296</v>
      </c>
    </row>
    <row r="2" spans="1:22" s="77" customFormat="1" ht="17.100000000000001" customHeight="1">
      <c r="A2" s="234"/>
      <c r="B2" s="235" t="s">
        <v>318</v>
      </c>
      <c r="C2" s="235"/>
      <c r="D2" s="235"/>
      <c r="E2" s="235"/>
      <c r="F2" s="235"/>
      <c r="G2" s="209"/>
      <c r="H2" s="209"/>
      <c r="I2" s="209"/>
      <c r="J2" s="209"/>
      <c r="K2" s="209"/>
      <c r="L2" s="209"/>
      <c r="M2" s="209"/>
      <c r="N2" s="209"/>
      <c r="O2" s="209"/>
      <c r="P2" s="209"/>
      <c r="Q2" s="234"/>
      <c r="S2" s="41"/>
      <c r="T2" s="41"/>
      <c r="U2" s="41"/>
      <c r="V2" s="41"/>
    </row>
    <row r="3" spans="1:22" ht="24.75" customHeight="1">
      <c r="B3" s="264" t="s">
        <v>241</v>
      </c>
      <c r="C3" s="263" t="s">
        <v>268</v>
      </c>
      <c r="D3" s="266"/>
      <c r="E3" s="266"/>
      <c r="F3" s="265" t="s">
        <v>241</v>
      </c>
      <c r="G3" s="263" t="s">
        <v>269</v>
      </c>
      <c r="H3" s="265"/>
      <c r="I3" s="265"/>
      <c r="J3" s="265"/>
      <c r="K3" s="265"/>
      <c r="L3" s="265"/>
      <c r="M3" s="265"/>
      <c r="N3" s="265"/>
      <c r="O3" s="1696" t="s">
        <v>41</v>
      </c>
      <c r="P3" s="1696"/>
      <c r="Q3" s="263"/>
    </row>
    <row r="4" spans="1:22" ht="18.600000000000001" customHeight="1">
      <c r="B4" s="440"/>
      <c r="C4" s="822" t="s">
        <v>73</v>
      </c>
      <c r="D4" s="823"/>
      <c r="E4" s="823"/>
      <c r="F4" s="823"/>
      <c r="G4" s="823"/>
      <c r="H4" s="823"/>
      <c r="I4" s="823"/>
      <c r="J4" s="824"/>
      <c r="K4" s="828" t="s">
        <v>267</v>
      </c>
      <c r="L4" s="829"/>
      <c r="M4" s="822" t="s">
        <v>118</v>
      </c>
      <c r="N4" s="824"/>
      <c r="O4" s="1697" t="s">
        <v>119</v>
      </c>
      <c r="P4" s="1698"/>
      <c r="R4" s="77"/>
      <c r="T4"/>
      <c r="U4"/>
      <c r="V4"/>
    </row>
    <row r="5" spans="1:22" ht="18.600000000000001" customHeight="1">
      <c r="B5" s="441"/>
      <c r="C5" s="825"/>
      <c r="D5" s="826"/>
      <c r="E5" s="826"/>
      <c r="F5" s="826"/>
      <c r="G5" s="826"/>
      <c r="H5" s="826"/>
      <c r="I5" s="826"/>
      <c r="J5" s="827"/>
      <c r="K5" s="830"/>
      <c r="L5" s="831"/>
      <c r="M5" s="825"/>
      <c r="N5" s="827"/>
      <c r="O5" s="837" t="s">
        <v>327</v>
      </c>
      <c r="P5" s="838"/>
      <c r="R5" s="77"/>
      <c r="T5"/>
      <c r="U5"/>
      <c r="V5"/>
    </row>
    <row r="6" spans="1:22" ht="21" customHeight="1">
      <c r="B6" s="1692" t="s">
        <v>270</v>
      </c>
      <c r="C6" s="1689" t="s">
        <v>271</v>
      </c>
      <c r="D6" s="1690"/>
      <c r="E6" s="1690"/>
      <c r="F6" s="1690"/>
      <c r="G6" s="1690"/>
      <c r="H6" s="1690"/>
      <c r="I6" s="1690"/>
      <c r="J6" s="1691"/>
      <c r="K6" s="1657"/>
      <c r="L6" s="1658"/>
      <c r="M6" s="1657"/>
      <c r="N6" s="1658"/>
      <c r="O6" s="1657"/>
      <c r="P6" s="1658"/>
      <c r="R6" s="77"/>
      <c r="T6"/>
      <c r="U6"/>
      <c r="V6"/>
    </row>
    <row r="7" spans="1:22" ht="21" customHeight="1">
      <c r="B7" s="1650"/>
      <c r="C7" s="1689" t="s">
        <v>272</v>
      </c>
      <c r="D7" s="1690"/>
      <c r="E7" s="1690"/>
      <c r="F7" s="1690"/>
      <c r="G7" s="1690"/>
      <c r="H7" s="1690"/>
      <c r="I7" s="1690"/>
      <c r="J7" s="1691"/>
      <c r="K7" s="1657"/>
      <c r="L7" s="1658"/>
      <c r="M7" s="1657"/>
      <c r="N7" s="1658"/>
      <c r="O7" s="1657"/>
      <c r="P7" s="1658"/>
      <c r="R7" s="77"/>
      <c r="T7"/>
      <c r="U7"/>
      <c r="V7"/>
    </row>
    <row r="8" spans="1:22" ht="21" customHeight="1">
      <c r="B8" s="1650"/>
      <c r="C8" s="1689" t="s">
        <v>273</v>
      </c>
      <c r="D8" s="1690"/>
      <c r="E8" s="1690"/>
      <c r="F8" s="1690"/>
      <c r="G8" s="1690"/>
      <c r="H8" s="1690"/>
      <c r="I8" s="1690"/>
      <c r="J8" s="1691"/>
      <c r="K8" s="1657"/>
      <c r="L8" s="1658"/>
      <c r="M8" s="1657"/>
      <c r="N8" s="1658"/>
      <c r="O8" s="1657"/>
      <c r="P8" s="1658"/>
      <c r="R8" s="77"/>
      <c r="T8"/>
      <c r="U8"/>
      <c r="V8"/>
    </row>
    <row r="9" spans="1:22" ht="21" customHeight="1">
      <c r="B9" s="1650"/>
      <c r="C9" s="1689" t="s">
        <v>274</v>
      </c>
      <c r="D9" s="1690"/>
      <c r="E9" s="1690"/>
      <c r="F9" s="1690"/>
      <c r="G9" s="1690"/>
      <c r="H9" s="1690"/>
      <c r="I9" s="1690"/>
      <c r="J9" s="1691"/>
      <c r="K9" s="1657"/>
      <c r="L9" s="1658"/>
      <c r="M9" s="1657"/>
      <c r="N9" s="1658"/>
      <c r="O9" s="1657"/>
      <c r="P9" s="1658"/>
      <c r="R9" s="77"/>
      <c r="T9"/>
      <c r="U9"/>
      <c r="V9"/>
    </row>
    <row r="10" spans="1:22" ht="21" customHeight="1">
      <c r="B10" s="1650"/>
      <c r="C10" s="925" t="s">
        <v>399</v>
      </c>
      <c r="D10" s="926"/>
      <c r="E10" s="926"/>
      <c r="F10" s="926"/>
      <c r="G10" s="926"/>
      <c r="H10" s="926"/>
      <c r="I10" s="926"/>
      <c r="J10" s="927"/>
      <c r="K10" s="1679">
        <f>SUM(K11:L15)</f>
        <v>0</v>
      </c>
      <c r="L10" s="1680"/>
      <c r="M10" s="1679">
        <f>SUM(M11:N15)</f>
        <v>0</v>
      </c>
      <c r="N10" s="1680"/>
      <c r="O10" s="1679">
        <f>SUM(O11:P15)</f>
        <v>0</v>
      </c>
      <c r="P10" s="1680"/>
      <c r="R10" s="77"/>
      <c r="T10"/>
      <c r="U10"/>
      <c r="V10"/>
    </row>
    <row r="11" spans="1:22" ht="21" customHeight="1">
      <c r="B11" s="1650"/>
      <c r="C11" s="1674"/>
      <c r="D11" s="925" t="s">
        <v>275</v>
      </c>
      <c r="E11" s="926"/>
      <c r="F11" s="926"/>
      <c r="G11" s="926"/>
      <c r="H11" s="926"/>
      <c r="I11" s="926"/>
      <c r="J11" s="927"/>
      <c r="K11" s="1663"/>
      <c r="L11" s="1664"/>
      <c r="M11" s="1663"/>
      <c r="N11" s="1664"/>
      <c r="O11" s="1663"/>
      <c r="P11" s="1664"/>
      <c r="R11" s="77"/>
      <c r="T11"/>
      <c r="U11"/>
      <c r="V11"/>
    </row>
    <row r="12" spans="1:22" ht="21" customHeight="1">
      <c r="B12" s="1650"/>
      <c r="C12" s="1674"/>
      <c r="D12" s="1082" t="s">
        <v>276</v>
      </c>
      <c r="E12" s="1083"/>
      <c r="F12" s="1083"/>
      <c r="G12" s="1083"/>
      <c r="H12" s="1083"/>
      <c r="I12" s="1083"/>
      <c r="J12" s="1084"/>
      <c r="K12" s="1667"/>
      <c r="L12" s="1668"/>
      <c r="M12" s="1667"/>
      <c r="N12" s="1668"/>
      <c r="O12" s="1667"/>
      <c r="P12" s="1668"/>
      <c r="R12" s="77"/>
      <c r="T12"/>
      <c r="U12"/>
      <c r="V12"/>
    </row>
    <row r="13" spans="1:22" ht="21" customHeight="1">
      <c r="B13" s="1650"/>
      <c r="C13" s="1674"/>
      <c r="D13" s="1693" t="s">
        <v>277</v>
      </c>
      <c r="E13" s="1694"/>
      <c r="F13" s="1694"/>
      <c r="G13" s="1694" t="s">
        <v>124</v>
      </c>
      <c r="H13" s="1694"/>
      <c r="I13" s="1694"/>
      <c r="J13" s="1695"/>
      <c r="K13" s="1667"/>
      <c r="L13" s="1668"/>
      <c r="M13" s="1667"/>
      <c r="N13" s="1668"/>
      <c r="O13" s="1667"/>
      <c r="P13" s="1668"/>
      <c r="R13" s="77"/>
      <c r="T13"/>
      <c r="U13"/>
      <c r="V13"/>
    </row>
    <row r="14" spans="1:22" ht="21" customHeight="1">
      <c r="B14" s="1650"/>
      <c r="C14" s="1674"/>
      <c r="D14" s="1082" t="s">
        <v>278</v>
      </c>
      <c r="E14" s="1083"/>
      <c r="F14" s="1083"/>
      <c r="G14" s="1083"/>
      <c r="H14" s="1083"/>
      <c r="I14" s="1083"/>
      <c r="J14" s="1084"/>
      <c r="K14" s="1667"/>
      <c r="L14" s="1668"/>
      <c r="M14" s="1667"/>
      <c r="N14" s="1668"/>
      <c r="O14" s="1667"/>
      <c r="P14" s="1668"/>
      <c r="R14" s="77"/>
      <c r="T14"/>
      <c r="U14"/>
      <c r="V14"/>
    </row>
    <row r="15" spans="1:22" ht="21" customHeight="1">
      <c r="B15" s="1650"/>
      <c r="C15" s="1675"/>
      <c r="D15" s="1111" t="s">
        <v>400</v>
      </c>
      <c r="E15" s="1112"/>
      <c r="F15" s="1112" t="s">
        <v>124</v>
      </c>
      <c r="G15" s="1112"/>
      <c r="H15" s="1112"/>
      <c r="I15" s="1112"/>
      <c r="J15" s="1676"/>
      <c r="K15" s="1652"/>
      <c r="L15" s="1653"/>
      <c r="M15" s="1652"/>
      <c r="N15" s="1653"/>
      <c r="O15" s="1652"/>
      <c r="P15" s="1653"/>
      <c r="R15" s="77"/>
      <c r="T15"/>
      <c r="U15"/>
      <c r="V15"/>
    </row>
    <row r="16" spans="1:22" ht="21" customHeight="1">
      <c r="B16" s="1650"/>
      <c r="C16" s="1687" t="s">
        <v>356</v>
      </c>
      <c r="D16" s="1688"/>
      <c r="E16" s="1659" t="s">
        <v>124</v>
      </c>
      <c r="F16" s="1659"/>
      <c r="G16" s="1659"/>
      <c r="H16" s="1659"/>
      <c r="I16" s="1659"/>
      <c r="J16" s="1660"/>
      <c r="K16" s="1657"/>
      <c r="L16" s="1658"/>
      <c r="M16" s="1657"/>
      <c r="N16" s="1658"/>
      <c r="O16" s="1657"/>
      <c r="P16" s="1658"/>
      <c r="R16" s="77"/>
      <c r="T16"/>
      <c r="U16"/>
      <c r="V16"/>
    </row>
    <row r="17" spans="1:18" s="38" customFormat="1" ht="21" customHeight="1">
      <c r="A17"/>
      <c r="B17" s="1650"/>
      <c r="C17" s="1689" t="s">
        <v>280</v>
      </c>
      <c r="D17" s="1690"/>
      <c r="E17" s="1690"/>
      <c r="F17" s="1690"/>
      <c r="G17" s="1690"/>
      <c r="H17" s="1690"/>
      <c r="I17" s="1690"/>
      <c r="J17" s="1691"/>
      <c r="K17" s="1657"/>
      <c r="L17" s="1658"/>
      <c r="M17" s="1657"/>
      <c r="N17" s="1658"/>
      <c r="O17" s="1657"/>
      <c r="P17" s="1658"/>
      <c r="Q17" s="206"/>
      <c r="R17" s="77"/>
    </row>
    <row r="18" spans="1:18" s="38" customFormat="1" ht="21" customHeight="1">
      <c r="A18"/>
      <c r="B18" s="1650"/>
      <c r="C18" s="925" t="s">
        <v>281</v>
      </c>
      <c r="D18" s="926"/>
      <c r="E18" s="926"/>
      <c r="F18" s="926"/>
      <c r="G18" s="926"/>
      <c r="H18" s="926"/>
      <c r="I18" s="926"/>
      <c r="J18" s="927"/>
      <c r="K18" s="1679">
        <f>SUM(K19:L20)</f>
        <v>0</v>
      </c>
      <c r="L18" s="1680"/>
      <c r="M18" s="1679">
        <f>SUM(M19:N20)</f>
        <v>0</v>
      </c>
      <c r="N18" s="1680"/>
      <c r="O18" s="1679">
        <f>SUM(O19:P20)</f>
        <v>0</v>
      </c>
      <c r="P18" s="1680"/>
      <c r="Q18" s="206"/>
      <c r="R18" s="77"/>
    </row>
    <row r="19" spans="1:18" s="38" customFormat="1" ht="21" customHeight="1">
      <c r="A19"/>
      <c r="B19" s="1650"/>
      <c r="C19" s="1674"/>
      <c r="D19" s="1681" t="s">
        <v>282</v>
      </c>
      <c r="E19" s="1682"/>
      <c r="F19" s="1682"/>
      <c r="G19" s="1682"/>
      <c r="H19" s="1682"/>
      <c r="I19" s="1682"/>
      <c r="J19" s="1683"/>
      <c r="K19" s="1663"/>
      <c r="L19" s="1664"/>
      <c r="M19" s="1663"/>
      <c r="N19" s="1664"/>
      <c r="O19" s="1663"/>
      <c r="P19" s="1664"/>
      <c r="Q19" s="206"/>
      <c r="R19" s="77"/>
    </row>
    <row r="20" spans="1:18" s="38" customFormat="1" ht="21" customHeight="1">
      <c r="A20"/>
      <c r="B20" s="1650"/>
      <c r="C20" s="1675"/>
      <c r="D20" s="1684" t="s">
        <v>269</v>
      </c>
      <c r="E20" s="1685"/>
      <c r="F20" s="1685"/>
      <c r="G20" s="1685"/>
      <c r="H20" s="1685"/>
      <c r="I20" s="1685"/>
      <c r="J20" s="1686"/>
      <c r="K20" s="1665"/>
      <c r="L20" s="1677"/>
      <c r="M20" s="1665"/>
      <c r="N20" s="1677"/>
      <c r="O20" s="1665"/>
      <c r="P20" s="1677"/>
      <c r="Q20" s="206"/>
      <c r="R20" s="77"/>
    </row>
    <row r="21" spans="1:18" s="38" customFormat="1" ht="21" customHeight="1">
      <c r="A21"/>
      <c r="B21" s="1650"/>
      <c r="C21" s="925" t="s">
        <v>411</v>
      </c>
      <c r="D21" s="926"/>
      <c r="E21" s="926"/>
      <c r="F21" s="926"/>
      <c r="G21" s="926"/>
      <c r="H21" s="926"/>
      <c r="I21" s="926"/>
      <c r="J21" s="927"/>
      <c r="K21" s="1679">
        <f>SUM(K22:L23)</f>
        <v>0</v>
      </c>
      <c r="L21" s="1680"/>
      <c r="M21" s="1679">
        <f>SUM(M22:N23)</f>
        <v>0</v>
      </c>
      <c r="N21" s="1680"/>
      <c r="O21" s="1679">
        <f>SUM(O22:P23)</f>
        <v>0</v>
      </c>
      <c r="P21" s="1680"/>
      <c r="Q21" s="206"/>
      <c r="R21" s="77"/>
    </row>
    <row r="22" spans="1:18" s="38" customFormat="1" ht="21" customHeight="1">
      <c r="A22"/>
      <c r="B22" s="1650"/>
      <c r="C22" s="1674"/>
      <c r="D22" s="1681" t="s">
        <v>282</v>
      </c>
      <c r="E22" s="1682"/>
      <c r="F22" s="1682"/>
      <c r="G22" s="1682"/>
      <c r="H22" s="1682"/>
      <c r="I22" s="1682"/>
      <c r="J22" s="1683"/>
      <c r="K22" s="1663"/>
      <c r="L22" s="1664"/>
      <c r="M22" s="1663"/>
      <c r="N22" s="1664"/>
      <c r="O22" s="1663"/>
      <c r="P22" s="1664"/>
      <c r="Q22" s="206"/>
      <c r="R22" s="77"/>
    </row>
    <row r="23" spans="1:18" s="38" customFormat="1" ht="21" customHeight="1">
      <c r="A23"/>
      <c r="B23" s="1650"/>
      <c r="C23" s="1675"/>
      <c r="D23" s="1684" t="s">
        <v>269</v>
      </c>
      <c r="E23" s="1685"/>
      <c r="F23" s="1685"/>
      <c r="G23" s="1685"/>
      <c r="H23" s="1685"/>
      <c r="I23" s="1685"/>
      <c r="J23" s="1686"/>
      <c r="K23" s="1665"/>
      <c r="L23" s="1677"/>
      <c r="M23" s="1665"/>
      <c r="N23" s="1677"/>
      <c r="O23" s="1665"/>
      <c r="P23" s="1677"/>
      <c r="Q23" s="206"/>
      <c r="R23" s="77"/>
    </row>
    <row r="24" spans="1:18" s="38" customFormat="1" ht="21" customHeight="1">
      <c r="A24"/>
      <c r="B24" s="1650"/>
      <c r="C24" s="925" t="s">
        <v>283</v>
      </c>
      <c r="D24" s="926"/>
      <c r="E24" s="926"/>
      <c r="F24" s="926"/>
      <c r="G24" s="926"/>
      <c r="H24" s="926"/>
      <c r="I24" s="926"/>
      <c r="J24" s="927"/>
      <c r="K24" s="1679">
        <f>SUM(K25:L26)</f>
        <v>0</v>
      </c>
      <c r="L24" s="1680"/>
      <c r="M24" s="1679">
        <f>SUM(M25:N26)</f>
        <v>0</v>
      </c>
      <c r="N24" s="1680"/>
      <c r="O24" s="1679">
        <f>SUM(O25:P26)</f>
        <v>0</v>
      </c>
      <c r="P24" s="1680"/>
      <c r="Q24" s="206"/>
      <c r="R24" s="77"/>
    </row>
    <row r="25" spans="1:18" s="38" customFormat="1" ht="21" customHeight="1">
      <c r="A25"/>
      <c r="B25" s="1650"/>
      <c r="C25" s="1674"/>
      <c r="D25" s="1681" t="s">
        <v>282</v>
      </c>
      <c r="E25" s="1682"/>
      <c r="F25" s="1682"/>
      <c r="G25" s="1682"/>
      <c r="H25" s="1682"/>
      <c r="I25" s="1682"/>
      <c r="J25" s="1683"/>
      <c r="K25" s="1663"/>
      <c r="L25" s="1664"/>
      <c r="M25" s="1663"/>
      <c r="N25" s="1664"/>
      <c r="O25" s="1663"/>
      <c r="P25" s="1664"/>
      <c r="Q25" s="206"/>
      <c r="R25" s="77"/>
    </row>
    <row r="26" spans="1:18" s="38" customFormat="1" ht="21" customHeight="1">
      <c r="A26"/>
      <c r="B26" s="1650"/>
      <c r="C26" s="1675"/>
      <c r="D26" s="1684" t="s">
        <v>269</v>
      </c>
      <c r="E26" s="1685"/>
      <c r="F26" s="1685"/>
      <c r="G26" s="1685"/>
      <c r="H26" s="1685"/>
      <c r="I26" s="1685"/>
      <c r="J26" s="1686"/>
      <c r="K26" s="1665"/>
      <c r="L26" s="1677"/>
      <c r="M26" s="1665"/>
      <c r="N26" s="1677"/>
      <c r="O26" s="1665"/>
      <c r="P26" s="1677"/>
      <c r="Q26" s="206"/>
      <c r="R26" s="77"/>
    </row>
    <row r="27" spans="1:18" s="38" customFormat="1" ht="21" customHeight="1">
      <c r="A27"/>
      <c r="B27" s="1650"/>
      <c r="C27" s="1678" t="s">
        <v>279</v>
      </c>
      <c r="D27" s="1659"/>
      <c r="E27" s="1659" t="s">
        <v>124</v>
      </c>
      <c r="F27" s="1659"/>
      <c r="G27" s="1659"/>
      <c r="H27" s="1659"/>
      <c r="I27" s="1659"/>
      <c r="J27" s="1660"/>
      <c r="K27" s="1657"/>
      <c r="L27" s="1658"/>
      <c r="M27" s="1657"/>
      <c r="N27" s="1658"/>
      <c r="O27" s="1657"/>
      <c r="P27" s="1658"/>
      <c r="Q27" s="206"/>
      <c r="R27" s="77"/>
    </row>
    <row r="28" spans="1:18" s="38" customFormat="1" ht="21" customHeight="1" thickBot="1">
      <c r="A28"/>
      <c r="B28" s="1651"/>
      <c r="C28" s="1639" t="s">
        <v>105</v>
      </c>
      <c r="D28" s="1640"/>
      <c r="E28" s="1640"/>
      <c r="F28" s="1640"/>
      <c r="G28" s="1640"/>
      <c r="H28" s="1640"/>
      <c r="I28" s="1640"/>
      <c r="J28" s="1641"/>
      <c r="K28" s="1642">
        <f>SUM(K6,K8,K7,K9,K10,K16,K17,K18,K21,K24,K27,)</f>
        <v>0</v>
      </c>
      <c r="L28" s="1643"/>
      <c r="M28" s="1642">
        <f>SUM(M6,M8,M7,M9,M10,M16,M17,M18,M21,M24,M27,)</f>
        <v>0</v>
      </c>
      <c r="N28" s="1643"/>
      <c r="O28" s="1642">
        <f>SUM(O6,O8,O7,O9,O10,O16,O17,O18,O21,O24,O27,)</f>
        <v>0</v>
      </c>
      <c r="P28" s="1643"/>
      <c r="Q28" s="206"/>
      <c r="R28" s="77"/>
    </row>
    <row r="29" spans="1:18" s="38" customFormat="1" ht="21" customHeight="1" thickTop="1">
      <c r="A29"/>
      <c r="B29" s="1649" t="s">
        <v>284</v>
      </c>
      <c r="C29" s="1669" t="s">
        <v>285</v>
      </c>
      <c r="D29" s="1670"/>
      <c r="E29" s="1670"/>
      <c r="F29" s="1670"/>
      <c r="G29" s="1670"/>
      <c r="H29" s="1670"/>
      <c r="I29" s="1670"/>
      <c r="J29" s="1671"/>
      <c r="K29" s="1672">
        <f>SUM(K30:L33)</f>
        <v>0</v>
      </c>
      <c r="L29" s="1673"/>
      <c r="M29" s="1672">
        <f>SUM(M30:N33)</f>
        <v>0</v>
      </c>
      <c r="N29" s="1673"/>
      <c r="O29" s="1672">
        <f>SUM(O30:P33)</f>
        <v>0</v>
      </c>
      <c r="P29" s="1673"/>
      <c r="Q29" s="206"/>
      <c r="R29" s="77"/>
    </row>
    <row r="30" spans="1:18" s="38" customFormat="1" ht="21" customHeight="1">
      <c r="A30"/>
      <c r="B30" s="1650"/>
      <c r="C30" s="1674"/>
      <c r="D30" s="1059" t="s">
        <v>102</v>
      </c>
      <c r="E30" s="1026"/>
      <c r="F30" s="1026"/>
      <c r="G30" s="1026"/>
      <c r="H30" s="1026"/>
      <c r="I30" s="1026"/>
      <c r="J30" s="1027"/>
      <c r="K30" s="1663"/>
      <c r="L30" s="1664"/>
      <c r="M30" s="1663"/>
      <c r="N30" s="1664"/>
      <c r="O30" s="1663"/>
      <c r="P30" s="1664"/>
      <c r="Q30" s="206"/>
      <c r="R30" s="77"/>
    </row>
    <row r="31" spans="1:18" s="38" customFormat="1" ht="21" customHeight="1">
      <c r="A31"/>
      <c r="B31" s="1650"/>
      <c r="C31" s="1674"/>
      <c r="D31" s="1082" t="s">
        <v>103</v>
      </c>
      <c r="E31" s="1083"/>
      <c r="F31" s="1083"/>
      <c r="G31" s="1083"/>
      <c r="H31" s="1083"/>
      <c r="I31" s="1083"/>
      <c r="J31" s="1084"/>
      <c r="K31" s="1667"/>
      <c r="L31" s="1668"/>
      <c r="M31" s="1667"/>
      <c r="N31" s="1668"/>
      <c r="O31" s="1667"/>
      <c r="P31" s="1668"/>
      <c r="Q31" s="206"/>
      <c r="R31" s="77"/>
    </row>
    <row r="32" spans="1:18" s="38" customFormat="1" ht="21" customHeight="1">
      <c r="A32"/>
      <c r="B32" s="1650"/>
      <c r="C32" s="1674"/>
      <c r="D32" s="1082" t="s">
        <v>104</v>
      </c>
      <c r="E32" s="1083"/>
      <c r="F32" s="1083"/>
      <c r="G32" s="1083"/>
      <c r="H32" s="1083"/>
      <c r="I32" s="1083"/>
      <c r="J32" s="1084"/>
      <c r="K32" s="1667"/>
      <c r="L32" s="1668"/>
      <c r="M32" s="1667"/>
      <c r="N32" s="1668"/>
      <c r="O32" s="1667"/>
      <c r="P32" s="1668"/>
      <c r="Q32" s="206"/>
      <c r="R32" s="77"/>
    </row>
    <row r="33" spans="1:22" s="38" customFormat="1" ht="21" customHeight="1">
      <c r="A33"/>
      <c r="B33" s="1650"/>
      <c r="C33" s="1675"/>
      <c r="D33" s="1111" t="s">
        <v>279</v>
      </c>
      <c r="E33" s="1112"/>
      <c r="F33" s="1112" t="s">
        <v>124</v>
      </c>
      <c r="G33" s="1112"/>
      <c r="H33" s="1112"/>
      <c r="I33" s="1112"/>
      <c r="J33" s="1676"/>
      <c r="K33" s="1652"/>
      <c r="L33" s="1653"/>
      <c r="M33" s="1652"/>
      <c r="N33" s="1653"/>
      <c r="O33" s="1652"/>
      <c r="P33" s="1653"/>
      <c r="Q33" s="206"/>
      <c r="R33" s="77"/>
    </row>
    <row r="34" spans="1:22" s="38" customFormat="1" ht="21" customHeight="1">
      <c r="A34"/>
      <c r="B34" s="1650"/>
      <c r="C34" s="1661" t="s">
        <v>286</v>
      </c>
      <c r="D34" s="925" t="s">
        <v>287</v>
      </c>
      <c r="E34" s="926"/>
      <c r="F34" s="926"/>
      <c r="G34" s="926"/>
      <c r="H34" s="926"/>
      <c r="I34" s="926"/>
      <c r="J34" s="927"/>
      <c r="K34" s="1663"/>
      <c r="L34" s="1664"/>
      <c r="M34" s="1663"/>
      <c r="N34" s="1664"/>
      <c r="O34" s="1663"/>
      <c r="P34" s="1664"/>
      <c r="Q34" s="206"/>
      <c r="R34" s="77"/>
    </row>
    <row r="35" spans="1:22" s="38" customFormat="1" ht="21" customHeight="1">
      <c r="A35"/>
      <c r="B35" s="1650"/>
      <c r="C35" s="1662"/>
      <c r="D35" s="1321" t="s">
        <v>288</v>
      </c>
      <c r="E35" s="1322"/>
      <c r="F35" s="1322"/>
      <c r="G35" s="1322"/>
      <c r="H35" s="1322"/>
      <c r="I35" s="1322"/>
      <c r="J35" s="1323"/>
      <c r="K35" s="1665"/>
      <c r="L35" s="1666"/>
      <c r="M35" s="1665"/>
      <c r="N35" s="1666"/>
      <c r="O35" s="1665"/>
      <c r="P35" s="1666"/>
      <c r="Q35" s="206"/>
      <c r="R35" s="77"/>
    </row>
    <row r="36" spans="1:22" s="38" customFormat="1" ht="21" customHeight="1">
      <c r="A36"/>
      <c r="B36" s="1650"/>
      <c r="C36" s="1654" t="s">
        <v>328</v>
      </c>
      <c r="D36" s="1655"/>
      <c r="E36" s="1655"/>
      <c r="F36" s="1655"/>
      <c r="G36" s="1655"/>
      <c r="H36" s="1655"/>
      <c r="I36" s="1655"/>
      <c r="J36" s="1656"/>
      <c r="K36" s="1657"/>
      <c r="L36" s="1658"/>
      <c r="M36" s="1657"/>
      <c r="N36" s="1658"/>
      <c r="O36" s="1657"/>
      <c r="P36" s="1658"/>
      <c r="Q36" s="206"/>
      <c r="R36" s="77"/>
    </row>
    <row r="37" spans="1:22" s="38" customFormat="1" ht="21" customHeight="1">
      <c r="A37"/>
      <c r="B37" s="1650"/>
      <c r="C37" s="442" t="s">
        <v>279</v>
      </c>
      <c r="D37" s="443"/>
      <c r="E37" s="1659" t="s">
        <v>298</v>
      </c>
      <c r="F37" s="1659"/>
      <c r="G37" s="1659"/>
      <c r="H37" s="1659"/>
      <c r="I37" s="1659"/>
      <c r="J37" s="1660"/>
      <c r="K37" s="1657"/>
      <c r="L37" s="1658"/>
      <c r="M37" s="1657"/>
      <c r="N37" s="1658"/>
      <c r="O37" s="1657"/>
      <c r="P37" s="1658"/>
      <c r="Q37" s="206"/>
      <c r="R37" s="77"/>
    </row>
    <row r="38" spans="1:22" s="38" customFormat="1" ht="21" customHeight="1" thickBot="1">
      <c r="A38"/>
      <c r="B38" s="1651"/>
      <c r="C38" s="1639" t="s">
        <v>105</v>
      </c>
      <c r="D38" s="1640"/>
      <c r="E38" s="1640"/>
      <c r="F38" s="1640"/>
      <c r="G38" s="1640"/>
      <c r="H38" s="1640"/>
      <c r="I38" s="1640"/>
      <c r="J38" s="1641"/>
      <c r="K38" s="1642">
        <f>SUM(K29,K34,K35,K36,K37)</f>
        <v>0</v>
      </c>
      <c r="L38" s="1643"/>
      <c r="M38" s="1642">
        <f>SUM(M29,M34,M35,M36,M37)</f>
        <v>0</v>
      </c>
      <c r="N38" s="1643"/>
      <c r="O38" s="1642">
        <f>SUM(O29,O34,O35,O36,O37)</f>
        <v>0</v>
      </c>
      <c r="P38" s="1643"/>
      <c r="Q38" s="206"/>
      <c r="R38" s="77"/>
    </row>
    <row r="39" spans="1:22" ht="24.75" customHeight="1" thickTop="1">
      <c r="B39" s="1644" t="s">
        <v>289</v>
      </c>
      <c r="C39" s="1645"/>
      <c r="D39" s="1645"/>
      <c r="E39" s="1645"/>
      <c r="F39" s="1645"/>
      <c r="G39" s="1645"/>
      <c r="H39" s="1645"/>
      <c r="I39" s="1645"/>
      <c r="J39" s="1646"/>
      <c r="K39" s="1647" t="str">
        <f>IFERROR(K28/K38,"")</f>
        <v/>
      </c>
      <c r="L39" s="1648"/>
      <c r="M39" s="1647" t="str">
        <f>IFERROR(M28/M38,"")</f>
        <v/>
      </c>
      <c r="N39" s="1648"/>
      <c r="O39" s="1647" t="str">
        <f>IFERROR(O28/O38,"")</f>
        <v/>
      </c>
      <c r="P39" s="1648"/>
      <c r="Q39" s="207"/>
      <c r="R39" s="77"/>
      <c r="T39"/>
      <c r="U39"/>
      <c r="V39"/>
    </row>
    <row r="40" spans="1:22" ht="20.100000000000001" customHeight="1">
      <c r="B40" s="444" t="s">
        <v>290</v>
      </c>
      <c r="C40" s="131"/>
      <c r="D40" s="131"/>
      <c r="E40" s="131"/>
      <c r="F40" s="131"/>
      <c r="G40" s="445"/>
      <c r="H40" s="445"/>
      <c r="I40" s="445"/>
      <c r="J40" s="446"/>
      <c r="K40" s="445"/>
      <c r="L40" s="446"/>
      <c r="M40" s="445"/>
      <c r="N40" s="446"/>
      <c r="O40" s="445"/>
      <c r="P40" s="446"/>
      <c r="Q40" s="207"/>
      <c r="R40" s="77"/>
    </row>
    <row r="41" spans="1:22" ht="14.25" customHeight="1">
      <c r="B41" s="328"/>
      <c r="C41" s="131"/>
      <c r="D41" s="131"/>
      <c r="E41" s="131"/>
      <c r="F41" s="131"/>
      <c r="G41" s="445"/>
      <c r="H41" s="445"/>
      <c r="I41" s="445"/>
      <c r="J41" s="446"/>
      <c r="K41" s="445"/>
      <c r="L41" s="446"/>
      <c r="M41" s="445"/>
      <c r="N41" s="446"/>
      <c r="O41" s="445"/>
      <c r="P41" s="446"/>
      <c r="Q41" s="207"/>
      <c r="R41" s="77"/>
    </row>
    <row r="42" spans="1:22">
      <c r="P42" s="229"/>
    </row>
    <row r="43" spans="1:22" s="77" customFormat="1" ht="17.100000000000001" customHeight="1">
      <c r="A43" s="234"/>
      <c r="B43" s="308" t="s">
        <v>553</v>
      </c>
      <c r="C43" s="235"/>
      <c r="D43" s="235"/>
      <c r="E43" s="235"/>
      <c r="F43" s="235"/>
      <c r="G43" s="209"/>
      <c r="H43" s="209"/>
      <c r="I43" s="209"/>
      <c r="J43" s="209"/>
      <c r="K43" s="209"/>
      <c r="L43" s="209"/>
      <c r="M43" s="209"/>
      <c r="N43" s="209"/>
      <c r="O43" s="209"/>
      <c r="P43" s="209"/>
      <c r="Q43"/>
      <c r="R43"/>
      <c r="S43"/>
      <c r="T43"/>
      <c r="U43" s="41"/>
      <c r="V43" s="41"/>
    </row>
    <row r="44" spans="1:22" ht="6" customHeight="1">
      <c r="B44"/>
      <c r="C44"/>
      <c r="K44" s="236"/>
      <c r="L44" s="236"/>
      <c r="M44" s="236"/>
      <c r="N44" s="236"/>
      <c r="O44" s="236"/>
      <c r="P44" s="206"/>
      <c r="S44"/>
      <c r="T44"/>
    </row>
    <row r="45" spans="1:22" s="45" customFormat="1" ht="14.25" customHeight="1">
      <c r="B45" s="1611" t="s">
        <v>554</v>
      </c>
      <c r="C45" s="1612"/>
      <c r="D45" s="1612"/>
      <c r="E45" s="1612"/>
      <c r="F45" s="1612"/>
      <c r="G45" s="1612"/>
      <c r="H45" s="1612"/>
      <c r="I45" s="1612"/>
      <c r="J45" s="1612"/>
      <c r="K45" s="1612"/>
      <c r="L45" s="1612"/>
      <c r="M45" s="1612"/>
      <c r="N45" s="1612"/>
      <c r="O45" s="1612"/>
      <c r="P45" s="1613"/>
    </row>
    <row r="46" spans="1:22" s="45" customFormat="1" ht="14.25" customHeight="1">
      <c r="B46" s="1614"/>
      <c r="C46" s="1615"/>
      <c r="D46" s="1615"/>
      <c r="E46" s="1615"/>
      <c r="F46" s="1615"/>
      <c r="G46" s="1615"/>
      <c r="H46" s="1615"/>
      <c r="I46" s="1615"/>
      <c r="J46" s="1615"/>
      <c r="K46" s="1615"/>
      <c r="L46" s="1615"/>
      <c r="M46" s="1615"/>
      <c r="N46" s="1615"/>
      <c r="O46" s="1615"/>
      <c r="P46" s="1616"/>
    </row>
    <row r="47" spans="1:22" s="45" customFormat="1" ht="16.5" customHeight="1">
      <c r="B47" s="1617"/>
      <c r="C47" s="1618"/>
      <c r="D47" s="1618"/>
      <c r="E47" s="1618"/>
      <c r="F47" s="1618"/>
      <c r="G47" s="1618"/>
      <c r="H47" s="1618"/>
      <c r="I47" s="1618"/>
      <c r="J47" s="1618"/>
      <c r="K47" s="1618"/>
      <c r="L47" s="1618"/>
      <c r="M47" s="1618"/>
      <c r="N47" s="1618"/>
      <c r="O47" s="1618"/>
      <c r="P47" s="1619"/>
    </row>
    <row r="48" spans="1:22" s="45" customFormat="1" ht="16.5" customHeight="1">
      <c r="B48" s="1617"/>
      <c r="C48" s="1618"/>
      <c r="D48" s="1618"/>
      <c r="E48" s="1618"/>
      <c r="F48" s="1618"/>
      <c r="G48" s="1618"/>
      <c r="H48" s="1618"/>
      <c r="I48" s="1618"/>
      <c r="J48" s="1618"/>
      <c r="K48" s="1618"/>
      <c r="L48" s="1618"/>
      <c r="M48" s="1618"/>
      <c r="N48" s="1618"/>
      <c r="O48" s="1618"/>
      <c r="P48" s="1619"/>
    </row>
    <row r="49" spans="1:22" s="45" customFormat="1" ht="16.5" customHeight="1">
      <c r="B49" s="1617"/>
      <c r="C49" s="1618"/>
      <c r="D49" s="1618"/>
      <c r="E49" s="1618"/>
      <c r="F49" s="1618"/>
      <c r="G49" s="1618"/>
      <c r="H49" s="1618"/>
      <c r="I49" s="1618"/>
      <c r="J49" s="1618"/>
      <c r="K49" s="1618"/>
      <c r="L49" s="1618"/>
      <c r="M49" s="1618"/>
      <c r="N49" s="1618"/>
      <c r="O49" s="1618"/>
      <c r="P49" s="1619"/>
    </row>
    <row r="50" spans="1:22" s="45" customFormat="1" ht="16.5" customHeight="1">
      <c r="B50" s="1617"/>
      <c r="C50" s="1618"/>
      <c r="D50" s="1618"/>
      <c r="E50" s="1618"/>
      <c r="F50" s="1618"/>
      <c r="G50" s="1618"/>
      <c r="H50" s="1618"/>
      <c r="I50" s="1618"/>
      <c r="J50" s="1618"/>
      <c r="K50" s="1618"/>
      <c r="L50" s="1618"/>
      <c r="M50" s="1618"/>
      <c r="N50" s="1618"/>
      <c r="O50" s="1618"/>
      <c r="P50" s="1619"/>
    </row>
    <row r="51" spans="1:22" s="45" customFormat="1" ht="16.5" customHeight="1">
      <c r="B51" s="1617"/>
      <c r="C51" s="1618"/>
      <c r="D51" s="1618"/>
      <c r="E51" s="1618"/>
      <c r="F51" s="1618"/>
      <c r="G51" s="1618"/>
      <c r="H51" s="1618"/>
      <c r="I51" s="1618"/>
      <c r="J51" s="1618"/>
      <c r="K51" s="1618"/>
      <c r="L51" s="1618"/>
      <c r="M51" s="1618"/>
      <c r="N51" s="1618"/>
      <c r="O51" s="1618"/>
      <c r="P51" s="1619"/>
    </row>
    <row r="52" spans="1:22" s="45" customFormat="1" ht="16.5" customHeight="1">
      <c r="B52" s="1617"/>
      <c r="C52" s="1618"/>
      <c r="D52" s="1618"/>
      <c r="E52" s="1618"/>
      <c r="F52" s="1618"/>
      <c r="G52" s="1618"/>
      <c r="H52" s="1618"/>
      <c r="I52" s="1618"/>
      <c r="J52" s="1618"/>
      <c r="K52" s="1618"/>
      <c r="L52" s="1618"/>
      <c r="M52" s="1618"/>
      <c r="N52" s="1618"/>
      <c r="O52" s="1618"/>
      <c r="P52" s="1619"/>
    </row>
    <row r="53" spans="1:22" s="194" customFormat="1" ht="15.75" customHeight="1">
      <c r="B53" s="1620"/>
      <c r="C53" s="1621"/>
      <c r="D53" s="1621"/>
      <c r="E53" s="1621"/>
      <c r="F53" s="1621"/>
      <c r="G53" s="1621"/>
      <c r="H53" s="1621"/>
      <c r="I53" s="1621"/>
      <c r="J53" s="1621"/>
      <c r="K53" s="1621"/>
      <c r="L53" s="1621"/>
      <c r="M53" s="1621"/>
      <c r="N53" s="1621"/>
      <c r="O53" s="1621"/>
      <c r="P53" s="1622"/>
    </row>
    <row r="54" spans="1:22">
      <c r="B54"/>
      <c r="C54"/>
      <c r="D54"/>
      <c r="E54"/>
      <c r="F54"/>
      <c r="G54"/>
      <c r="H54"/>
      <c r="I54"/>
      <c r="J54"/>
      <c r="K54"/>
      <c r="L54"/>
      <c r="M54"/>
      <c r="N54"/>
      <c r="O54"/>
      <c r="P54" s="229"/>
      <c r="Q54"/>
      <c r="S54"/>
      <c r="T54"/>
      <c r="U54"/>
      <c r="V54"/>
    </row>
    <row r="55" spans="1:22" s="77" customFormat="1" ht="17.100000000000001" customHeight="1">
      <c r="A55" s="234"/>
      <c r="B55" s="235" t="s">
        <v>402</v>
      </c>
      <c r="C55" s="235"/>
      <c r="D55" s="235"/>
      <c r="E55" s="235"/>
      <c r="F55" s="235"/>
      <c r="G55" s="209"/>
      <c r="H55" s="209"/>
      <c r="I55" s="209"/>
      <c r="J55" s="209"/>
      <c r="K55" s="209"/>
      <c r="L55" s="209"/>
      <c r="M55" s="209"/>
      <c r="N55" s="209"/>
      <c r="O55" s="209"/>
      <c r="P55" s="209"/>
      <c r="Q55"/>
      <c r="R55"/>
      <c r="S55"/>
      <c r="T55"/>
      <c r="U55" s="41"/>
      <c r="V55" s="41"/>
    </row>
    <row r="56" spans="1:22" ht="6" customHeight="1">
      <c r="B56"/>
      <c r="C56"/>
      <c r="K56" s="236"/>
      <c r="L56" s="236"/>
      <c r="M56" s="236"/>
      <c r="N56" s="236"/>
      <c r="O56" s="236"/>
      <c r="P56" s="206"/>
      <c r="S56"/>
      <c r="T56"/>
    </row>
    <row r="57" spans="1:22" s="45" customFormat="1" ht="18" customHeight="1">
      <c r="A57" s="45" t="s">
        <v>329</v>
      </c>
      <c r="B57" s="1611" t="s">
        <v>395</v>
      </c>
      <c r="C57" s="1623"/>
      <c r="D57" s="1623"/>
      <c r="E57" s="1623"/>
      <c r="F57" s="1623"/>
      <c r="G57" s="1623"/>
      <c r="H57" s="1623"/>
      <c r="I57" s="1623"/>
      <c r="J57" s="1623"/>
      <c r="K57" s="1623"/>
      <c r="L57" s="1623"/>
      <c r="M57" s="1623"/>
      <c r="N57" s="1623"/>
      <c r="O57" s="1623"/>
      <c r="P57" s="1624"/>
    </row>
    <row r="58" spans="1:22" s="45" customFormat="1" ht="18" customHeight="1">
      <c r="B58" s="1625"/>
      <c r="C58" s="1626"/>
      <c r="D58" s="1626"/>
      <c r="E58" s="1626"/>
      <c r="F58" s="1626"/>
      <c r="G58" s="1626"/>
      <c r="H58" s="1626"/>
      <c r="I58" s="1626"/>
      <c r="J58" s="1626"/>
      <c r="K58" s="1626"/>
      <c r="L58" s="1626"/>
      <c r="M58" s="1626"/>
      <c r="N58" s="1626"/>
      <c r="O58" s="1626"/>
      <c r="P58" s="1627"/>
    </row>
    <row r="59" spans="1:22" s="45" customFormat="1" ht="18" customHeight="1">
      <c r="B59" s="1625"/>
      <c r="C59" s="1626"/>
      <c r="D59" s="1626"/>
      <c r="E59" s="1626"/>
      <c r="F59" s="1626"/>
      <c r="G59" s="1626"/>
      <c r="H59" s="1626"/>
      <c r="I59" s="1626"/>
      <c r="J59" s="1626"/>
      <c r="K59" s="1626"/>
      <c r="L59" s="1626"/>
      <c r="M59" s="1626"/>
      <c r="N59" s="1626"/>
      <c r="O59" s="1626"/>
      <c r="P59" s="1627"/>
    </row>
    <row r="60" spans="1:22" s="45" customFormat="1" ht="18" customHeight="1">
      <c r="B60" s="1625"/>
      <c r="C60" s="1626"/>
      <c r="D60" s="1626"/>
      <c r="E60" s="1626"/>
      <c r="F60" s="1626"/>
      <c r="G60" s="1626"/>
      <c r="H60" s="1626"/>
      <c r="I60" s="1626"/>
      <c r="J60" s="1626"/>
      <c r="K60" s="1626"/>
      <c r="L60" s="1626"/>
      <c r="M60" s="1626"/>
      <c r="N60" s="1626"/>
      <c r="O60" s="1626"/>
      <c r="P60" s="1627"/>
    </row>
    <row r="61" spans="1:22" s="45" customFormat="1" ht="18" customHeight="1">
      <c r="B61" s="1625"/>
      <c r="C61" s="1626"/>
      <c r="D61" s="1626"/>
      <c r="E61" s="1626"/>
      <c r="F61" s="1626"/>
      <c r="G61" s="1626"/>
      <c r="H61" s="1626"/>
      <c r="I61" s="1626"/>
      <c r="J61" s="1626"/>
      <c r="K61" s="1626"/>
      <c r="L61" s="1626"/>
      <c r="M61" s="1626"/>
      <c r="N61" s="1626"/>
      <c r="O61" s="1626"/>
      <c r="P61" s="1627"/>
    </row>
    <row r="62" spans="1:22" s="45" customFormat="1" ht="21.6" customHeight="1">
      <c r="B62" s="1628"/>
      <c r="C62" s="1629"/>
      <c r="D62" s="1629"/>
      <c r="E62" s="1629"/>
      <c r="F62" s="1629"/>
      <c r="G62" s="1629"/>
      <c r="H62" s="1629"/>
      <c r="I62" s="1629"/>
      <c r="J62" s="1629"/>
      <c r="K62" s="1629"/>
      <c r="L62" s="1629"/>
      <c r="M62" s="1629"/>
      <c r="N62" s="1629"/>
      <c r="O62" s="1629"/>
      <c r="P62" s="1630"/>
    </row>
    <row r="63" spans="1:22" s="45" customFormat="1" ht="18" customHeight="1">
      <c r="B63" s="491"/>
      <c r="C63" s="277"/>
      <c r="D63" s="277"/>
      <c r="E63" s="277"/>
      <c r="F63" s="277"/>
      <c r="G63" s="277"/>
      <c r="H63" s="277"/>
      <c r="I63" s="277"/>
      <c r="J63" s="277"/>
      <c r="K63" s="277"/>
      <c r="L63" s="277"/>
      <c r="M63" s="277"/>
      <c r="N63" s="277"/>
      <c r="O63" s="277"/>
      <c r="P63" s="491"/>
    </row>
    <row r="64" spans="1:22" s="77" customFormat="1" ht="17.100000000000001" customHeight="1">
      <c r="A64" s="234"/>
      <c r="B64" s="235" t="s">
        <v>393</v>
      </c>
      <c r="C64" s="235"/>
      <c r="D64" s="235"/>
      <c r="E64" s="235"/>
      <c r="F64" s="235"/>
      <c r="G64" s="209"/>
      <c r="H64" s="209"/>
      <c r="I64" s="209"/>
      <c r="J64" s="209"/>
      <c r="K64" s="209"/>
      <c r="L64" s="209"/>
      <c r="M64" s="209"/>
      <c r="N64" s="209"/>
      <c r="O64" s="209"/>
      <c r="P64" s="209"/>
      <c r="Q64"/>
      <c r="R64"/>
      <c r="S64"/>
      <c r="T64"/>
      <c r="U64" s="41"/>
      <c r="V64" s="41"/>
    </row>
    <row r="65" spans="1:20" ht="6" customHeight="1">
      <c r="B65"/>
      <c r="C65"/>
      <c r="K65" s="236"/>
      <c r="L65" s="236"/>
      <c r="M65" s="236"/>
      <c r="N65" s="236"/>
      <c r="O65" s="236"/>
      <c r="P65" s="206"/>
      <c r="S65"/>
      <c r="T65"/>
    </row>
    <row r="66" spans="1:20" s="45" customFormat="1" ht="18" customHeight="1">
      <c r="A66" s="45" t="s">
        <v>329</v>
      </c>
      <c r="B66" s="1611" t="s">
        <v>394</v>
      </c>
      <c r="C66" s="1631"/>
      <c r="D66" s="1631"/>
      <c r="E66" s="1631"/>
      <c r="F66" s="1631"/>
      <c r="G66" s="1631"/>
      <c r="H66" s="1631"/>
      <c r="I66" s="1631"/>
      <c r="J66" s="1631"/>
      <c r="K66" s="1631"/>
      <c r="L66" s="1631"/>
      <c r="M66" s="1631"/>
      <c r="N66" s="1631"/>
      <c r="O66" s="1631"/>
      <c r="P66" s="1632"/>
    </row>
    <row r="67" spans="1:20" s="45" customFormat="1" ht="18" customHeight="1">
      <c r="B67" s="1633"/>
      <c r="C67" s="1634"/>
      <c r="D67" s="1634"/>
      <c r="E67" s="1634"/>
      <c r="F67" s="1634"/>
      <c r="G67" s="1634"/>
      <c r="H67" s="1634"/>
      <c r="I67" s="1634"/>
      <c r="J67" s="1634"/>
      <c r="K67" s="1634"/>
      <c r="L67" s="1634"/>
      <c r="M67" s="1634"/>
      <c r="N67" s="1634"/>
      <c r="O67" s="1634"/>
      <c r="P67" s="1635"/>
    </row>
    <row r="68" spans="1:20" s="45" customFormat="1" ht="18" customHeight="1">
      <c r="B68" s="1633"/>
      <c r="C68" s="1634"/>
      <c r="D68" s="1634"/>
      <c r="E68" s="1634"/>
      <c r="F68" s="1634"/>
      <c r="G68" s="1634"/>
      <c r="H68" s="1634"/>
      <c r="I68" s="1634"/>
      <c r="J68" s="1634"/>
      <c r="K68" s="1634"/>
      <c r="L68" s="1634"/>
      <c r="M68" s="1634"/>
      <c r="N68" s="1634"/>
      <c r="O68" s="1634"/>
      <c r="P68" s="1635"/>
    </row>
    <row r="69" spans="1:20" s="45" customFormat="1" ht="18" customHeight="1">
      <c r="B69" s="1633"/>
      <c r="C69" s="1634"/>
      <c r="D69" s="1634"/>
      <c r="E69" s="1634"/>
      <c r="F69" s="1634"/>
      <c r="G69" s="1634"/>
      <c r="H69" s="1634"/>
      <c r="I69" s="1634"/>
      <c r="J69" s="1634"/>
      <c r="K69" s="1634"/>
      <c r="L69" s="1634"/>
      <c r="M69" s="1634"/>
      <c r="N69" s="1634"/>
      <c r="O69" s="1634"/>
      <c r="P69" s="1635"/>
    </row>
    <row r="70" spans="1:20" s="45" customFormat="1" ht="18" customHeight="1">
      <c r="B70" s="1633"/>
      <c r="C70" s="1634"/>
      <c r="D70" s="1634"/>
      <c r="E70" s="1634"/>
      <c r="F70" s="1634"/>
      <c r="G70" s="1634"/>
      <c r="H70" s="1634"/>
      <c r="I70" s="1634"/>
      <c r="J70" s="1634"/>
      <c r="K70" s="1634"/>
      <c r="L70" s="1634"/>
      <c r="M70" s="1634"/>
      <c r="N70" s="1634"/>
      <c r="O70" s="1634"/>
      <c r="P70" s="1635"/>
    </row>
    <row r="71" spans="1:20" s="45" customFormat="1" ht="18" customHeight="1">
      <c r="B71" s="1636"/>
      <c r="C71" s="1637"/>
      <c r="D71" s="1637"/>
      <c r="E71" s="1637"/>
      <c r="F71" s="1637"/>
      <c r="G71" s="1637"/>
      <c r="H71" s="1637"/>
      <c r="I71" s="1637"/>
      <c r="J71" s="1637"/>
      <c r="K71" s="1637"/>
      <c r="L71" s="1637"/>
      <c r="M71" s="1637"/>
      <c r="N71" s="1637"/>
      <c r="O71" s="1637"/>
      <c r="P71" s="1638"/>
    </row>
  </sheetData>
  <mergeCells count="161">
    <mergeCell ref="O3:P3"/>
    <mergeCell ref="C4:J5"/>
    <mergeCell ref="K4:L5"/>
    <mergeCell ref="M4:N5"/>
    <mergeCell ref="O4:P4"/>
    <mergeCell ref="O5:P5"/>
    <mergeCell ref="K8:L8"/>
    <mergeCell ref="M8:N8"/>
    <mergeCell ref="O8:P8"/>
    <mergeCell ref="C9:J9"/>
    <mergeCell ref="K9:L9"/>
    <mergeCell ref="M9:N9"/>
    <mergeCell ref="O9:P9"/>
    <mergeCell ref="B6:B28"/>
    <mergeCell ref="C6:J6"/>
    <mergeCell ref="K6:L6"/>
    <mergeCell ref="M6:N6"/>
    <mergeCell ref="O6:P6"/>
    <mergeCell ref="C7:J7"/>
    <mergeCell ref="K7:L7"/>
    <mergeCell ref="M7:N7"/>
    <mergeCell ref="O7:P7"/>
    <mergeCell ref="C8:J8"/>
    <mergeCell ref="K12:L12"/>
    <mergeCell ref="M12:N12"/>
    <mergeCell ref="O12:P12"/>
    <mergeCell ref="D13:F13"/>
    <mergeCell ref="G13:J13"/>
    <mergeCell ref="K13:L13"/>
    <mergeCell ref="M13:N13"/>
    <mergeCell ref="O13:P13"/>
    <mergeCell ref="C10:J10"/>
    <mergeCell ref="K10:L10"/>
    <mergeCell ref="M10:N10"/>
    <mergeCell ref="O10:P10"/>
    <mergeCell ref="C11:C15"/>
    <mergeCell ref="D11:J11"/>
    <mergeCell ref="K11:L11"/>
    <mergeCell ref="M11:N11"/>
    <mergeCell ref="O11:P11"/>
    <mergeCell ref="D12:J12"/>
    <mergeCell ref="D14:J14"/>
    <mergeCell ref="K14:L14"/>
    <mergeCell ref="M14:N14"/>
    <mergeCell ref="O14:P14"/>
    <mergeCell ref="D15:E15"/>
    <mergeCell ref="F15:J15"/>
    <mergeCell ref="K15:L15"/>
    <mergeCell ref="M15:N15"/>
    <mergeCell ref="O15:P15"/>
    <mergeCell ref="C16:D16"/>
    <mergeCell ref="E16:J16"/>
    <mergeCell ref="K16:L16"/>
    <mergeCell ref="M16:N16"/>
    <mergeCell ref="O16:P16"/>
    <mergeCell ref="C17:J17"/>
    <mergeCell ref="K17:L17"/>
    <mergeCell ref="M17:N17"/>
    <mergeCell ref="O17:P17"/>
    <mergeCell ref="K20:L20"/>
    <mergeCell ref="M20:N20"/>
    <mergeCell ref="O20:P20"/>
    <mergeCell ref="C21:J21"/>
    <mergeCell ref="K21:L21"/>
    <mergeCell ref="M21:N21"/>
    <mergeCell ref="O21:P21"/>
    <mergeCell ref="C18:J18"/>
    <mergeCell ref="K18:L18"/>
    <mergeCell ref="M18:N18"/>
    <mergeCell ref="O18:P18"/>
    <mergeCell ref="C19:C20"/>
    <mergeCell ref="D19:J19"/>
    <mergeCell ref="K19:L19"/>
    <mergeCell ref="M19:N19"/>
    <mergeCell ref="O19:P19"/>
    <mergeCell ref="D20:J20"/>
    <mergeCell ref="C22:C23"/>
    <mergeCell ref="D22:J22"/>
    <mergeCell ref="K22:L22"/>
    <mergeCell ref="M22:N22"/>
    <mergeCell ref="O22:P22"/>
    <mergeCell ref="D23:J23"/>
    <mergeCell ref="K23:L23"/>
    <mergeCell ref="M23:N23"/>
    <mergeCell ref="O23:P23"/>
    <mergeCell ref="K26:L26"/>
    <mergeCell ref="M26:N26"/>
    <mergeCell ref="O26:P26"/>
    <mergeCell ref="C27:D27"/>
    <mergeCell ref="E27:J27"/>
    <mergeCell ref="K27:L27"/>
    <mergeCell ref="M27:N27"/>
    <mergeCell ref="O27:P27"/>
    <mergeCell ref="C24:J24"/>
    <mergeCell ref="K24:L24"/>
    <mergeCell ref="M24:N24"/>
    <mergeCell ref="O24:P24"/>
    <mergeCell ref="C25:C26"/>
    <mergeCell ref="D25:J25"/>
    <mergeCell ref="K25:L25"/>
    <mergeCell ref="M25:N25"/>
    <mergeCell ref="O25:P25"/>
    <mergeCell ref="D26:J26"/>
    <mergeCell ref="D30:J30"/>
    <mergeCell ref="K30:L30"/>
    <mergeCell ref="M30:N30"/>
    <mergeCell ref="O30:P30"/>
    <mergeCell ref="D31:J31"/>
    <mergeCell ref="K31:L31"/>
    <mergeCell ref="M31:N31"/>
    <mergeCell ref="O31:P31"/>
    <mergeCell ref="C28:J28"/>
    <mergeCell ref="K28:L28"/>
    <mergeCell ref="M28:N28"/>
    <mergeCell ref="O28:P28"/>
    <mergeCell ref="C29:J29"/>
    <mergeCell ref="K29:L29"/>
    <mergeCell ref="M29:N29"/>
    <mergeCell ref="O29:P29"/>
    <mergeCell ref="C30:C33"/>
    <mergeCell ref="D32:J32"/>
    <mergeCell ref="K32:L32"/>
    <mergeCell ref="M32:N32"/>
    <mergeCell ref="O32:P32"/>
    <mergeCell ref="D33:E33"/>
    <mergeCell ref="F33:J33"/>
    <mergeCell ref="K33:L33"/>
    <mergeCell ref="O37:P37"/>
    <mergeCell ref="C34:C35"/>
    <mergeCell ref="D34:J34"/>
    <mergeCell ref="K34:L34"/>
    <mergeCell ref="M34:N34"/>
    <mergeCell ref="O34:P34"/>
    <mergeCell ref="D35:J35"/>
    <mergeCell ref="K35:L35"/>
    <mergeCell ref="M35:N35"/>
    <mergeCell ref="O35:P35"/>
    <mergeCell ref="B45:P46"/>
    <mergeCell ref="B47:P53"/>
    <mergeCell ref="B57:P57"/>
    <mergeCell ref="B58:P62"/>
    <mergeCell ref="B66:P66"/>
    <mergeCell ref="B67:P71"/>
    <mergeCell ref="C38:J38"/>
    <mergeCell ref="K38:L38"/>
    <mergeCell ref="M38:N38"/>
    <mergeCell ref="O38:P38"/>
    <mergeCell ref="B39:J39"/>
    <mergeCell ref="K39:L39"/>
    <mergeCell ref="M39:N39"/>
    <mergeCell ref="O39:P39"/>
    <mergeCell ref="B29:B38"/>
    <mergeCell ref="M33:N33"/>
    <mergeCell ref="O33:P33"/>
    <mergeCell ref="C36:J36"/>
    <mergeCell ref="K36:L36"/>
    <mergeCell ref="M36:N36"/>
    <mergeCell ref="O36:P36"/>
    <mergeCell ref="E37:J37"/>
    <mergeCell ref="K37:L37"/>
    <mergeCell ref="M37:N37"/>
  </mergeCells>
  <phoneticPr fontId="1"/>
  <dataValidations count="2">
    <dataValidation type="list" allowBlank="1" showInputMessage="1" showErrorMessage="1" sqref="C36" xr:uid="{34829633-33DD-47E6-A02E-4FD2EFB3DFF5}">
      <formula1>"選択してください,人件費,管理費・人件費"</formula1>
    </dataValidation>
    <dataValidation type="list" allowBlank="1" showInputMessage="1" showErrorMessage="1" sqref="B3 F3" xr:uid="{BB108DD9-6766-4DA7-A2E6-3F9A3ADDAA86}">
      <formula1>"□,☑"</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Header>&amp;R&amp;"ＭＳ Ｐゴシック,標準"（様式１ー５）</oddHeader>
  </headerFooter>
  <rowBreaks count="1" manualBreakCount="1">
    <brk id="4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C278-F854-4D5E-9692-0B1696884690}">
  <sheetPr codeName="Sheet20">
    <pageSetUpPr fitToPage="1"/>
  </sheetPr>
  <dimension ref="A1:X21"/>
  <sheetViews>
    <sheetView view="pageBreakPreview" zoomScaleNormal="55" zoomScaleSheetLayoutView="100" workbookViewId="0">
      <selection activeCell="B4" sqref="B4:R4"/>
    </sheetView>
  </sheetViews>
  <sheetFormatPr defaultColWidth="8.25" defaultRowHeight="18.75"/>
  <cols>
    <col min="1" max="1" width="0.125" customWidth="1"/>
    <col min="2" max="2" width="4.5" style="206" customWidth="1"/>
    <col min="3" max="6" width="7" style="206" customWidth="1"/>
    <col min="7" max="12" width="7" style="207" customWidth="1"/>
    <col min="13" max="13" width="4.125" style="207" customWidth="1"/>
    <col min="14" max="14" width="6.5" style="207" customWidth="1"/>
    <col min="15" max="15" width="4.125" style="207" customWidth="1"/>
    <col min="16" max="16" width="6.5" style="207" customWidth="1"/>
    <col min="17" max="17" width="4.125" style="207" customWidth="1"/>
    <col min="18" max="18" width="8" style="207" customWidth="1"/>
    <col min="19" max="19" width="0.125" style="206" customWidth="1"/>
    <col min="20" max="20" width="4.5" customWidth="1"/>
    <col min="21" max="22" width="8.25" style="38"/>
    <col min="23" max="23" width="15.5" style="38" customWidth="1"/>
    <col min="24" max="24" width="8.25" style="38"/>
  </cols>
  <sheetData>
    <row r="1" spans="1:24">
      <c r="B1" s="45"/>
      <c r="R1" s="400" t="s">
        <v>296</v>
      </c>
    </row>
    <row r="2" spans="1:24" s="77" customFormat="1" ht="18.95" customHeight="1">
      <c r="A2" s="234"/>
      <c r="B2" s="235" t="s">
        <v>392</v>
      </c>
      <c r="C2" s="235"/>
      <c r="D2" s="235"/>
      <c r="E2" s="235"/>
      <c r="F2" s="235"/>
      <c r="G2" s="209"/>
      <c r="H2" s="209"/>
      <c r="I2" s="209"/>
      <c r="J2" s="209"/>
      <c r="K2" s="209"/>
      <c r="L2" s="209"/>
      <c r="M2" s="209"/>
      <c r="N2" s="209"/>
      <c r="O2" s="209"/>
      <c r="P2" s="209"/>
      <c r="Q2" s="209"/>
      <c r="R2" s="209"/>
      <c r="S2" s="234"/>
      <c r="U2" s="41"/>
      <c r="V2" s="41"/>
      <c r="W2" s="41"/>
      <c r="X2" s="41"/>
    </row>
    <row r="3" spans="1:24" ht="6" customHeight="1">
      <c r="B3"/>
      <c r="C3"/>
      <c r="K3" s="236"/>
      <c r="L3" s="236"/>
      <c r="M3" s="236"/>
      <c r="N3" s="236"/>
      <c r="O3" s="236"/>
      <c r="P3" s="236"/>
      <c r="Q3" s="236"/>
      <c r="R3" s="206"/>
      <c r="U3"/>
      <c r="V3"/>
    </row>
    <row r="4" spans="1:24" ht="28.5" customHeight="1">
      <c r="A4" s="435"/>
      <c r="B4" s="939" t="s">
        <v>674</v>
      </c>
      <c r="C4" s="1708"/>
      <c r="D4" s="1708"/>
      <c r="E4" s="1708"/>
      <c r="F4" s="1708"/>
      <c r="G4" s="1708"/>
      <c r="H4" s="1708"/>
      <c r="I4" s="1708"/>
      <c r="J4" s="1708"/>
      <c r="K4" s="1708"/>
      <c r="L4" s="1708"/>
      <c r="M4" s="1708"/>
      <c r="N4" s="1708"/>
      <c r="O4" s="1708"/>
      <c r="P4" s="1708"/>
      <c r="Q4" s="1708"/>
      <c r="R4" s="1709"/>
      <c r="S4" s="263"/>
    </row>
    <row r="5" spans="1:24" ht="12.6" customHeight="1">
      <c r="A5" s="436"/>
      <c r="B5" s="131"/>
      <c r="C5" s="131"/>
      <c r="D5" s="131"/>
      <c r="E5" s="131"/>
      <c r="F5" s="131"/>
      <c r="G5" s="437"/>
      <c r="H5" s="437"/>
      <c r="I5" s="437"/>
      <c r="J5" s="437"/>
      <c r="K5" s="437"/>
      <c r="L5" s="437"/>
      <c r="M5" s="437"/>
      <c r="N5" s="437"/>
      <c r="O5" s="437"/>
      <c r="P5" s="437"/>
      <c r="Q5" s="338"/>
      <c r="R5" s="339"/>
      <c r="T5" s="77"/>
      <c r="V5"/>
      <c r="W5"/>
      <c r="X5"/>
    </row>
    <row r="6" spans="1:24" ht="18.95" customHeight="1">
      <c r="A6" s="1710" t="s">
        <v>323</v>
      </c>
      <c r="B6" s="1711"/>
      <c r="C6" s="1711"/>
      <c r="D6" s="1711"/>
      <c r="E6" s="1711"/>
      <c r="F6" s="1711"/>
      <c r="G6" s="1711"/>
      <c r="H6" s="1711"/>
      <c r="I6" s="1711"/>
      <c r="J6" s="1711"/>
      <c r="K6" s="1711"/>
      <c r="L6" s="1712"/>
      <c r="M6" s="1710" t="s">
        <v>324</v>
      </c>
      <c r="N6" s="1711"/>
      <c r="O6" s="1711"/>
      <c r="P6" s="1711"/>
      <c r="Q6" s="1711"/>
      <c r="R6" s="1712"/>
      <c r="T6" s="77"/>
      <c r="V6"/>
      <c r="W6"/>
      <c r="X6"/>
    </row>
    <row r="7" spans="1:24" ht="45" customHeight="1">
      <c r="A7" s="435"/>
      <c r="B7" s="495" t="s">
        <v>219</v>
      </c>
      <c r="C7" s="1713" t="s">
        <v>357</v>
      </c>
      <c r="D7" s="1713"/>
      <c r="E7" s="1713"/>
      <c r="F7" s="1713"/>
      <c r="G7" s="1713"/>
      <c r="H7" s="1713"/>
      <c r="I7" s="1713"/>
      <c r="J7" s="1713"/>
      <c r="K7" s="1713"/>
      <c r="L7" s="1714"/>
      <c r="M7" s="196" t="s">
        <v>673</v>
      </c>
      <c r="N7" s="492" t="s">
        <v>303</v>
      </c>
      <c r="O7" s="677" t="s">
        <v>673</v>
      </c>
      <c r="P7" s="493" t="s">
        <v>304</v>
      </c>
      <c r="Q7" s="677" t="s">
        <v>673</v>
      </c>
      <c r="R7" s="472" t="s">
        <v>586</v>
      </c>
      <c r="T7" s="77"/>
      <c r="V7"/>
      <c r="W7"/>
      <c r="X7"/>
    </row>
    <row r="8" spans="1:24" ht="45" customHeight="1">
      <c r="A8" s="436"/>
      <c r="B8" s="496" t="s">
        <v>291</v>
      </c>
      <c r="C8" s="1701" t="s">
        <v>358</v>
      </c>
      <c r="D8" s="1701"/>
      <c r="E8" s="1701"/>
      <c r="F8" s="1701"/>
      <c r="G8" s="1701"/>
      <c r="H8" s="1701"/>
      <c r="I8" s="1701"/>
      <c r="J8" s="1701"/>
      <c r="K8" s="1701"/>
      <c r="L8" s="1702"/>
      <c r="M8" s="675" t="s">
        <v>673</v>
      </c>
      <c r="N8" s="494" t="s">
        <v>303</v>
      </c>
      <c r="O8" s="678" t="s">
        <v>673</v>
      </c>
      <c r="P8" s="494" t="s">
        <v>304</v>
      </c>
      <c r="Q8" s="678" t="s">
        <v>673</v>
      </c>
      <c r="R8" s="473" t="s">
        <v>586</v>
      </c>
      <c r="T8" s="77"/>
      <c r="V8"/>
      <c r="W8"/>
      <c r="X8"/>
    </row>
    <row r="9" spans="1:24" ht="45" customHeight="1">
      <c r="A9" s="436"/>
      <c r="B9" s="496" t="s">
        <v>305</v>
      </c>
      <c r="C9" s="1701" t="s">
        <v>360</v>
      </c>
      <c r="D9" s="1701"/>
      <c r="E9" s="1701"/>
      <c r="F9" s="1701"/>
      <c r="G9" s="1701"/>
      <c r="H9" s="1701"/>
      <c r="I9" s="1701"/>
      <c r="J9" s="1701"/>
      <c r="K9" s="1701"/>
      <c r="L9" s="1702"/>
      <c r="M9" s="675" t="s">
        <v>673</v>
      </c>
      <c r="N9" s="494" t="s">
        <v>303</v>
      </c>
      <c r="O9" s="678" t="s">
        <v>673</v>
      </c>
      <c r="P9" s="494" t="s">
        <v>304</v>
      </c>
      <c r="Q9" s="678" t="s">
        <v>673</v>
      </c>
      <c r="R9" s="473" t="s">
        <v>586</v>
      </c>
      <c r="T9" s="77"/>
      <c r="V9"/>
      <c r="W9"/>
      <c r="X9"/>
    </row>
    <row r="10" spans="1:24" ht="45" customHeight="1">
      <c r="A10" s="436"/>
      <c r="B10" s="496" t="s">
        <v>306</v>
      </c>
      <c r="C10" s="1701" t="s">
        <v>361</v>
      </c>
      <c r="D10" s="1701"/>
      <c r="E10" s="1701"/>
      <c r="F10" s="1701"/>
      <c r="G10" s="1701"/>
      <c r="H10" s="1701"/>
      <c r="I10" s="1701"/>
      <c r="J10" s="1701"/>
      <c r="K10" s="1701"/>
      <c r="L10" s="1702"/>
      <c r="M10" s="675" t="s">
        <v>673</v>
      </c>
      <c r="N10" s="494" t="s">
        <v>303</v>
      </c>
      <c r="O10" s="678" t="s">
        <v>673</v>
      </c>
      <c r="P10" s="494" t="s">
        <v>304</v>
      </c>
      <c r="Q10" s="678" t="s">
        <v>673</v>
      </c>
      <c r="R10" s="473" t="s">
        <v>586</v>
      </c>
      <c r="T10" s="77"/>
      <c r="V10"/>
      <c r="W10"/>
      <c r="X10"/>
    </row>
    <row r="11" spans="1:24" ht="45" customHeight="1">
      <c r="A11" s="436"/>
      <c r="B11" s="496" t="s">
        <v>307</v>
      </c>
      <c r="C11" s="1701" t="s">
        <v>362</v>
      </c>
      <c r="D11" s="1701"/>
      <c r="E11" s="1701"/>
      <c r="F11" s="1701"/>
      <c r="G11" s="1701"/>
      <c r="H11" s="1701"/>
      <c r="I11" s="1701"/>
      <c r="J11" s="1701"/>
      <c r="K11" s="1701"/>
      <c r="L11" s="1702"/>
      <c r="M11" s="675" t="s">
        <v>673</v>
      </c>
      <c r="N11" s="494" t="s">
        <v>303</v>
      </c>
      <c r="O11" s="678" t="s">
        <v>673</v>
      </c>
      <c r="P11" s="494" t="s">
        <v>304</v>
      </c>
      <c r="Q11" s="678" t="s">
        <v>673</v>
      </c>
      <c r="R11" s="473" t="s">
        <v>586</v>
      </c>
      <c r="T11" s="77"/>
      <c r="V11"/>
      <c r="W11"/>
      <c r="X11"/>
    </row>
    <row r="12" spans="1:24" ht="45" customHeight="1">
      <c r="A12" s="436"/>
      <c r="B12" s="496" t="s">
        <v>308</v>
      </c>
      <c r="C12" s="1701" t="s">
        <v>359</v>
      </c>
      <c r="D12" s="1701"/>
      <c r="E12" s="1701"/>
      <c r="F12" s="1701"/>
      <c r="G12" s="1701"/>
      <c r="H12" s="1701"/>
      <c r="I12" s="1701"/>
      <c r="J12" s="1701"/>
      <c r="K12" s="1701"/>
      <c r="L12" s="1702"/>
      <c r="M12" s="675" t="s">
        <v>673</v>
      </c>
      <c r="N12" s="494" t="s">
        <v>303</v>
      </c>
      <c r="O12" s="678" t="s">
        <v>673</v>
      </c>
      <c r="P12" s="494" t="s">
        <v>304</v>
      </c>
      <c r="Q12" s="678" t="s">
        <v>673</v>
      </c>
      <c r="R12" s="473" t="s">
        <v>586</v>
      </c>
      <c r="T12" s="77"/>
      <c r="V12"/>
      <c r="W12"/>
      <c r="X12"/>
    </row>
    <row r="13" spans="1:24" ht="45" customHeight="1">
      <c r="A13" s="436"/>
      <c r="B13" s="496" t="s">
        <v>309</v>
      </c>
      <c r="C13" s="1701" t="s">
        <v>363</v>
      </c>
      <c r="D13" s="1701"/>
      <c r="E13" s="1701"/>
      <c r="F13" s="1701"/>
      <c r="G13" s="1701"/>
      <c r="H13" s="1701"/>
      <c r="I13" s="1701"/>
      <c r="J13" s="1701"/>
      <c r="K13" s="1701"/>
      <c r="L13" s="1702"/>
      <c r="M13" s="675" t="s">
        <v>673</v>
      </c>
      <c r="N13" s="494" t="s">
        <v>303</v>
      </c>
      <c r="O13" s="678" t="s">
        <v>673</v>
      </c>
      <c r="P13" s="494" t="s">
        <v>304</v>
      </c>
      <c r="Q13" s="678" t="s">
        <v>673</v>
      </c>
      <c r="R13" s="473" t="s">
        <v>586</v>
      </c>
      <c r="T13" s="77"/>
      <c r="V13"/>
      <c r="W13"/>
      <c r="X13"/>
    </row>
    <row r="14" spans="1:24" ht="45" customHeight="1">
      <c r="A14" s="436"/>
      <c r="B14" s="496" t="s">
        <v>310</v>
      </c>
      <c r="C14" s="1701" t="s">
        <v>365</v>
      </c>
      <c r="D14" s="1701"/>
      <c r="E14" s="1701"/>
      <c r="F14" s="1701"/>
      <c r="G14" s="1701"/>
      <c r="H14" s="1701"/>
      <c r="I14" s="1701"/>
      <c r="J14" s="1701"/>
      <c r="K14" s="1701"/>
      <c r="L14" s="1702"/>
      <c r="M14" s="675" t="s">
        <v>673</v>
      </c>
      <c r="N14" s="494" t="s">
        <v>303</v>
      </c>
      <c r="O14" s="678" t="s">
        <v>673</v>
      </c>
      <c r="P14" s="494" t="s">
        <v>304</v>
      </c>
      <c r="Q14" s="678" t="s">
        <v>673</v>
      </c>
      <c r="R14" s="473" t="s">
        <v>586</v>
      </c>
      <c r="T14" s="77"/>
      <c r="V14"/>
      <c r="W14"/>
      <c r="X14"/>
    </row>
    <row r="15" spans="1:24" ht="53.1" customHeight="1">
      <c r="A15" s="436"/>
      <c r="B15" s="496" t="s">
        <v>311</v>
      </c>
      <c r="C15" s="1701" t="s">
        <v>366</v>
      </c>
      <c r="D15" s="1701"/>
      <c r="E15" s="1701"/>
      <c r="F15" s="1701"/>
      <c r="G15" s="1701"/>
      <c r="H15" s="1701"/>
      <c r="I15" s="1701"/>
      <c r="J15" s="1701"/>
      <c r="K15" s="1701"/>
      <c r="L15" s="1702"/>
      <c r="M15" s="675" t="s">
        <v>673</v>
      </c>
      <c r="N15" s="494" t="s">
        <v>303</v>
      </c>
      <c r="O15" s="678" t="s">
        <v>673</v>
      </c>
      <c r="P15" s="494" t="s">
        <v>304</v>
      </c>
      <c r="Q15" s="678" t="s">
        <v>673</v>
      </c>
      <c r="R15" s="473" t="s">
        <v>586</v>
      </c>
      <c r="T15" s="77"/>
      <c r="V15"/>
      <c r="W15"/>
      <c r="X15"/>
    </row>
    <row r="16" spans="1:24" ht="63" customHeight="1">
      <c r="A16" s="436"/>
      <c r="B16" s="538" t="s">
        <v>364</v>
      </c>
      <c r="C16" s="1699" t="s">
        <v>401</v>
      </c>
      <c r="D16" s="1699"/>
      <c r="E16" s="1699"/>
      <c r="F16" s="1699"/>
      <c r="G16" s="1699"/>
      <c r="H16" s="1699"/>
      <c r="I16" s="1699"/>
      <c r="J16" s="1699"/>
      <c r="K16" s="1699"/>
      <c r="L16" s="1700"/>
      <c r="M16" s="676" t="s">
        <v>673</v>
      </c>
      <c r="N16" s="539" t="s">
        <v>303</v>
      </c>
      <c r="O16" s="679" t="s">
        <v>673</v>
      </c>
      <c r="P16" s="539" t="s">
        <v>304</v>
      </c>
      <c r="Q16" s="679" t="s">
        <v>673</v>
      </c>
      <c r="R16" s="490" t="s">
        <v>586</v>
      </c>
      <c r="T16" s="77"/>
      <c r="V16"/>
      <c r="W16"/>
      <c r="X16"/>
    </row>
    <row r="17" spans="1:24" ht="45" customHeight="1">
      <c r="A17" s="436"/>
      <c r="B17" s="535"/>
      <c r="C17" s="536"/>
      <c r="D17" s="536"/>
      <c r="E17" s="536"/>
      <c r="F17" s="536"/>
      <c r="G17" s="536"/>
      <c r="H17" s="536"/>
      <c r="I17" s="536"/>
      <c r="J17" s="536"/>
      <c r="K17" s="536"/>
      <c r="L17" s="536"/>
      <c r="M17" s="240"/>
      <c r="N17" s="166"/>
      <c r="O17" s="240"/>
      <c r="P17" s="166"/>
      <c r="Q17" s="240"/>
      <c r="R17" s="537"/>
      <c r="T17" s="77"/>
      <c r="V17"/>
      <c r="W17"/>
      <c r="X17"/>
    </row>
    <row r="18" spans="1:24" ht="21.6" customHeight="1">
      <c r="A18" s="436"/>
      <c r="B18" s="1703" t="s">
        <v>587</v>
      </c>
      <c r="C18" s="1704"/>
      <c r="D18" s="1704"/>
      <c r="E18" s="1704"/>
      <c r="F18" s="1704"/>
      <c r="G18" s="1704"/>
      <c r="H18" s="1704"/>
      <c r="I18" s="1704"/>
      <c r="J18" s="1704"/>
      <c r="K18" s="1704"/>
      <c r="L18" s="1704"/>
      <c r="M18" s="1704"/>
      <c r="N18" s="1704"/>
      <c r="O18" s="1704"/>
      <c r="P18" s="1704"/>
      <c r="Q18" s="1704"/>
      <c r="R18" s="1705"/>
      <c r="T18" s="77"/>
      <c r="V18"/>
      <c r="W18"/>
      <c r="X18"/>
    </row>
    <row r="19" spans="1:24" ht="120.6" customHeight="1">
      <c r="A19" s="439"/>
      <c r="B19" s="1706"/>
      <c r="C19" s="1706"/>
      <c r="D19" s="1706"/>
      <c r="E19" s="1706"/>
      <c r="F19" s="1706"/>
      <c r="G19" s="1706"/>
      <c r="H19" s="1706"/>
      <c r="I19" s="1706"/>
      <c r="J19" s="1706"/>
      <c r="K19" s="1706"/>
      <c r="L19" s="1706"/>
      <c r="M19" s="1706"/>
      <c r="N19" s="1706"/>
      <c r="O19" s="1706"/>
      <c r="P19" s="1706"/>
      <c r="Q19" s="1706"/>
      <c r="R19" s="1707"/>
      <c r="T19" s="77"/>
      <c r="V19"/>
      <c r="W19"/>
      <c r="X19"/>
    </row>
    <row r="20" spans="1:24" ht="18.95" customHeight="1"/>
    <row r="21" spans="1:24" ht="18.95" customHeight="1"/>
  </sheetData>
  <mergeCells count="15">
    <mergeCell ref="B4:R4"/>
    <mergeCell ref="C15:L15"/>
    <mergeCell ref="M6:R6"/>
    <mergeCell ref="A6:L6"/>
    <mergeCell ref="C7:L7"/>
    <mergeCell ref="C8:L8"/>
    <mergeCell ref="C11:L11"/>
    <mergeCell ref="C12:L12"/>
    <mergeCell ref="C13:L13"/>
    <mergeCell ref="C14:L14"/>
    <mergeCell ref="C16:L16"/>
    <mergeCell ref="C10:L10"/>
    <mergeCell ref="C9:L9"/>
    <mergeCell ref="B18:R18"/>
    <mergeCell ref="B19:R19"/>
  </mergeCells>
  <phoneticPr fontId="1"/>
  <dataValidations count="1">
    <dataValidation type="list" allowBlank="1" showInputMessage="1" showErrorMessage="1" sqref="Q7:Q16 O7:O16 M8:M16 M7" xr:uid="{0BFBD31C-311D-415E-A8E0-9F5EC326D9D9}">
      <formula1>"□,☑"</formula1>
    </dataValidation>
  </dataValidations>
  <pageMargins left="0.70866141732283472" right="0.70866141732283472" top="0.74803149606299213" bottom="0.74803149606299213" header="0.31496062992125984" footer="0.31496062992125984"/>
  <pageSetup paperSize="9" scale="73" fitToHeight="0" orientation="portrait" r:id="rId1"/>
  <headerFooter>
    <oddHeader>&amp;R&amp;"ＭＳ Ｐゴシック,標準"（様式１ー５）</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58EDF-7F9D-47B8-9C2F-79C3E976AE1A}">
  <sheetPr codeName="Sheet2">
    <pageSetUpPr fitToPage="1"/>
  </sheetPr>
  <dimension ref="A1:AP65"/>
  <sheetViews>
    <sheetView tabSelected="1" view="pageBreakPreview" topLeftCell="B1" zoomScaleNormal="100" zoomScaleSheetLayoutView="100" workbookViewId="0">
      <selection activeCell="Q1" sqref="Q1:AP1048576"/>
    </sheetView>
  </sheetViews>
  <sheetFormatPr defaultColWidth="8.25" defaultRowHeight="13.5"/>
  <cols>
    <col min="1" max="1" width="3.625" style="35" customWidth="1"/>
    <col min="2" max="2" width="4.5" style="35" customWidth="1"/>
    <col min="3" max="3" width="6.375" style="35" customWidth="1"/>
    <col min="4" max="4" width="4.5" style="35" customWidth="1"/>
    <col min="5" max="6" width="6.375" style="35" customWidth="1"/>
    <col min="7" max="7" width="7.75" style="35" customWidth="1"/>
    <col min="8" max="9" width="6.875" style="35" customWidth="1"/>
    <col min="10" max="10" width="2.75" style="35" customWidth="1"/>
    <col min="11" max="11" width="6.875" style="35" customWidth="1"/>
    <col min="12" max="12" width="11.375" style="35" customWidth="1"/>
    <col min="13" max="13" width="3.125" style="35" customWidth="1"/>
    <col min="14" max="14" width="4.625" style="35" customWidth="1"/>
    <col min="15" max="15" width="2.875" style="35" customWidth="1"/>
    <col min="16" max="16" width="3.625" style="35" customWidth="1"/>
    <col min="17" max="17" width="0" style="18" hidden="1" customWidth="1"/>
    <col min="18" max="18" width="15.5" style="18" hidden="1" customWidth="1"/>
    <col min="19" max="19" width="8.25" style="18" hidden="1" customWidth="1"/>
    <col min="20" max="24" width="8.25" style="19" hidden="1" customWidth="1"/>
    <col min="25" max="25" width="3.25" style="19" hidden="1" customWidth="1"/>
    <col min="26" max="26" width="11.875" style="19" hidden="1" customWidth="1"/>
    <col min="27" max="27" width="12.25" style="19" hidden="1" customWidth="1"/>
    <col min="28" max="34" width="8.25" style="19" hidden="1" customWidth="1"/>
    <col min="35" max="35" width="18.5" style="19" hidden="1" customWidth="1"/>
    <col min="36" max="39" width="10.625" style="19" hidden="1" customWidth="1"/>
    <col min="40" max="40" width="12.25" style="19" hidden="1" customWidth="1"/>
    <col min="41" max="41" width="11.625" style="19" hidden="1" customWidth="1"/>
    <col min="42" max="42" width="10.25" style="19" hidden="1" customWidth="1"/>
    <col min="43" max="16384" width="8.25" style="19"/>
  </cols>
  <sheetData>
    <row r="1" spans="1:18" ht="19.5" customHeight="1">
      <c r="A1" s="688" t="s">
        <v>16</v>
      </c>
      <c r="B1" s="688"/>
      <c r="C1" s="688"/>
      <c r="D1" s="688"/>
      <c r="E1" s="689" t="s">
        <v>39</v>
      </c>
      <c r="F1" s="689"/>
      <c r="G1" s="689"/>
      <c r="H1" s="689"/>
      <c r="I1" s="689"/>
      <c r="J1" s="689"/>
      <c r="K1" s="689"/>
      <c r="L1" s="689"/>
      <c r="M1" s="16"/>
      <c r="N1" s="16"/>
      <c r="O1" s="17"/>
      <c r="P1" s="17"/>
    </row>
    <row r="2" spans="1:18" ht="20.25" customHeight="1">
      <c r="A2" s="17"/>
      <c r="B2" s="17"/>
      <c r="C2" s="17"/>
      <c r="D2" s="16"/>
      <c r="E2" s="689"/>
      <c r="F2" s="689"/>
      <c r="G2" s="689"/>
      <c r="H2" s="689"/>
      <c r="I2" s="689"/>
      <c r="J2" s="689"/>
      <c r="K2" s="689"/>
      <c r="L2" s="689"/>
      <c r="M2" s="16"/>
      <c r="N2" s="16"/>
      <c r="O2" s="17"/>
      <c r="P2" s="17"/>
    </row>
    <row r="3" spans="1:18" ht="18" customHeight="1">
      <c r="A3" s="17"/>
      <c r="B3" s="17"/>
      <c r="C3" s="17"/>
      <c r="D3" s="16"/>
      <c r="E3" s="689"/>
      <c r="F3" s="689"/>
      <c r="G3" s="689"/>
      <c r="H3" s="689"/>
      <c r="I3" s="689"/>
      <c r="J3" s="689"/>
      <c r="K3" s="689"/>
      <c r="L3" s="689"/>
      <c r="M3" s="16"/>
      <c r="N3" s="16"/>
      <c r="O3" s="17"/>
      <c r="P3" s="17"/>
    </row>
    <row r="4" spans="1:18" ht="12.6" customHeight="1">
      <c r="A4" s="20"/>
      <c r="B4" s="20"/>
      <c r="C4" s="20"/>
      <c r="D4" s="20"/>
      <c r="E4" s="21"/>
      <c r="F4" s="21"/>
      <c r="G4" s="21"/>
      <c r="H4" s="21"/>
      <c r="I4" s="21"/>
      <c r="J4" s="21"/>
      <c r="K4" s="21"/>
      <c r="L4" s="21"/>
      <c r="M4" s="21"/>
      <c r="N4" s="21"/>
      <c r="O4" s="20"/>
      <c r="P4" s="20"/>
    </row>
    <row r="5" spans="1:18" ht="18" customHeight="1">
      <c r="A5" s="22"/>
      <c r="B5" s="22"/>
      <c r="C5" s="20"/>
      <c r="D5" s="22"/>
      <c r="E5" s="22"/>
      <c r="F5" s="22"/>
      <c r="G5" s="22"/>
      <c r="H5" s="22"/>
      <c r="I5" s="22"/>
      <c r="J5" s="22"/>
      <c r="K5" s="22"/>
      <c r="L5" s="501" t="s">
        <v>40</v>
      </c>
      <c r="M5" s="502" t="s">
        <v>17</v>
      </c>
      <c r="N5" s="502" t="s">
        <v>18</v>
      </c>
      <c r="O5" s="500"/>
      <c r="P5" s="503" t="s">
        <v>19</v>
      </c>
      <c r="Q5" s="23"/>
      <c r="R5" s="24" t="s">
        <v>19</v>
      </c>
    </row>
    <row r="6" spans="1:18" ht="18" customHeight="1">
      <c r="A6" s="690" t="s">
        <v>20</v>
      </c>
      <c r="B6" s="690"/>
      <c r="C6" s="690"/>
      <c r="D6" s="690"/>
      <c r="E6" s="690"/>
      <c r="F6" s="690"/>
      <c r="G6" s="690"/>
      <c r="H6" s="690"/>
      <c r="I6" s="22"/>
      <c r="J6" s="22"/>
      <c r="K6" s="22"/>
      <c r="L6" s="22"/>
      <c r="M6" s="22"/>
      <c r="N6" s="22"/>
      <c r="O6" s="22"/>
      <c r="P6" s="22"/>
    </row>
    <row r="7" spans="1:18" ht="15" customHeight="1">
      <c r="A7" s="22"/>
      <c r="B7" s="22"/>
      <c r="C7" s="22"/>
      <c r="D7" s="22"/>
      <c r="E7" s="22"/>
      <c r="F7" s="22"/>
      <c r="G7" s="22"/>
      <c r="H7" s="22"/>
      <c r="I7" s="22"/>
      <c r="J7" s="22"/>
      <c r="K7" s="22"/>
      <c r="L7" s="22"/>
      <c r="M7" s="22"/>
      <c r="N7" s="22"/>
      <c r="O7" s="22"/>
      <c r="P7" s="22"/>
    </row>
    <row r="8" spans="1:18" ht="21" customHeight="1">
      <c r="A8" s="22"/>
      <c r="B8" s="22"/>
      <c r="C8" s="22"/>
      <c r="D8" s="22"/>
      <c r="E8" s="22"/>
      <c r="F8" s="22"/>
      <c r="G8" s="25"/>
      <c r="H8" s="504" t="s">
        <v>2</v>
      </c>
      <c r="I8" s="505"/>
      <c r="J8" s="683" t="str">
        <f>IF(共通入力シート!B2=0,"",共通入力シート!B2)</f>
        <v/>
      </c>
      <c r="K8" s="683"/>
      <c r="L8" s="683"/>
      <c r="M8" s="683"/>
      <c r="N8" s="683"/>
      <c r="O8" s="683"/>
      <c r="P8" s="22"/>
    </row>
    <row r="9" spans="1:18" ht="16.5" customHeight="1">
      <c r="A9" s="22"/>
      <c r="B9" s="22"/>
      <c r="C9" s="22"/>
      <c r="D9" s="22"/>
      <c r="E9" s="22"/>
      <c r="F9" s="22"/>
      <c r="G9" s="25"/>
      <c r="H9" s="506"/>
      <c r="I9" s="507"/>
      <c r="J9" s="508" t="s">
        <v>21</v>
      </c>
      <c r="K9" s="691" t="str">
        <f>IF(共通入力シート!B3=0,"",共通入力シート!B3)</f>
        <v/>
      </c>
      <c r="L9" s="691"/>
      <c r="M9" s="691"/>
      <c r="N9" s="691"/>
      <c r="O9" s="691"/>
      <c r="P9" s="22"/>
    </row>
    <row r="10" spans="1:18" ht="21" customHeight="1">
      <c r="A10" s="22"/>
      <c r="B10" s="22"/>
      <c r="C10" s="22"/>
      <c r="D10" s="22"/>
      <c r="E10" s="22"/>
      <c r="F10" s="22"/>
      <c r="G10" s="25"/>
      <c r="H10" s="504" t="s">
        <v>22</v>
      </c>
      <c r="I10" s="509"/>
      <c r="J10" s="683" t="str">
        <f>IF(共通入力シート!B4=0,"",共通入力シート!B4)</f>
        <v/>
      </c>
      <c r="K10" s="683"/>
      <c r="L10" s="683" t="str">
        <f>IF(共通入力シート!B5=0,"",共通入力シート!B5)</f>
        <v/>
      </c>
      <c r="M10" s="683"/>
      <c r="N10" s="683"/>
      <c r="O10" s="683"/>
      <c r="P10" s="22"/>
    </row>
    <row r="11" spans="1:18" ht="15" customHeight="1">
      <c r="A11" s="22"/>
      <c r="B11" s="22"/>
      <c r="C11" s="22"/>
      <c r="D11" s="22"/>
      <c r="E11" s="22"/>
      <c r="F11" s="22"/>
      <c r="G11" s="25"/>
      <c r="H11" s="510"/>
      <c r="I11" s="510"/>
      <c r="J11" s="511"/>
      <c r="K11" s="511"/>
      <c r="L11" s="511"/>
      <c r="M11" s="511"/>
      <c r="N11" s="511"/>
      <c r="O11" s="511"/>
      <c r="P11" s="22"/>
    </row>
    <row r="12" spans="1:18" ht="21" customHeight="1">
      <c r="A12" s="22"/>
      <c r="B12" s="22"/>
      <c r="C12" s="22"/>
      <c r="D12" s="22"/>
      <c r="E12" s="22"/>
      <c r="F12" s="22"/>
      <c r="G12" s="25"/>
      <c r="H12" s="512" t="s">
        <v>6</v>
      </c>
      <c r="I12" s="513"/>
      <c r="J12" s="684" t="str">
        <f>IF(共通入力シート!B6=0,"",共通入力シート!B6)</f>
        <v/>
      </c>
      <c r="K12" s="683"/>
      <c r="L12" s="683"/>
      <c r="M12" s="683"/>
      <c r="N12" s="683"/>
      <c r="O12" s="683"/>
      <c r="P12" s="22"/>
    </row>
    <row r="13" spans="1:18" ht="15.75" customHeight="1">
      <c r="A13" s="22"/>
      <c r="B13" s="22"/>
      <c r="C13" s="22"/>
      <c r="D13" s="22"/>
      <c r="E13" s="22"/>
      <c r="F13" s="22"/>
      <c r="G13" s="25"/>
      <c r="H13" s="514"/>
      <c r="I13" s="507"/>
      <c r="J13" s="508" t="s">
        <v>21</v>
      </c>
      <c r="K13" s="685" t="str">
        <f>IF(共通入力シート!B7=0,"",共通入力シート!B7)</f>
        <v/>
      </c>
      <c r="L13" s="685"/>
      <c r="M13" s="685"/>
      <c r="N13" s="685"/>
      <c r="O13" s="685"/>
      <c r="P13" s="22"/>
    </row>
    <row r="14" spans="1:18" ht="21" customHeight="1">
      <c r="A14" s="22"/>
      <c r="B14" s="22"/>
      <c r="C14" s="22"/>
      <c r="D14" s="22"/>
      <c r="E14" s="22"/>
      <c r="F14" s="22"/>
      <c r="G14" s="25"/>
      <c r="H14" s="504" t="s">
        <v>22</v>
      </c>
      <c r="I14" s="509"/>
      <c r="J14" s="683" t="str">
        <f>IF(共通入力シート!B9=0,"",共通入力シート!B8)</f>
        <v/>
      </c>
      <c r="K14" s="683"/>
      <c r="L14" s="683" t="str">
        <f>IF(共通入力シート!B9=0,"",共通入力シート!B9)</f>
        <v/>
      </c>
      <c r="M14" s="683"/>
      <c r="N14" s="683"/>
      <c r="O14" s="683"/>
      <c r="P14" s="22"/>
    </row>
    <row r="15" spans="1:18" ht="21" customHeight="1">
      <c r="A15" s="22"/>
      <c r="B15" s="22"/>
      <c r="C15" s="22"/>
      <c r="D15" s="22"/>
      <c r="E15" s="22"/>
      <c r="F15" s="22"/>
      <c r="G15" s="25"/>
      <c r="H15" s="515" t="s">
        <v>23</v>
      </c>
      <c r="I15" s="516"/>
      <c r="J15" s="682" t="str">
        <f>IF(共通入力シート!B10=0,"",共通入力シート!B10)</f>
        <v/>
      </c>
      <c r="K15" s="682"/>
      <c r="L15" s="686" t="str">
        <f>IF(共通入力シート!B11=0,"",共通入力シート!B11)</f>
        <v/>
      </c>
      <c r="M15" s="687"/>
      <c r="N15" s="687"/>
      <c r="O15" s="687"/>
      <c r="P15" s="22"/>
    </row>
    <row r="16" spans="1:18" ht="15" customHeight="1">
      <c r="A16" s="22"/>
      <c r="B16" s="22"/>
      <c r="C16" s="22"/>
      <c r="D16" s="22"/>
      <c r="E16" s="22"/>
      <c r="F16" s="22"/>
      <c r="G16" s="25"/>
      <c r="H16" s="510"/>
      <c r="I16" s="510"/>
      <c r="J16" s="511"/>
      <c r="K16" s="511"/>
      <c r="L16" s="511"/>
      <c r="M16" s="511"/>
      <c r="N16" s="511"/>
      <c r="O16" s="511"/>
      <c r="P16" s="22"/>
    </row>
    <row r="17" spans="1:36" ht="21" customHeight="1">
      <c r="A17" s="22"/>
      <c r="B17" s="22"/>
      <c r="C17" s="22"/>
      <c r="D17" s="22"/>
      <c r="E17" s="22"/>
      <c r="F17" s="22"/>
      <c r="G17" s="25"/>
      <c r="H17" s="512" t="s">
        <v>9</v>
      </c>
      <c r="I17" s="513"/>
      <c r="J17" s="684" t="str">
        <f>IF(共通入力シート!B12=0,"",共通入力シート!B12)</f>
        <v/>
      </c>
      <c r="K17" s="683"/>
      <c r="L17" s="683"/>
      <c r="M17" s="683"/>
      <c r="N17" s="683"/>
      <c r="O17" s="683"/>
      <c r="P17" s="22"/>
    </row>
    <row r="18" spans="1:36" ht="15.75" customHeight="1">
      <c r="A18" s="22"/>
      <c r="B18" s="22"/>
      <c r="C18" s="22"/>
      <c r="D18" s="22"/>
      <c r="E18" s="22"/>
      <c r="F18" s="22"/>
      <c r="G18" s="25"/>
      <c r="H18" s="514"/>
      <c r="I18" s="507"/>
      <c r="J18" s="508" t="s">
        <v>21</v>
      </c>
      <c r="K18" s="685" t="str">
        <f>IF(共通入力シート!B13=0,"",共通入力シート!B13)</f>
        <v/>
      </c>
      <c r="L18" s="685"/>
      <c r="M18" s="685"/>
      <c r="N18" s="685"/>
      <c r="O18" s="685"/>
      <c r="P18" s="22"/>
    </row>
    <row r="19" spans="1:36" ht="21" customHeight="1">
      <c r="A19" s="22"/>
      <c r="B19" s="22"/>
      <c r="C19" s="22"/>
      <c r="D19" s="22"/>
      <c r="E19" s="22"/>
      <c r="F19" s="22"/>
      <c r="G19" s="25"/>
      <c r="H19" s="504" t="s">
        <v>22</v>
      </c>
      <c r="I19" s="509"/>
      <c r="J19" s="683" t="str">
        <f>IF(共通入力シート!B14=0,"",共通入力シート!B14)</f>
        <v/>
      </c>
      <c r="K19" s="683"/>
      <c r="L19" s="683" t="str">
        <f>IF(共通入力シート!B15=0,"",共通入力シート!B15)</f>
        <v/>
      </c>
      <c r="M19" s="683"/>
      <c r="N19" s="683"/>
      <c r="O19" s="683"/>
      <c r="P19" s="22"/>
    </row>
    <row r="20" spans="1:36" ht="18" customHeight="1">
      <c r="A20" s="22"/>
      <c r="B20" s="22"/>
      <c r="C20" s="22"/>
      <c r="D20" s="22"/>
      <c r="E20" s="22"/>
      <c r="F20" s="22"/>
      <c r="G20" s="25"/>
      <c r="H20" s="515" t="s">
        <v>23</v>
      </c>
      <c r="I20" s="516"/>
      <c r="J20" s="682" t="str">
        <f>IF(共通入力シート!B16=0,"",共通入力シート!B16)</f>
        <v/>
      </c>
      <c r="K20" s="682"/>
      <c r="L20" s="686" t="str">
        <f>IF(共通入力シート!B17=0,"",共通入力シート!B17)</f>
        <v/>
      </c>
      <c r="M20" s="687"/>
      <c r="N20" s="687"/>
      <c r="O20" s="687"/>
      <c r="P20" s="22"/>
    </row>
    <row r="21" spans="1:36" ht="15.75" customHeight="1" thickBot="1">
      <c r="A21" s="22"/>
      <c r="B21" s="22"/>
      <c r="C21" s="22"/>
      <c r="D21" s="22"/>
      <c r="E21" s="22"/>
      <c r="F21" s="22"/>
      <c r="G21" s="25"/>
      <c r="H21" s="510"/>
      <c r="I21" s="510"/>
      <c r="J21" s="511"/>
      <c r="K21" s="511"/>
      <c r="L21" s="511"/>
      <c r="M21" s="511"/>
      <c r="N21" s="511"/>
      <c r="O21" s="511"/>
      <c r="P21" s="22"/>
      <c r="Q21" s="566" t="s">
        <v>574</v>
      </c>
    </row>
    <row r="22" spans="1:36" ht="19.5" hidden="1" customHeight="1">
      <c r="A22" s="22"/>
      <c r="B22" s="22"/>
      <c r="C22" s="22"/>
      <c r="D22" s="22"/>
      <c r="E22" s="22"/>
      <c r="F22" s="22"/>
      <c r="G22" s="25"/>
      <c r="H22" s="512" t="s">
        <v>9</v>
      </c>
      <c r="I22" s="513"/>
      <c r="J22" s="776"/>
      <c r="K22" s="777"/>
      <c r="L22" s="777"/>
      <c r="M22" s="777"/>
      <c r="N22" s="777"/>
      <c r="O22" s="777"/>
      <c r="P22" s="22"/>
    </row>
    <row r="23" spans="1:36" hidden="1">
      <c r="A23" s="22"/>
      <c r="B23" s="22"/>
      <c r="C23" s="22"/>
      <c r="D23" s="22"/>
      <c r="E23" s="22"/>
      <c r="F23" s="22"/>
      <c r="G23" s="25"/>
      <c r="H23" s="514"/>
      <c r="I23" s="507"/>
      <c r="J23" s="508" t="s">
        <v>21</v>
      </c>
      <c r="K23" s="778"/>
      <c r="L23" s="778"/>
      <c r="M23" s="778"/>
      <c r="N23" s="778"/>
      <c r="O23" s="778"/>
      <c r="P23" s="22"/>
    </row>
    <row r="24" spans="1:36" hidden="1">
      <c r="A24" s="22"/>
      <c r="B24" s="22"/>
      <c r="C24" s="22"/>
      <c r="D24" s="22"/>
      <c r="E24" s="22"/>
      <c r="F24" s="22"/>
      <c r="G24" s="25"/>
      <c r="H24" s="504" t="s">
        <v>22</v>
      </c>
      <c r="I24" s="509"/>
      <c r="J24" s="777"/>
      <c r="K24" s="777"/>
      <c r="L24" s="777" t="str">
        <f>IF(共通入力シート!B19=0,"",共通入力シート!B19)</f>
        <v/>
      </c>
      <c r="M24" s="777"/>
      <c r="N24" s="777"/>
      <c r="O24" s="777"/>
      <c r="P24" s="22"/>
    </row>
    <row r="25" spans="1:36" ht="23.25" hidden="1" customHeight="1" thickBot="1">
      <c r="A25" s="22"/>
      <c r="B25" s="22"/>
      <c r="C25" s="22"/>
      <c r="D25" s="22"/>
      <c r="E25" s="22"/>
      <c r="F25" s="22"/>
      <c r="G25" s="25"/>
      <c r="H25" s="515" t="s">
        <v>23</v>
      </c>
      <c r="I25" s="516"/>
      <c r="J25" s="745"/>
      <c r="K25" s="745"/>
      <c r="L25" s="779"/>
      <c r="M25" s="687"/>
      <c r="N25" s="687"/>
      <c r="O25" s="687"/>
      <c r="P25" s="22"/>
    </row>
    <row r="26" spans="1:36" ht="18" customHeight="1">
      <c r="A26" s="22"/>
      <c r="B26" s="22"/>
      <c r="C26" s="22"/>
      <c r="D26" s="22"/>
      <c r="E26" s="22"/>
      <c r="F26" s="22"/>
      <c r="G26" s="22"/>
      <c r="H26" s="510"/>
      <c r="I26" s="510"/>
      <c r="J26" s="510"/>
      <c r="K26" s="510"/>
      <c r="L26" s="510"/>
      <c r="M26" s="510"/>
      <c r="N26" s="510"/>
      <c r="O26" s="510"/>
      <c r="P26" s="22"/>
      <c r="Q26" s="567" t="s">
        <v>510</v>
      </c>
      <c r="Y26" s="570" t="s">
        <v>532</v>
      </c>
      <c r="Z26" s="571"/>
      <c r="AA26" s="571"/>
      <c r="AB26" s="571"/>
      <c r="AC26" s="571"/>
      <c r="AD26" s="571"/>
      <c r="AE26" s="571"/>
      <c r="AF26" s="571"/>
      <c r="AG26" s="572"/>
    </row>
    <row r="27" spans="1:36" ht="14.25" customHeight="1">
      <c r="A27" s="22"/>
      <c r="B27" s="19"/>
      <c r="C27" s="783" t="s">
        <v>24</v>
      </c>
      <c r="D27" s="783"/>
      <c r="E27" s="783"/>
      <c r="F27" s="783"/>
      <c r="G27" s="783"/>
      <c r="H27" s="783"/>
      <c r="I27" s="783"/>
      <c r="J27" s="783"/>
      <c r="K27" s="783"/>
      <c r="L27" s="783"/>
      <c r="M27" s="783"/>
      <c r="N27" s="26"/>
      <c r="O27" s="20"/>
      <c r="P27" s="22"/>
      <c r="Y27" s="573"/>
      <c r="Z27" s="574" t="s">
        <v>518</v>
      </c>
      <c r="AA27" s="575">
        <f>IF(E33="劇場・音楽堂等機能強化総合支援事業",1,0)</f>
        <v>0</v>
      </c>
      <c r="AB27" s="576"/>
      <c r="AC27" s="576"/>
      <c r="AD27" s="576"/>
      <c r="AE27" s="576"/>
      <c r="AF27" s="576"/>
      <c r="AG27" s="577"/>
      <c r="AI27" s="574" t="s">
        <v>518</v>
      </c>
      <c r="AJ27" s="606">
        <f>IF(E33="劇場・音楽堂等機能強化総合支援事業",1,0)</f>
        <v>0</v>
      </c>
    </row>
    <row r="28" spans="1:36" ht="13.5" customHeight="1">
      <c r="A28" s="20"/>
      <c r="B28" s="20"/>
      <c r="C28" s="783"/>
      <c r="D28" s="783"/>
      <c r="E28" s="783"/>
      <c r="F28" s="783"/>
      <c r="G28" s="783"/>
      <c r="H28" s="783"/>
      <c r="I28" s="783"/>
      <c r="J28" s="783"/>
      <c r="K28" s="783"/>
      <c r="L28" s="783"/>
      <c r="M28" s="783"/>
      <c r="N28" s="26"/>
      <c r="O28" s="20"/>
      <c r="P28" s="22"/>
      <c r="Y28" s="573"/>
      <c r="Z28" s="574" t="s">
        <v>517</v>
      </c>
      <c r="AA28" s="575">
        <f>IF(E33="地域の中核劇場・音楽堂等活性化事業",1,0)</f>
        <v>0</v>
      </c>
      <c r="AB28" s="576"/>
      <c r="AC28" s="576"/>
      <c r="AD28" s="576"/>
      <c r="AE28" s="576"/>
      <c r="AF28" s="576"/>
      <c r="AG28" s="577"/>
      <c r="AI28" s="574" t="s">
        <v>517</v>
      </c>
      <c r="AJ28" s="606">
        <f>IF(E33="地域の中核劇場・音楽堂等活性化事業",1,0)</f>
        <v>0</v>
      </c>
    </row>
    <row r="29" spans="1:36" ht="13.5" customHeight="1">
      <c r="A29" s="20"/>
      <c r="B29" s="20"/>
      <c r="C29" s="783"/>
      <c r="D29" s="783"/>
      <c r="E29" s="783"/>
      <c r="F29" s="783"/>
      <c r="G29" s="783"/>
      <c r="H29" s="783"/>
      <c r="I29" s="783"/>
      <c r="J29" s="783"/>
      <c r="K29" s="783"/>
      <c r="L29" s="783"/>
      <c r="M29" s="783"/>
      <c r="N29" s="26"/>
      <c r="O29" s="20"/>
      <c r="P29" s="22"/>
      <c r="Y29" s="573"/>
      <c r="Z29" s="574" t="s">
        <v>514</v>
      </c>
      <c r="AA29" s="575">
        <f>IF(E33="劇場・音楽堂等機能強化総合支援事業　・　地域の中核劇場・音楽堂等活性化事業",1,0)</f>
        <v>0</v>
      </c>
      <c r="AB29" s="576"/>
      <c r="AC29" s="576"/>
      <c r="AD29" s="576"/>
      <c r="AE29" s="576"/>
      <c r="AF29" s="576"/>
      <c r="AG29" s="577"/>
      <c r="AI29" s="574" t="s">
        <v>514</v>
      </c>
      <c r="AJ29" s="606">
        <f>IF(E33="劇場・音楽堂等機能強化総合支援事業　・　地域の中核劇場・音楽堂等活性化事業",1,0)</f>
        <v>0</v>
      </c>
    </row>
    <row r="30" spans="1:36" ht="18" customHeight="1">
      <c r="A30" s="27"/>
      <c r="B30" s="27"/>
      <c r="C30" s="27"/>
      <c r="D30" s="27"/>
      <c r="E30" s="27"/>
      <c r="F30" s="27"/>
      <c r="G30" s="27"/>
      <c r="H30" s="27"/>
      <c r="I30" s="27"/>
      <c r="J30" s="27"/>
      <c r="K30" s="27"/>
      <c r="L30" s="27"/>
      <c r="M30" s="27"/>
      <c r="N30" s="27"/>
      <c r="O30" s="27"/>
      <c r="P30" s="22"/>
      <c r="Y30" s="573"/>
      <c r="Z30" s="576"/>
      <c r="AA30" s="576"/>
      <c r="AB30" s="576"/>
      <c r="AC30" s="576"/>
      <c r="AD30" s="576"/>
      <c r="AE30" s="576"/>
      <c r="AF30" s="576"/>
      <c r="AG30" s="577"/>
    </row>
    <row r="31" spans="1:36">
      <c r="A31" s="703" t="s">
        <v>25</v>
      </c>
      <c r="B31" s="703"/>
      <c r="C31" s="703"/>
      <c r="D31" s="703"/>
      <c r="E31" s="703"/>
      <c r="F31" s="703"/>
      <c r="G31" s="703"/>
      <c r="H31" s="703"/>
      <c r="I31" s="703"/>
      <c r="J31" s="703"/>
      <c r="K31" s="703"/>
      <c r="L31" s="703"/>
      <c r="M31" s="703"/>
      <c r="N31" s="703"/>
      <c r="O31" s="703"/>
      <c r="P31" s="703"/>
      <c r="Y31" s="573"/>
      <c r="Z31" s="576"/>
      <c r="AA31" s="576"/>
      <c r="AB31" s="576"/>
      <c r="AC31" s="576"/>
      <c r="AD31" s="576"/>
      <c r="AE31" s="576"/>
      <c r="AF31" s="576"/>
      <c r="AG31" s="577"/>
    </row>
    <row r="32" spans="1:36" ht="18" customHeight="1">
      <c r="A32" s="27"/>
      <c r="B32" s="27"/>
      <c r="C32" s="27"/>
      <c r="D32" s="27"/>
      <c r="E32" s="27"/>
      <c r="F32" s="27"/>
      <c r="G32" s="27"/>
      <c r="H32" s="27"/>
      <c r="I32" s="27"/>
      <c r="J32" s="27"/>
      <c r="K32" s="27"/>
      <c r="L32" s="27"/>
      <c r="M32" s="27"/>
      <c r="N32" s="27"/>
      <c r="O32" s="27"/>
      <c r="P32" s="27"/>
      <c r="Y32" s="573"/>
      <c r="Z32" s="576" t="s">
        <v>523</v>
      </c>
      <c r="AA32" s="576"/>
      <c r="AB32" s="576"/>
      <c r="AC32" s="576"/>
      <c r="AD32" s="576"/>
      <c r="AE32" s="576"/>
      <c r="AF32" s="576"/>
      <c r="AG32" s="577"/>
    </row>
    <row r="33" spans="1:40" ht="27.6" customHeight="1">
      <c r="A33" s="22"/>
      <c r="B33" s="518">
        <v>1</v>
      </c>
      <c r="C33" s="721" t="s">
        <v>26</v>
      </c>
      <c r="D33" s="752"/>
      <c r="E33" s="747"/>
      <c r="F33" s="747"/>
      <c r="G33" s="747"/>
      <c r="H33" s="747"/>
      <c r="I33" s="747"/>
      <c r="J33" s="747"/>
      <c r="K33" s="747"/>
      <c r="L33" s="747"/>
      <c r="M33" s="747"/>
      <c r="N33" s="747"/>
      <c r="O33" s="748"/>
      <c r="P33" s="22"/>
      <c r="Y33" s="573"/>
      <c r="Z33" s="576"/>
      <c r="AA33" s="576"/>
      <c r="AB33" s="576"/>
      <c r="AC33" s="576"/>
      <c r="AD33" s="574" t="s">
        <v>524</v>
      </c>
      <c r="AE33" s="576">
        <f>IF('様式1-4（要望事業一覧）'!N71&gt;70000,1,0)</f>
        <v>0</v>
      </c>
      <c r="AF33" s="576"/>
      <c r="AG33" s="577"/>
    </row>
    <row r="34" spans="1:40" ht="27.6" customHeight="1">
      <c r="A34" s="22"/>
      <c r="B34" s="518">
        <v>2</v>
      </c>
      <c r="C34" s="721" t="s">
        <v>331</v>
      </c>
      <c r="D34" s="752"/>
      <c r="E34" s="753" t="s">
        <v>27</v>
      </c>
      <c r="F34" s="754"/>
      <c r="G34" s="754"/>
      <c r="H34" s="754"/>
      <c r="I34" s="754"/>
      <c r="J34" s="754"/>
      <c r="K34" s="754"/>
      <c r="L34" s="754"/>
      <c r="M34" s="754"/>
      <c r="N34" s="754"/>
      <c r="O34" s="755"/>
      <c r="P34" s="22"/>
      <c r="R34" s="28" t="s">
        <v>28</v>
      </c>
      <c r="Y34" s="573"/>
      <c r="Z34" s="575" t="s">
        <v>533</v>
      </c>
      <c r="AA34" s="575"/>
      <c r="AB34" s="574"/>
      <c r="AC34" s="574"/>
      <c r="AD34" s="574"/>
      <c r="AE34" s="576"/>
      <c r="AF34" s="576">
        <f>IF(AND(AE33=1,OR(AA27=1,AA29=1)),70000,'様式1-4（要望事業一覧）'!N71)</f>
        <v>0</v>
      </c>
      <c r="AG34" s="577"/>
    </row>
    <row r="35" spans="1:40" ht="18.75" customHeight="1">
      <c r="A35" s="22"/>
      <c r="B35" s="707">
        <v>3</v>
      </c>
      <c r="C35" s="701" t="s">
        <v>493</v>
      </c>
      <c r="D35" s="702"/>
      <c r="E35" s="701"/>
      <c r="F35" s="701"/>
      <c r="G35" s="701"/>
      <c r="H35" s="707" t="s">
        <v>494</v>
      </c>
      <c r="I35" s="701"/>
      <c r="J35" s="701"/>
      <c r="K35" s="708"/>
      <c r="L35" s="761" t="s">
        <v>495</v>
      </c>
      <c r="M35" s="762"/>
      <c r="N35" s="762"/>
      <c r="O35" s="763"/>
      <c r="P35" s="22"/>
      <c r="R35" s="28" t="s">
        <v>30</v>
      </c>
      <c r="Y35" s="573"/>
      <c r="Z35" s="576"/>
      <c r="AA35" s="576"/>
      <c r="AB35" s="576"/>
      <c r="AC35" s="576" t="s">
        <v>522</v>
      </c>
      <c r="AD35" s="576"/>
      <c r="AE35" s="576"/>
      <c r="AF35" s="576"/>
      <c r="AG35" s="577"/>
    </row>
    <row r="36" spans="1:40" ht="22.5" customHeight="1">
      <c r="A36" s="22"/>
      <c r="B36" s="784"/>
      <c r="C36" s="703"/>
      <c r="D36" s="704"/>
      <c r="E36" s="785" t="s">
        <v>497</v>
      </c>
      <c r="F36" s="785"/>
      <c r="G36" s="786"/>
      <c r="H36" s="780" t="str">
        <f>IF(OR(AJ27=1,AJ29=1),AJ45,"―   ")</f>
        <v xml:space="preserve">―   </v>
      </c>
      <c r="I36" s="781"/>
      <c r="J36" s="781"/>
      <c r="K36" s="591" t="s">
        <v>29</v>
      </c>
      <c r="L36" s="782" t="str">
        <f>IF(OR(AJ27=1,AJ29=1),AK45,"―   ")</f>
        <v xml:space="preserve">―   </v>
      </c>
      <c r="M36" s="781"/>
      <c r="N36" s="754" t="s">
        <v>29</v>
      </c>
      <c r="O36" s="755"/>
      <c r="P36" s="22"/>
      <c r="R36" s="28"/>
      <c r="Y36" s="573"/>
      <c r="Z36" s="576"/>
      <c r="AA36" s="576"/>
      <c r="AB36" s="576"/>
      <c r="AC36" s="576"/>
      <c r="AD36" s="574" t="s">
        <v>525</v>
      </c>
      <c r="AE36" s="576">
        <f>IF('様式1-4（要望事業一覧）'!N71&gt;40000,1,0)</f>
        <v>0</v>
      </c>
      <c r="AF36" s="576"/>
      <c r="AG36" s="577"/>
    </row>
    <row r="37" spans="1:40" ht="18.75" customHeight="1">
      <c r="A37" s="22"/>
      <c r="B37" s="784"/>
      <c r="C37" s="703"/>
      <c r="D37" s="704"/>
      <c r="E37" s="711" t="s">
        <v>498</v>
      </c>
      <c r="F37" s="712" t="s">
        <v>496</v>
      </c>
      <c r="G37" s="713"/>
      <c r="H37" s="756" t="str">
        <f>IF(OR(AJ28=1,AJ29=1),AJ48,"―   ")</f>
        <v xml:space="preserve">―   </v>
      </c>
      <c r="I37" s="757"/>
      <c r="J37" s="757"/>
      <c r="K37" s="592" t="s">
        <v>29</v>
      </c>
      <c r="L37" s="758" t="str">
        <f>IF(OR(AJ28=1,AJ29=1),AK48,"―   ")</f>
        <v xml:space="preserve">―   </v>
      </c>
      <c r="M37" s="757"/>
      <c r="N37" s="759" t="s">
        <v>29</v>
      </c>
      <c r="O37" s="760"/>
      <c r="P37" s="22"/>
      <c r="R37" s="28"/>
      <c r="Y37" s="573"/>
      <c r="Z37" s="576" t="s">
        <v>521</v>
      </c>
      <c r="AA37" s="575"/>
      <c r="AB37" s="576"/>
      <c r="AC37" s="576"/>
      <c r="AD37" s="576">
        <f>IF(AND(AE36=1,OR(AA28=1,AA29=1)),1,0)</f>
        <v>0</v>
      </c>
      <c r="AE37" s="576" t="s">
        <v>519</v>
      </c>
      <c r="AF37" s="576"/>
      <c r="AG37" s="577"/>
      <c r="AI37" s="19" t="s">
        <v>578</v>
      </c>
      <c r="AJ37" s="603" t="s">
        <v>576</v>
      </c>
      <c r="AK37" s="603" t="s">
        <v>596</v>
      </c>
      <c r="AL37" s="603" t="s">
        <v>575</v>
      </c>
      <c r="AM37" s="603" t="s">
        <v>597</v>
      </c>
    </row>
    <row r="38" spans="1:40" ht="18.75" customHeight="1">
      <c r="A38" s="22"/>
      <c r="B38" s="784"/>
      <c r="C38" s="703"/>
      <c r="D38" s="704"/>
      <c r="E38" s="711"/>
      <c r="F38" s="714" t="s">
        <v>103</v>
      </c>
      <c r="G38" s="715"/>
      <c r="H38" s="767" t="str">
        <f>IF(OR(AJ28=1,AJ29=1),AJ49,"―   ")</f>
        <v xml:space="preserve">―   </v>
      </c>
      <c r="I38" s="768"/>
      <c r="J38" s="768"/>
      <c r="K38" s="593" t="s">
        <v>29</v>
      </c>
      <c r="L38" s="769" t="str">
        <f>IF(OR(AJ28=1,AJ29=1),AK49,"―   ")</f>
        <v xml:space="preserve">―   </v>
      </c>
      <c r="M38" s="768"/>
      <c r="N38" s="709" t="s">
        <v>29</v>
      </c>
      <c r="O38" s="710"/>
      <c r="P38" s="22"/>
      <c r="R38" s="28"/>
      <c r="Y38" s="573"/>
      <c r="Z38" s="578" t="s">
        <v>102</v>
      </c>
      <c r="AA38" s="578">
        <f>IF(AD37=1,40000*('様式1-4（要望事業一覧）'!N25/'様式1-4（要望事業一覧）'!N71),'様式1-4（要望事業一覧）'!N25)</f>
        <v>0</v>
      </c>
      <c r="AB38" s="576"/>
      <c r="AC38" s="576" t="s">
        <v>520</v>
      </c>
      <c r="AD38" s="576"/>
      <c r="AE38" s="576"/>
      <c r="AF38" s="576"/>
      <c r="AG38" s="577"/>
      <c r="AI38" s="578" t="s">
        <v>102</v>
      </c>
      <c r="AJ38" s="607">
        <f>'様式1-4（要望事業一覧）'!$N$25</f>
        <v>0</v>
      </c>
      <c r="AK38" s="607">
        <f>'様式1-4（要望事業一覧）'!$O$25</f>
        <v>0</v>
      </c>
      <c r="AL38" s="607">
        <f>'様式1-4（要望事業一覧）'!$N$26</f>
        <v>0</v>
      </c>
      <c r="AM38" s="607">
        <f>'様式1-4（要望事業一覧）'!$O$26</f>
        <v>0</v>
      </c>
    </row>
    <row r="39" spans="1:40" ht="18.75" customHeight="1" thickBot="1">
      <c r="A39" s="22"/>
      <c r="B39" s="784"/>
      <c r="C39" s="703"/>
      <c r="D39" s="704"/>
      <c r="E39" s="711"/>
      <c r="F39" s="716" t="s">
        <v>104</v>
      </c>
      <c r="G39" s="717"/>
      <c r="H39" s="764" t="str">
        <f>IF(OR(AJ28=1,AJ29=1),AJ50,"―   ")</f>
        <v xml:space="preserve">―   </v>
      </c>
      <c r="I39" s="765"/>
      <c r="J39" s="765"/>
      <c r="K39" s="594" t="s">
        <v>29</v>
      </c>
      <c r="L39" s="766" t="str">
        <f>IF(OR(AJ28=1,AJ29=1),AK50,"―   ")</f>
        <v xml:space="preserve">―   </v>
      </c>
      <c r="M39" s="765"/>
      <c r="N39" s="749" t="s">
        <v>29</v>
      </c>
      <c r="O39" s="750"/>
      <c r="P39" s="22"/>
      <c r="R39" s="28"/>
      <c r="Y39" s="573"/>
      <c r="Z39" s="578" t="s">
        <v>515</v>
      </c>
      <c r="AA39" s="578">
        <f>IF(AD37=1,40000*('様式1-4（要望事業一覧）'!N47/'様式1-4（要望事業一覧）'!N71),'様式1-4（要望事業一覧）'!N47)</f>
        <v>0</v>
      </c>
      <c r="AB39" s="576"/>
      <c r="AC39" s="576"/>
      <c r="AD39" s="576"/>
      <c r="AE39" s="576"/>
      <c r="AF39" s="576"/>
      <c r="AG39" s="577"/>
      <c r="AI39" s="578" t="s">
        <v>515</v>
      </c>
      <c r="AJ39" s="607">
        <f>'様式1-4（要望事業一覧）'!$N$47</f>
        <v>0</v>
      </c>
      <c r="AK39" s="607">
        <f>'様式1-4（要望事業一覧）'!$O$47</f>
        <v>0</v>
      </c>
      <c r="AL39" s="607">
        <f>'様式1-4（要望事業一覧）'!$N$48</f>
        <v>0</v>
      </c>
      <c r="AM39" s="607">
        <f>'様式1-4（要望事業一覧）'!$O$48</f>
        <v>0</v>
      </c>
    </row>
    <row r="40" spans="1:40" ht="18.75" customHeight="1" thickTop="1">
      <c r="A40" s="22"/>
      <c r="B40" s="739"/>
      <c r="C40" s="705"/>
      <c r="D40" s="706"/>
      <c r="E40" s="711"/>
      <c r="F40" s="718" t="s">
        <v>105</v>
      </c>
      <c r="G40" s="719"/>
      <c r="H40" s="751">
        <f>IF(AA27=1,"―   ",SUM(H37:J39))</f>
        <v>0</v>
      </c>
      <c r="I40" s="695"/>
      <c r="J40" s="695"/>
      <c r="K40" s="595" t="s">
        <v>29</v>
      </c>
      <c r="L40" s="694">
        <f>IF(AA27=1,"―   ",SUM(L37:M39))</f>
        <v>0</v>
      </c>
      <c r="M40" s="695"/>
      <c r="N40" s="696" t="s">
        <v>29</v>
      </c>
      <c r="O40" s="697"/>
      <c r="P40" s="22"/>
      <c r="R40" s="28"/>
      <c r="Y40" s="573"/>
      <c r="Z40" s="578" t="s">
        <v>516</v>
      </c>
      <c r="AA40" s="578">
        <f>IF(AD37=1,40000*('様式1-4（要望事業一覧）'!N69/'様式1-4（要望事業一覧）'!N71),'様式1-4（要望事業一覧）'!N69)</f>
        <v>0</v>
      </c>
      <c r="AB40" s="576"/>
      <c r="AC40" s="576"/>
      <c r="AD40" s="576"/>
      <c r="AE40" s="576"/>
      <c r="AF40" s="576"/>
      <c r="AG40" s="577"/>
      <c r="AI40" s="578" t="s">
        <v>516</v>
      </c>
      <c r="AJ40" s="607">
        <f>'様式1-4（要望事業一覧）'!$N$69</f>
        <v>0</v>
      </c>
      <c r="AK40" s="607">
        <f>'様式1-4（要望事業一覧）'!$O$69</f>
        <v>0</v>
      </c>
      <c r="AL40" s="607">
        <f>'様式1-4（要望事業一覧）'!$N$70</f>
        <v>0</v>
      </c>
      <c r="AM40" s="607">
        <f>'様式1-4（要望事業一覧）'!$O$70</f>
        <v>0</v>
      </c>
    </row>
    <row r="41" spans="1:40" s="29" customFormat="1" ht="27.6" customHeight="1">
      <c r="B41" s="519">
        <v>4</v>
      </c>
      <c r="C41" s="692" t="s">
        <v>11</v>
      </c>
      <c r="D41" s="693"/>
      <c r="E41" s="698" t="str">
        <f>IF(共通入力シート!B18="","",共通入力シート!B18)</f>
        <v/>
      </c>
      <c r="F41" s="699"/>
      <c r="G41" s="699"/>
      <c r="H41" s="699"/>
      <c r="I41" s="699"/>
      <c r="J41" s="699"/>
      <c r="K41" s="699"/>
      <c r="L41" s="699"/>
      <c r="M41" s="699"/>
      <c r="N41" s="699"/>
      <c r="O41" s="700"/>
      <c r="P41" s="22"/>
      <c r="Q41" s="19"/>
      <c r="R41" s="30"/>
      <c r="S41" s="19"/>
      <c r="T41" s="19"/>
      <c r="Y41" s="579"/>
      <c r="Z41" s="576"/>
      <c r="AA41" s="576"/>
      <c r="AB41" s="576"/>
      <c r="AC41" s="576"/>
      <c r="AD41" s="576"/>
      <c r="AE41" s="576"/>
      <c r="AF41" s="580"/>
      <c r="AG41" s="581"/>
      <c r="AI41" s="605" t="s">
        <v>577</v>
      </c>
      <c r="AJ41" s="608">
        <f>SUM(AJ38:AJ40)</f>
        <v>0</v>
      </c>
      <c r="AK41" s="608">
        <f>SUM(AK38:AK40)</f>
        <v>0</v>
      </c>
      <c r="AL41" s="608">
        <f>SUM(AL38:AL40)</f>
        <v>0</v>
      </c>
      <c r="AM41" s="608">
        <f>SUM(AM38:AM40)</f>
        <v>0</v>
      </c>
      <c r="AN41" s="19"/>
    </row>
    <row r="42" spans="1:40" ht="16.5" customHeight="1">
      <c r="A42" s="22"/>
      <c r="B42" s="31"/>
      <c r="C42" s="26"/>
      <c r="D42" s="26"/>
      <c r="E42" s="22"/>
      <c r="F42" s="22"/>
      <c r="G42" s="32" t="str">
        <f>IF(共通入力シート!$B$18="※選択してください。","★「共通入力シート」の消費税等仕入控除税額の取扱を選択してください。","")</f>
        <v/>
      </c>
      <c r="H42" s="33"/>
      <c r="I42" s="22"/>
      <c r="J42" s="22"/>
      <c r="K42" s="22"/>
      <c r="L42" s="22"/>
      <c r="M42" s="34"/>
      <c r="N42" s="34"/>
      <c r="O42" s="22"/>
      <c r="P42" s="22"/>
      <c r="Q42" s="19"/>
      <c r="R42" s="30"/>
      <c r="S42" s="19"/>
      <c r="Y42" s="573"/>
      <c r="Z42" s="580"/>
      <c r="AA42" s="580"/>
      <c r="AB42" s="580"/>
      <c r="AC42" s="580"/>
      <c r="AD42" s="580"/>
      <c r="AE42" s="580"/>
      <c r="AF42" s="576"/>
      <c r="AG42" s="577"/>
    </row>
    <row r="43" spans="1:40" ht="15" customHeight="1">
      <c r="A43" s="22"/>
      <c r="B43" s="520" t="s">
        <v>31</v>
      </c>
      <c r="C43" s="510"/>
      <c r="D43" s="510"/>
      <c r="E43" s="510"/>
      <c r="F43" s="510"/>
      <c r="G43" s="510"/>
      <c r="H43" s="510"/>
      <c r="I43" s="510"/>
      <c r="J43" s="521"/>
      <c r="K43" s="517"/>
      <c r="L43" s="517"/>
      <c r="M43" s="510"/>
      <c r="N43" s="510"/>
      <c r="O43" s="510"/>
      <c r="P43" s="22"/>
      <c r="Q43" s="19"/>
      <c r="R43" s="19"/>
      <c r="S43" s="19"/>
      <c r="Y43" s="573"/>
      <c r="Z43" s="576" t="s">
        <v>526</v>
      </c>
      <c r="AA43" s="576"/>
      <c r="AB43" s="576"/>
      <c r="AC43" s="576"/>
      <c r="AD43" s="576"/>
      <c r="AE43" s="576"/>
      <c r="AF43" s="576"/>
      <c r="AG43" s="577"/>
    </row>
    <row r="44" spans="1:40" ht="20.25" customHeight="1">
      <c r="A44" s="22"/>
      <c r="B44" s="770" t="s">
        <v>32</v>
      </c>
      <c r="C44" s="771"/>
      <c r="D44" s="772"/>
      <c r="E44" s="773"/>
      <c r="F44" s="773"/>
      <c r="G44" s="773"/>
      <c r="H44" s="773"/>
      <c r="I44" s="720" t="s">
        <v>33</v>
      </c>
      <c r="J44" s="721"/>
      <c r="K44" s="736"/>
      <c r="L44" s="737"/>
      <c r="M44" s="737"/>
      <c r="N44" s="737"/>
      <c r="O44" s="738"/>
      <c r="P44" s="22"/>
      <c r="Q44" s="19"/>
      <c r="R44" s="19"/>
      <c r="S44" s="19"/>
      <c r="Y44" s="573"/>
      <c r="Z44" s="576"/>
      <c r="AA44" s="576"/>
      <c r="AB44" s="576"/>
      <c r="AC44" s="576"/>
      <c r="AD44" s="574" t="s">
        <v>527</v>
      </c>
      <c r="AE44" s="576">
        <f>IF('様式1-4（要望事業一覧）'!N72&gt;2000,1,0)</f>
        <v>0</v>
      </c>
      <c r="AF44" s="576"/>
      <c r="AG44" s="577"/>
      <c r="AJ44" s="603" t="s">
        <v>576</v>
      </c>
      <c r="AK44" s="603" t="s">
        <v>575</v>
      </c>
    </row>
    <row r="45" spans="1:40" ht="17.25" customHeight="1">
      <c r="A45" s="22"/>
      <c r="B45" s="732" t="s">
        <v>34</v>
      </c>
      <c r="C45" s="733"/>
      <c r="D45" s="734"/>
      <c r="E45" s="735"/>
      <c r="F45" s="735"/>
      <c r="G45" s="735"/>
      <c r="H45" s="735"/>
      <c r="I45" s="720" t="s">
        <v>35</v>
      </c>
      <c r="J45" s="721"/>
      <c r="K45" s="736"/>
      <c r="L45" s="737"/>
      <c r="M45" s="737"/>
      <c r="N45" s="737"/>
      <c r="O45" s="738"/>
      <c r="P45" s="22"/>
      <c r="Y45" s="573"/>
      <c r="Z45" s="575" t="s">
        <v>534</v>
      </c>
      <c r="AA45" s="575"/>
      <c r="AB45" s="574"/>
      <c r="AC45" s="574"/>
      <c r="AD45" s="574"/>
      <c r="AE45" s="576"/>
      <c r="AF45" s="576">
        <f>IF(AND(AE44=1,OR(AA27=1,AA29=1)),2000,'様式1-4（要望事業一覧）'!N72)</f>
        <v>0</v>
      </c>
      <c r="AG45" s="577"/>
      <c r="AI45" s="19" t="s">
        <v>579</v>
      </c>
      <c r="AJ45" s="607">
        <f>IF(OR(AJ27=1,AJ29=1),MIN(70000,AJ41),0)</f>
        <v>0</v>
      </c>
      <c r="AK45" s="607">
        <f>IF(OR(AJ27=1,AJ29=1),MIN(2000,AL41),0)</f>
        <v>0</v>
      </c>
    </row>
    <row r="46" spans="1:40" ht="20.25" customHeight="1">
      <c r="A46" s="22"/>
      <c r="B46" s="739" t="s">
        <v>36</v>
      </c>
      <c r="C46" s="706"/>
      <c r="D46" s="740"/>
      <c r="E46" s="741"/>
      <c r="F46" s="741"/>
      <c r="G46" s="741"/>
      <c r="H46" s="741"/>
      <c r="I46" s="742" t="s">
        <v>37</v>
      </c>
      <c r="J46" s="743"/>
      <c r="K46" s="744"/>
      <c r="L46" s="745"/>
      <c r="M46" s="745"/>
      <c r="N46" s="745"/>
      <c r="O46" s="746"/>
      <c r="P46" s="22"/>
      <c r="Y46" s="573"/>
      <c r="Z46" s="576"/>
      <c r="AA46" s="576"/>
      <c r="AB46" s="576"/>
      <c r="AC46" s="576" t="s">
        <v>528</v>
      </c>
      <c r="AD46" s="576"/>
      <c r="AE46" s="576"/>
      <c r="AF46" s="576"/>
      <c r="AG46" s="577"/>
    </row>
    <row r="47" spans="1:40" ht="21" customHeight="1">
      <c r="A47" s="22"/>
      <c r="B47" s="722" t="s">
        <v>38</v>
      </c>
      <c r="C47" s="723"/>
      <c r="D47" s="522" t="s">
        <v>21</v>
      </c>
      <c r="E47" s="726" t="str">
        <f>IF(共通入力シート!B20="","",IF(共通入力シート!B20="劇場所在地",共通入力シート!B3,IF(共通入力シート!B20="設置者所在地",共通入力シート!B7,IF(共通入力シート!B20="団体所在地",共通入力シート!B13,共通入力シート!B21))))</f>
        <v/>
      </c>
      <c r="F47" s="726"/>
      <c r="G47" s="727"/>
      <c r="H47" s="727"/>
      <c r="I47" s="727"/>
      <c r="J47" s="727"/>
      <c r="K47" s="727"/>
      <c r="L47" s="727"/>
      <c r="M47" s="727"/>
      <c r="N47" s="727"/>
      <c r="O47" s="728"/>
      <c r="P47" s="22"/>
      <c r="Y47" s="573"/>
      <c r="Z47" s="576"/>
      <c r="AA47" s="576"/>
      <c r="AB47" s="576"/>
      <c r="AC47" s="576"/>
      <c r="AD47" s="574" t="s">
        <v>529</v>
      </c>
      <c r="AE47" s="576">
        <f>IF('様式1-4（要望事業一覧）'!N72&gt;500,1,0)</f>
        <v>0</v>
      </c>
      <c r="AF47" s="576"/>
      <c r="AG47" s="577"/>
      <c r="AI47" s="19" t="s">
        <v>580</v>
      </c>
      <c r="AJ47" s="603" t="s">
        <v>576</v>
      </c>
      <c r="AK47" s="603" t="s">
        <v>575</v>
      </c>
    </row>
    <row r="48" spans="1:40" ht="30" customHeight="1">
      <c r="A48" s="22"/>
      <c r="B48" s="724"/>
      <c r="C48" s="725"/>
      <c r="D48" s="729" t="str">
        <f>IF(共通入力シート!B20="","",IF(共通入力シート!B20="劇場所在地",共通入力シート!B5,IF(共通入力シート!B20="設置者所在地",共通入力シート!B9,IF(共通入力シート!B20="団体所在地",共通入力シート!B15,共通入力シート!B22))))</f>
        <v/>
      </c>
      <c r="E48" s="730"/>
      <c r="F48" s="730"/>
      <c r="G48" s="730"/>
      <c r="H48" s="730"/>
      <c r="I48" s="730"/>
      <c r="J48" s="730"/>
      <c r="K48" s="730"/>
      <c r="L48" s="730"/>
      <c r="M48" s="730"/>
      <c r="N48" s="730"/>
      <c r="O48" s="731"/>
      <c r="Y48" s="573"/>
      <c r="Z48" s="576" t="s">
        <v>530</v>
      </c>
      <c r="AA48" s="575"/>
      <c r="AB48" s="576"/>
      <c r="AC48" s="576"/>
      <c r="AD48" s="576">
        <f>IF(AND(AE47=1,OR(AA28=1,AA29=1)),1,0)</f>
        <v>0</v>
      </c>
      <c r="AE48" s="576" t="s">
        <v>519</v>
      </c>
      <c r="AF48" s="576"/>
      <c r="AG48" s="577"/>
      <c r="AI48" s="578" t="s">
        <v>102</v>
      </c>
      <c r="AJ48" s="607">
        <f t="shared" ref="AJ48:AK50" si="0">IF($AJ$28=1,IF($AL54="〇",AJ54-AM54,0),IF($AJ$29=1,IF($AL60="〇",AJ60-AM60,0),0))</f>
        <v>0</v>
      </c>
      <c r="AK48" s="607">
        <f t="shared" si="0"/>
        <v>0</v>
      </c>
    </row>
    <row r="49" spans="25:40" ht="21" customHeight="1">
      <c r="Y49" s="573"/>
      <c r="Z49" s="578" t="s">
        <v>102</v>
      </c>
      <c r="AA49" s="578">
        <f>IF(AD48=1,500*('様式1-4（要望事業一覧）'!N26/'様式1-4（要望事業一覧）'!N72),'様式1-4（要望事業一覧）'!N26)</f>
        <v>0</v>
      </c>
      <c r="AB49" s="576"/>
      <c r="AC49" s="576" t="s">
        <v>531</v>
      </c>
      <c r="AD49" s="576"/>
      <c r="AE49" s="576"/>
      <c r="AF49" s="576"/>
      <c r="AG49" s="577"/>
      <c r="AI49" s="578" t="s">
        <v>515</v>
      </c>
      <c r="AJ49" s="607">
        <f t="shared" si="0"/>
        <v>0</v>
      </c>
      <c r="AK49" s="607">
        <f t="shared" si="0"/>
        <v>0</v>
      </c>
    </row>
    <row r="50" spans="25:40" ht="21" customHeight="1">
      <c r="Y50" s="573"/>
      <c r="Z50" s="578" t="s">
        <v>515</v>
      </c>
      <c r="AA50" s="578">
        <f>IF(AD48=1,500*('様式1-4（要望事業一覧）'!N48/'様式1-4（要望事業一覧）'!N72),'様式1-4（要望事業一覧）'!N48)</f>
        <v>0</v>
      </c>
      <c r="AB50" s="576"/>
      <c r="AC50" s="576"/>
      <c r="AD50" s="576"/>
      <c r="AE50" s="576"/>
      <c r="AF50" s="576"/>
      <c r="AG50" s="577"/>
      <c r="AI50" s="578" t="s">
        <v>516</v>
      </c>
      <c r="AJ50" s="607">
        <f t="shared" si="0"/>
        <v>0</v>
      </c>
      <c r="AK50" s="607">
        <f t="shared" si="0"/>
        <v>0</v>
      </c>
    </row>
    <row r="51" spans="25:40" ht="21" customHeight="1">
      <c r="Y51" s="573"/>
      <c r="Z51" s="578" t="s">
        <v>516</v>
      </c>
      <c r="AA51" s="578">
        <f>IF(AD48=1,500*('様式1-4（要望事業一覧）'!N70/'様式1-4（要望事業一覧）'!N82),'様式1-4（要望事業一覧）'!N70)</f>
        <v>0</v>
      </c>
      <c r="AB51" s="576"/>
      <c r="AC51" s="576"/>
      <c r="AD51" s="576"/>
      <c r="AE51" s="576"/>
      <c r="AF51" s="576"/>
      <c r="AG51" s="577"/>
      <c r="AI51" s="605" t="s">
        <v>577</v>
      </c>
      <c r="AJ51" s="608">
        <f>SUM(AJ48:AJ50)</f>
        <v>0</v>
      </c>
      <c r="AK51" s="608">
        <f>SUM(AK48:AK50)</f>
        <v>0</v>
      </c>
    </row>
    <row r="52" spans="25:40" ht="21" customHeight="1" thickBot="1">
      <c r="Y52" s="582"/>
      <c r="Z52" s="583"/>
      <c r="AA52" s="583"/>
      <c r="AB52" s="583"/>
      <c r="AC52" s="583"/>
      <c r="AD52" s="583"/>
      <c r="AE52" s="583"/>
      <c r="AF52" s="583"/>
      <c r="AG52" s="584"/>
    </row>
    <row r="53" spans="25:40" ht="21" customHeight="1">
      <c r="AI53" s="19" t="s">
        <v>598</v>
      </c>
      <c r="AJ53" s="603" t="s">
        <v>576</v>
      </c>
      <c r="AK53" s="603" t="s">
        <v>575</v>
      </c>
      <c r="AL53" s="604" t="s">
        <v>581</v>
      </c>
      <c r="AM53" s="774" t="s">
        <v>582</v>
      </c>
      <c r="AN53" s="775"/>
    </row>
    <row r="54" spans="25:40" ht="21" customHeight="1">
      <c r="AI54" s="578" t="s">
        <v>102</v>
      </c>
      <c r="AJ54" s="607">
        <f>IF($AJ$28=1,IF($AJ$41=0,0,IF($AJ$41&lt;40000,AJ38,ROUND(40000*AJ38/$AJ$41,0))),0)</f>
        <v>0</v>
      </c>
      <c r="AK54" s="607">
        <f>IF($AJ$28=1,IF($AL$41=0,0,IF($AL$41&lt;500,AL38,ROUND(500*AL38/$AL$41,0))),0)</f>
        <v>0</v>
      </c>
      <c r="AL54" s="603" t="str">
        <f>IF($AJ$54&gt;=5000,"〇",IF($AJ$54=0,"×",IF(OR($AJ$54+$AJ$55+$AJ$56&gt;=7000,$AJ$54+$AJ$55&gt;=6000,$AJ$54+$AJ$56&gt;=6000),"〇","×")))</f>
        <v>×</v>
      </c>
      <c r="AM54" s="604">
        <f>IF(AND(AJ41&gt;40000,AJ57&lt;&gt;40000,AJ54&gt;0),AJ57-40000,0)</f>
        <v>0</v>
      </c>
      <c r="AN54" s="604">
        <f>IF(AND(AL41&gt;500,AK57&lt;&gt;500,AK54&gt;0),AK57-500,0)</f>
        <v>0</v>
      </c>
    </row>
    <row r="55" spans="25:40" ht="21" customHeight="1">
      <c r="AI55" s="578" t="s">
        <v>515</v>
      </c>
      <c r="AJ55" s="607">
        <f>IF($AJ$28=1,IF($AJ$41=0,0,IF($AJ$41&lt;40000,AJ39,ROUND(40000*AJ39/$AJ$41,0))),0)</f>
        <v>0</v>
      </c>
      <c r="AK55" s="607">
        <f>IF($AJ$28=1,IF($AL$41=0,0,IF($AL$41&lt;500,AL39,ROUND(500*AL39/$AL$41,0))),0)</f>
        <v>0</v>
      </c>
      <c r="AL55" s="603" t="str">
        <f>IF($AJ$55&gt;=1000,"〇",IF($AJ$55=0,"×",IF(OR($AJ$54+$AJ$55+$AJ$56&gt;=7000,$AJ$54+$AJ$55&gt;=6000,$AJ$55+$AJ$56&gt;=2000),"〇","×")))</f>
        <v>×</v>
      </c>
      <c r="AM55" s="604">
        <f>IF(AND(AJ41&gt;40000,AJ57&lt;&gt;40000,AJ54=0,AJ55&gt;0),AJ57-40000,0)</f>
        <v>0</v>
      </c>
      <c r="AN55" s="604">
        <f>IF(AND(AL41&gt;500,AK57&lt;&gt;500,AK54=0,AK55&gt;0),AK57-500,0)</f>
        <v>0</v>
      </c>
    </row>
    <row r="56" spans="25:40" ht="21" customHeight="1">
      <c r="AI56" s="578" t="s">
        <v>516</v>
      </c>
      <c r="AJ56" s="607">
        <f>IF($AJ$28=1,IF($AJ$41=0,0,IF($AJ$41&lt;40000,AJ40,ROUND(40000*AJ40/$AJ$41,0))),0)</f>
        <v>0</v>
      </c>
      <c r="AK56" s="607">
        <f>IF($AJ$28=1,IF($AL$41=0,0,IF($AL$41&lt;500,AL40,ROUND(500*AL40/$AL$41,0))),0)</f>
        <v>0</v>
      </c>
      <c r="AL56" s="603" t="str">
        <f>IF($AJ$56&gt;=1000,"〇",IF($AJ$56=0,"×",IF(OR($AJ$54+$AJ$55+$AJ$56&gt;=7000,$AJ$54+$AJ$56&gt;=6000,$AJ$55+$AJ$56&gt;=2000),"〇","×")))</f>
        <v>×</v>
      </c>
      <c r="AM56" s="604">
        <f>IF(AND(AJ41&gt;40000,AJ57&lt;&gt;40000,AJ54=0,AJ55=0,AJ56&gt;0),AJ57-40000,0)</f>
        <v>0</v>
      </c>
      <c r="AN56" s="604">
        <f>IF(AND(AL41&gt;500,AK57&lt;&gt;500,AK54=0,AK55=0,AK56&gt;0),AK57-500,0)</f>
        <v>0</v>
      </c>
    </row>
    <row r="57" spans="25:40" ht="21" customHeight="1">
      <c r="AI57" s="605" t="s">
        <v>577</v>
      </c>
      <c r="AJ57" s="608">
        <f>SUM(AJ54:AJ56)</f>
        <v>0</v>
      </c>
      <c r="AK57" s="608">
        <f>SUM(AK54:AK56)</f>
        <v>0</v>
      </c>
    </row>
    <row r="58" spans="25:40" ht="21" customHeight="1"/>
    <row r="59" spans="25:40" ht="21" customHeight="1">
      <c r="AI59" s="19" t="s">
        <v>599</v>
      </c>
      <c r="AJ59" s="603" t="s">
        <v>576</v>
      </c>
      <c r="AK59" s="603" t="s">
        <v>575</v>
      </c>
      <c r="AL59" s="604" t="s">
        <v>581</v>
      </c>
      <c r="AM59" s="774" t="s">
        <v>582</v>
      </c>
      <c r="AN59" s="775"/>
    </row>
    <row r="60" spans="25:40" ht="21" customHeight="1">
      <c r="AI60" s="578" t="s">
        <v>102</v>
      </c>
      <c r="AJ60" s="607">
        <f>IF($AJ$29=1,IF($AK$41=0,0,IF($AK$41&lt;40000,AK38,ROUND(40000*AK38/$AK$41,0))),0)</f>
        <v>0</v>
      </c>
      <c r="AK60" s="607">
        <f>IF($AJ$29=1,IF($AM$41=0,0,IF($AM$41&lt;500,AM38,ROUND(500*AM38/$AM$41,0))),0)</f>
        <v>0</v>
      </c>
      <c r="AL60" s="603" t="str">
        <f>IF($AJ$60&gt;=5000,"〇",IF($AJ$60=0,"×",IF(OR($AJ$60+$AJ$61+$AJ$62&gt;=7000,$AJ$60+$AJ$61&gt;=6000,$AJ$60+$AJ$62&gt;=6000),"〇","×")))</f>
        <v>×</v>
      </c>
      <c r="AM60" s="604">
        <f>IF(AND(AK41&gt;40000,AJ63&lt;&gt;40000,AJ60&gt;0),AJ63-40000,0)</f>
        <v>0</v>
      </c>
      <c r="AN60" s="604">
        <f>IF(AND(AM41&gt;500,AK63&lt;&gt;500,AK60&gt;0),AK63-500,0)</f>
        <v>0</v>
      </c>
    </row>
    <row r="61" spans="25:40" ht="21" customHeight="1">
      <c r="AI61" s="578" t="s">
        <v>515</v>
      </c>
      <c r="AJ61" s="607">
        <f>IF($AJ$29=1,IF($AK$41=0,0,IF($AK$41&lt;40000,AK39,ROUND(40000*AK39/$AK$41,0))),0)</f>
        <v>0</v>
      </c>
      <c r="AK61" s="607">
        <f>IF($AJ$29=1,IF($AM$41=0,0,IF($AM$41&lt;500,AM39,ROUND(500*AM39/$AM$41,0))),0)</f>
        <v>0</v>
      </c>
      <c r="AL61" s="603" t="str">
        <f>IF($AJ$61&gt;=1000,"〇",IF($AJ$61=0,"×",IF(OR($AJ$60+$AJ$61+$AJ$62&gt;=7000,$AJ$60+$AJ$61&gt;=6000,$AJ$61+$AJ$62&gt;=2000),"〇","×")))</f>
        <v>×</v>
      </c>
      <c r="AM61" s="604">
        <f>IF(AND(AK41&gt;40000,AJ63&lt;&gt;40000,AJ60=0,AJ61&gt;0),AJ63-40000,0)</f>
        <v>0</v>
      </c>
      <c r="AN61" s="604">
        <f>IF(AND(AM41&gt;500,AK63&lt;&gt;500,AK60=0,AK61&gt;0),AK63-500,0)</f>
        <v>0</v>
      </c>
    </row>
    <row r="62" spans="25:40" ht="21" customHeight="1">
      <c r="AI62" s="578" t="s">
        <v>516</v>
      </c>
      <c r="AJ62" s="607">
        <f>IF($AJ$29=1,IF($AK$41=0,0,IF($AK$41&lt;40000,AK40,ROUND(40000*AK40/$AK$41,0))),0)</f>
        <v>0</v>
      </c>
      <c r="AK62" s="607">
        <f>IF($AJ$29=1,IF($AM$41=0,0,IF($AM$41&lt;500,AM40,ROUND(500*AM40/$AM$41,0))),0)</f>
        <v>0</v>
      </c>
      <c r="AL62" s="603" t="str">
        <f>IF($AJ$62&gt;=1000,"〇",IF($AJ$62=0,"×",IF(OR($AJ$60+$AJ$61+$AJ$62&gt;=7000,$AJ$60+$AJ$62&gt;=6000,$AJ$61+$AJ$62&gt;=2000),"〇","×")))</f>
        <v>×</v>
      </c>
      <c r="AM62" s="604">
        <f>IF(AND(AK41&gt;40000,AJ63&lt;&gt;40000,AJ60=0,AJ61=0,AJ62&gt;0),AJ63-40000,0)</f>
        <v>0</v>
      </c>
      <c r="AN62" s="604">
        <f>IF(AND(AM41&gt;500,AK63&lt;&gt;500,AK60=0,AK61=0,AK62&gt;0),AK63-500,0)</f>
        <v>0</v>
      </c>
    </row>
    <row r="63" spans="25:40" ht="21" customHeight="1">
      <c r="AI63" s="605" t="s">
        <v>577</v>
      </c>
      <c r="AJ63" s="608">
        <f>SUM(AJ60:AJ62)</f>
        <v>0</v>
      </c>
      <c r="AK63" s="608">
        <f>SUM(AK60:AK62)</f>
        <v>0</v>
      </c>
    </row>
    <row r="64" spans="25:40" ht="21" customHeight="1"/>
    <row r="65" ht="21" customHeight="1"/>
  </sheetData>
  <sheetProtection algorithmName="SHA-512" hashValue="oMF0DvJY4JxDutrws0I5TW6nVd8BFIFv4JHzUKzpu51+UlXRx6Sb11a+fhDFLOm0naTpwktVapEg6dNL7F/PMg==" saltValue="FfMqp4RMDjLPkDdLZ/uXmg==" spinCount="100000" sheet="1" formatCells="0" formatRows="0"/>
  <mergeCells count="76">
    <mergeCell ref="AM59:AN59"/>
    <mergeCell ref="AM53:AN53"/>
    <mergeCell ref="J22:O22"/>
    <mergeCell ref="K23:O23"/>
    <mergeCell ref="J24:K24"/>
    <mergeCell ref="L24:O24"/>
    <mergeCell ref="J25:K25"/>
    <mergeCell ref="L25:O25"/>
    <mergeCell ref="H36:J36"/>
    <mergeCell ref="L36:M36"/>
    <mergeCell ref="N36:O36"/>
    <mergeCell ref="C27:M29"/>
    <mergeCell ref="A31:P31"/>
    <mergeCell ref="B35:B40"/>
    <mergeCell ref="E36:G36"/>
    <mergeCell ref="C33:D33"/>
    <mergeCell ref="E33:O33"/>
    <mergeCell ref="K44:O44"/>
    <mergeCell ref="N39:O39"/>
    <mergeCell ref="H40:J40"/>
    <mergeCell ref="C34:D34"/>
    <mergeCell ref="E34:O34"/>
    <mergeCell ref="H37:J37"/>
    <mergeCell ref="L37:M37"/>
    <mergeCell ref="N37:O37"/>
    <mergeCell ref="L35:O35"/>
    <mergeCell ref="H39:J39"/>
    <mergeCell ref="L39:M39"/>
    <mergeCell ref="H38:J38"/>
    <mergeCell ref="L38:M38"/>
    <mergeCell ref="B44:C44"/>
    <mergeCell ref="D44:H44"/>
    <mergeCell ref="I44:J44"/>
    <mergeCell ref="B47:C48"/>
    <mergeCell ref="E47:O47"/>
    <mergeCell ref="D48:O48"/>
    <mergeCell ref="B45:C45"/>
    <mergeCell ref="D45:H45"/>
    <mergeCell ref="I45:J45"/>
    <mergeCell ref="K45:O45"/>
    <mergeCell ref="B46:C46"/>
    <mergeCell ref="D46:H46"/>
    <mergeCell ref="I46:J46"/>
    <mergeCell ref="K46:O46"/>
    <mergeCell ref="C41:D41"/>
    <mergeCell ref="L40:M40"/>
    <mergeCell ref="N40:O40"/>
    <mergeCell ref="E41:O41"/>
    <mergeCell ref="C35:D40"/>
    <mergeCell ref="E35:G35"/>
    <mergeCell ref="H35:K35"/>
    <mergeCell ref="N38:O38"/>
    <mergeCell ref="E37:E40"/>
    <mergeCell ref="F37:G37"/>
    <mergeCell ref="F38:G38"/>
    <mergeCell ref="F39:G39"/>
    <mergeCell ref="F40:G40"/>
    <mergeCell ref="J17:O17"/>
    <mergeCell ref="K18:O18"/>
    <mergeCell ref="J19:K19"/>
    <mergeCell ref="L19:O19"/>
    <mergeCell ref="J20:K20"/>
    <mergeCell ref="L20:O20"/>
    <mergeCell ref="A1:D1"/>
    <mergeCell ref="E1:L3"/>
    <mergeCell ref="A6:H6"/>
    <mergeCell ref="J8:O8"/>
    <mergeCell ref="K9:O9"/>
    <mergeCell ref="J15:K15"/>
    <mergeCell ref="J10:K10"/>
    <mergeCell ref="L10:O10"/>
    <mergeCell ref="J12:O12"/>
    <mergeCell ref="K13:O13"/>
    <mergeCell ref="J14:K14"/>
    <mergeCell ref="L14:O14"/>
    <mergeCell ref="L15:O15"/>
  </mergeCells>
  <phoneticPr fontId="6"/>
  <dataValidations count="2">
    <dataValidation allowBlank="1" showInputMessage="1" showErrorMessage="1" error="プルダウンより選択してください" sqref="E41" xr:uid="{D2651466-37A5-44C8-85C1-AC85FBC2C1CE}"/>
    <dataValidation type="list" allowBlank="1" showInputMessage="1" showErrorMessage="1" sqref="E33:F33" xr:uid="{82A0C50D-23A9-441B-A3B6-2F85FC535A3A}">
      <formula1>"劇場・音楽堂等機能強化総合支援事業,地域の中核劇場・音楽堂等活性化事業,劇場・音楽堂等機能強化総合支援事業　・　地域の中核劇場・音楽堂等活性化事業"</formula1>
    </dataValidation>
  </dataValidations>
  <printOptions horizontalCentered="1" verticalCentered="1"/>
  <pageMargins left="0.70866141732283472" right="0.70866141732283472" top="0.59055118110236227" bottom="0.47244094488188981" header="0.31496062992125984" footer="0.31496062992125984"/>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266B-0073-4F8F-90FD-1C4DB8A0DB1F}">
  <sheetPr codeName="Sheet3">
    <pageSetUpPr fitToPage="1"/>
  </sheetPr>
  <dimension ref="A1:W36"/>
  <sheetViews>
    <sheetView view="pageBreakPreview" zoomScaleNormal="100" zoomScaleSheetLayoutView="100" workbookViewId="0">
      <selection activeCell="C21" sqref="C21:P21"/>
    </sheetView>
  </sheetViews>
  <sheetFormatPr defaultColWidth="8.25" defaultRowHeight="18.75"/>
  <cols>
    <col min="1" max="1" width="0.125" customWidth="1"/>
    <col min="2" max="2" width="0.625" style="45" customWidth="1"/>
    <col min="3" max="16" width="5.625" style="45" customWidth="1"/>
    <col min="17" max="17" width="0.625" style="45" customWidth="1"/>
    <col min="18" max="18" width="0.875" customWidth="1"/>
    <col min="19" max="19" width="4" customWidth="1"/>
    <col min="20" max="21" width="8.25" style="38"/>
    <col min="22" max="22" width="15.375" style="38" customWidth="1"/>
    <col min="23" max="23" width="8.25" style="38"/>
  </cols>
  <sheetData>
    <row r="1" spans="1:23" s="43" customFormat="1" ht="3" customHeight="1">
      <c r="A1" s="56"/>
      <c r="B1" s="61"/>
      <c r="C1" s="61"/>
      <c r="D1" s="61"/>
      <c r="E1" s="61"/>
      <c r="F1" s="61"/>
      <c r="G1" s="61"/>
      <c r="H1" s="61"/>
      <c r="I1" s="61"/>
      <c r="J1" s="61"/>
      <c r="K1" s="61"/>
      <c r="L1" s="61"/>
      <c r="M1" s="61"/>
      <c r="N1" s="61"/>
      <c r="O1" s="61"/>
      <c r="P1" s="61"/>
      <c r="Q1" s="61"/>
      <c r="R1" s="56"/>
      <c r="T1" s="58"/>
      <c r="U1" s="58"/>
      <c r="V1" s="58"/>
      <c r="W1" s="58"/>
    </row>
    <row r="2" spans="1:23" s="36" customFormat="1" ht="23.1" customHeight="1">
      <c r="A2"/>
      <c r="B2" s="63" t="s">
        <v>98</v>
      </c>
      <c r="C2" s="50"/>
      <c r="D2" s="50"/>
      <c r="E2" s="50"/>
      <c r="F2" s="50"/>
      <c r="G2" s="50"/>
      <c r="H2" s="50"/>
      <c r="I2" s="50"/>
      <c r="J2" s="50"/>
      <c r="K2" s="50"/>
      <c r="L2" s="50"/>
      <c r="M2" s="50"/>
      <c r="N2" s="50"/>
      <c r="O2" s="787" t="s">
        <v>96</v>
      </c>
      <c r="P2" s="787"/>
      <c r="Q2" s="788"/>
      <c r="R2"/>
      <c r="S2" s="65"/>
      <c r="T2" s="37"/>
      <c r="U2" s="37"/>
      <c r="V2" s="37"/>
      <c r="W2" s="37"/>
    </row>
    <row r="3" spans="1:23" ht="14.25" customHeight="1">
      <c r="B3" s="66"/>
      <c r="C3" s="790" t="s">
        <v>333</v>
      </c>
      <c r="D3" s="791"/>
      <c r="E3" s="791"/>
      <c r="F3" s="791"/>
      <c r="G3" s="791"/>
      <c r="H3" s="791"/>
      <c r="I3" s="791"/>
      <c r="J3" s="791"/>
      <c r="K3" s="791"/>
      <c r="L3" s="791"/>
      <c r="M3" s="791"/>
      <c r="N3" s="791"/>
      <c r="O3" s="791"/>
      <c r="P3" s="791"/>
      <c r="Q3" s="67"/>
    </row>
    <row r="4" spans="1:23" s="56" customFormat="1" ht="18" customHeight="1">
      <c r="B4" s="69" t="s">
        <v>332</v>
      </c>
      <c r="C4" s="43"/>
      <c r="D4" s="43"/>
      <c r="E4" s="43"/>
      <c r="F4" s="43"/>
      <c r="G4" s="43"/>
      <c r="H4" s="43"/>
      <c r="I4" s="43"/>
      <c r="J4" s="43"/>
      <c r="K4" s="43"/>
      <c r="L4" s="43"/>
      <c r="M4" s="43"/>
      <c r="N4" s="43"/>
      <c r="O4" s="43"/>
      <c r="P4" s="158"/>
      <c r="Q4" s="57"/>
      <c r="T4" s="58"/>
      <c r="U4" s="58"/>
      <c r="V4" s="58"/>
      <c r="W4" s="58"/>
    </row>
    <row r="5" spans="1:23" s="56" customFormat="1" ht="50.45" customHeight="1">
      <c r="B5" s="69"/>
      <c r="C5" s="794" t="s">
        <v>664</v>
      </c>
      <c r="D5" s="795"/>
      <c r="E5" s="795"/>
      <c r="F5" s="795"/>
      <c r="G5" s="795"/>
      <c r="H5" s="795"/>
      <c r="I5" s="795"/>
      <c r="J5" s="795"/>
      <c r="K5" s="795"/>
      <c r="L5" s="795"/>
      <c r="M5" s="795"/>
      <c r="N5" s="795"/>
      <c r="O5" s="795"/>
      <c r="P5" s="795"/>
      <c r="Q5" s="57"/>
      <c r="T5" s="58"/>
      <c r="U5" s="58"/>
      <c r="V5" s="58"/>
      <c r="W5" s="58"/>
    </row>
    <row r="6" spans="1:23" s="44" customFormat="1" ht="19.350000000000001" customHeight="1">
      <c r="A6" s="56"/>
      <c r="B6" s="46"/>
      <c r="C6" s="797"/>
      <c r="D6" s="797"/>
      <c r="E6" s="797"/>
      <c r="F6" s="797"/>
      <c r="G6" s="797"/>
      <c r="H6" s="797"/>
      <c r="I6" s="797"/>
      <c r="J6" s="797"/>
      <c r="K6" s="797"/>
      <c r="L6" s="797"/>
      <c r="M6" s="797"/>
      <c r="N6" s="797"/>
      <c r="O6" s="797"/>
      <c r="P6" s="797"/>
      <c r="Q6" s="57"/>
      <c r="R6" s="56"/>
      <c r="S6" s="58"/>
      <c r="T6" s="58"/>
    </row>
    <row r="7" spans="1:23" s="56" customFormat="1" ht="19.350000000000001" customHeight="1">
      <c r="B7" s="46"/>
      <c r="C7" s="797"/>
      <c r="D7" s="797"/>
      <c r="E7" s="797"/>
      <c r="F7" s="797"/>
      <c r="G7" s="797"/>
      <c r="H7" s="797"/>
      <c r="I7" s="797"/>
      <c r="J7" s="797"/>
      <c r="K7" s="797"/>
      <c r="L7" s="797"/>
      <c r="M7" s="797"/>
      <c r="N7" s="797"/>
      <c r="O7" s="797"/>
      <c r="P7" s="797"/>
      <c r="Q7" s="57"/>
      <c r="S7" s="58"/>
      <c r="T7" s="58"/>
    </row>
    <row r="8" spans="1:23" s="56" customFormat="1" ht="19.350000000000001" customHeight="1">
      <c r="B8" s="46"/>
      <c r="C8" s="797"/>
      <c r="D8" s="797"/>
      <c r="E8" s="797"/>
      <c r="F8" s="797"/>
      <c r="G8" s="797"/>
      <c r="H8" s="797"/>
      <c r="I8" s="797"/>
      <c r="J8" s="797"/>
      <c r="K8" s="797"/>
      <c r="L8" s="797"/>
      <c r="M8" s="797"/>
      <c r="N8" s="797"/>
      <c r="O8" s="797"/>
      <c r="P8" s="797"/>
      <c r="Q8" s="57"/>
      <c r="S8" s="58"/>
      <c r="T8" s="58"/>
    </row>
    <row r="9" spans="1:23" s="56" customFormat="1" ht="19.350000000000001" customHeight="1">
      <c r="B9" s="46"/>
      <c r="C9" s="797"/>
      <c r="D9" s="797"/>
      <c r="E9" s="797"/>
      <c r="F9" s="797"/>
      <c r="G9" s="797"/>
      <c r="H9" s="797"/>
      <c r="I9" s="797"/>
      <c r="J9" s="797"/>
      <c r="K9" s="797"/>
      <c r="L9" s="797"/>
      <c r="M9" s="797"/>
      <c r="N9" s="797"/>
      <c r="O9" s="797"/>
      <c r="P9" s="797"/>
      <c r="Q9" s="57"/>
      <c r="S9" s="58"/>
      <c r="T9" s="58"/>
    </row>
    <row r="10" spans="1:23" s="56" customFormat="1" ht="19.350000000000001" customHeight="1">
      <c r="B10" s="46"/>
      <c r="C10" s="797"/>
      <c r="D10" s="797"/>
      <c r="E10" s="797"/>
      <c r="F10" s="797"/>
      <c r="G10" s="797"/>
      <c r="H10" s="797"/>
      <c r="I10" s="797"/>
      <c r="J10" s="797"/>
      <c r="K10" s="797"/>
      <c r="L10" s="797"/>
      <c r="M10" s="797"/>
      <c r="N10" s="797"/>
      <c r="O10" s="797"/>
      <c r="P10" s="797"/>
      <c r="Q10" s="57"/>
      <c r="S10" s="58"/>
      <c r="T10" s="58"/>
    </row>
    <row r="11" spans="1:23" s="56" customFormat="1" ht="19.350000000000001" customHeight="1">
      <c r="B11" s="46"/>
      <c r="C11" s="797"/>
      <c r="D11" s="797"/>
      <c r="E11" s="797"/>
      <c r="F11" s="797"/>
      <c r="G11" s="797"/>
      <c r="H11" s="797"/>
      <c r="I11" s="797"/>
      <c r="J11" s="797"/>
      <c r="K11" s="797"/>
      <c r="L11" s="797"/>
      <c r="M11" s="797"/>
      <c r="N11" s="797"/>
      <c r="O11" s="797"/>
      <c r="P11" s="797"/>
      <c r="Q11" s="57"/>
      <c r="S11" s="58"/>
      <c r="T11" s="58"/>
    </row>
    <row r="12" spans="1:23" s="56" customFormat="1" ht="19.350000000000001" customHeight="1">
      <c r="B12" s="46"/>
      <c r="C12" s="797"/>
      <c r="D12" s="797"/>
      <c r="E12" s="797"/>
      <c r="F12" s="797"/>
      <c r="G12" s="797"/>
      <c r="H12" s="797"/>
      <c r="I12" s="797"/>
      <c r="J12" s="797"/>
      <c r="K12" s="797"/>
      <c r="L12" s="797"/>
      <c r="M12" s="797"/>
      <c r="N12" s="797"/>
      <c r="O12" s="797"/>
      <c r="P12" s="797"/>
      <c r="Q12" s="57"/>
      <c r="S12" s="58"/>
      <c r="T12" s="58"/>
    </row>
    <row r="13" spans="1:23" s="56" customFormat="1" ht="19.350000000000001" customHeight="1">
      <c r="B13" s="46"/>
      <c r="C13" s="797"/>
      <c r="D13" s="797"/>
      <c r="E13" s="797"/>
      <c r="F13" s="797"/>
      <c r="G13" s="797"/>
      <c r="H13" s="797"/>
      <c r="I13" s="797"/>
      <c r="J13" s="797"/>
      <c r="K13" s="797"/>
      <c r="L13" s="797"/>
      <c r="M13" s="797"/>
      <c r="N13" s="797"/>
      <c r="O13" s="797"/>
      <c r="P13" s="797"/>
      <c r="Q13" s="57"/>
      <c r="S13" s="58"/>
      <c r="T13" s="58"/>
    </row>
    <row r="14" spans="1:23" s="56" customFormat="1" ht="19.350000000000001" customHeight="1">
      <c r="B14" s="46"/>
      <c r="C14" s="797"/>
      <c r="D14" s="797"/>
      <c r="E14" s="797"/>
      <c r="F14" s="797"/>
      <c r="G14" s="797"/>
      <c r="H14" s="797"/>
      <c r="I14" s="797"/>
      <c r="J14" s="797"/>
      <c r="K14" s="797"/>
      <c r="L14" s="797"/>
      <c r="M14" s="797"/>
      <c r="N14" s="797"/>
      <c r="O14" s="797"/>
      <c r="P14" s="797"/>
      <c r="Q14" s="57"/>
      <c r="S14" s="58"/>
      <c r="T14" s="58"/>
    </row>
    <row r="15" spans="1:23" s="56" customFormat="1" ht="19.350000000000001" customHeight="1">
      <c r="B15" s="46"/>
      <c r="C15" s="797"/>
      <c r="D15" s="797"/>
      <c r="E15" s="797"/>
      <c r="F15" s="797"/>
      <c r="G15" s="797"/>
      <c r="H15" s="797"/>
      <c r="I15" s="797"/>
      <c r="J15" s="797"/>
      <c r="K15" s="797"/>
      <c r="L15" s="797"/>
      <c r="M15" s="797"/>
      <c r="N15" s="797"/>
      <c r="O15" s="797"/>
      <c r="P15" s="797"/>
      <c r="Q15" s="57"/>
      <c r="T15" s="58"/>
      <c r="U15" s="58"/>
      <c r="V15" s="58"/>
      <c r="W15" s="58"/>
    </row>
    <row r="16" spans="1:23" s="56" customFormat="1" ht="19.350000000000001" customHeight="1">
      <c r="B16" s="46"/>
      <c r="C16" s="797"/>
      <c r="D16" s="797"/>
      <c r="E16" s="797"/>
      <c r="F16" s="797"/>
      <c r="G16" s="797"/>
      <c r="H16" s="797"/>
      <c r="I16" s="797"/>
      <c r="J16" s="797"/>
      <c r="K16" s="797"/>
      <c r="L16" s="797"/>
      <c r="M16" s="797"/>
      <c r="N16" s="797"/>
      <c r="O16" s="797"/>
      <c r="P16" s="797"/>
      <c r="Q16" s="57"/>
      <c r="T16" s="58"/>
      <c r="U16" s="58"/>
      <c r="V16" s="58"/>
      <c r="W16" s="58"/>
    </row>
    <row r="17" spans="2:23" s="56" customFormat="1" ht="19.350000000000001" customHeight="1">
      <c r="B17" s="46"/>
      <c r="C17" s="797"/>
      <c r="D17" s="797"/>
      <c r="E17" s="797"/>
      <c r="F17" s="797"/>
      <c r="G17" s="797"/>
      <c r="H17" s="797"/>
      <c r="I17" s="797"/>
      <c r="J17" s="797"/>
      <c r="K17" s="797"/>
      <c r="L17" s="797"/>
      <c r="M17" s="797"/>
      <c r="N17" s="797"/>
      <c r="O17" s="797"/>
      <c r="P17" s="797"/>
      <c r="Q17" s="57"/>
      <c r="T17" s="58"/>
      <c r="U17" s="58"/>
      <c r="V17" s="58"/>
      <c r="W17" s="58"/>
    </row>
    <row r="18" spans="2:23" s="56" customFormat="1" ht="19.350000000000001" customHeight="1">
      <c r="B18" s="46"/>
      <c r="C18" s="797"/>
      <c r="D18" s="797"/>
      <c r="E18" s="797"/>
      <c r="F18" s="797"/>
      <c r="G18" s="797"/>
      <c r="H18" s="797"/>
      <c r="I18" s="797"/>
      <c r="J18" s="797"/>
      <c r="K18" s="797"/>
      <c r="L18" s="797"/>
      <c r="M18" s="797"/>
      <c r="N18" s="797"/>
      <c r="O18" s="797"/>
      <c r="P18" s="797"/>
      <c r="Q18" s="57"/>
      <c r="T18" s="58"/>
      <c r="U18" s="58"/>
      <c r="V18" s="58"/>
      <c r="W18" s="58"/>
    </row>
    <row r="19" spans="2:23" s="56" customFormat="1" ht="19.350000000000001" customHeight="1">
      <c r="B19" s="46"/>
      <c r="C19" s="797"/>
      <c r="D19" s="797"/>
      <c r="E19" s="797"/>
      <c r="F19" s="797"/>
      <c r="G19" s="797"/>
      <c r="H19" s="797"/>
      <c r="I19" s="797"/>
      <c r="J19" s="797"/>
      <c r="K19" s="797"/>
      <c r="L19" s="797"/>
      <c r="M19" s="797"/>
      <c r="N19" s="797"/>
      <c r="O19" s="797"/>
      <c r="P19" s="797"/>
      <c r="Q19" s="57"/>
      <c r="T19" s="59"/>
      <c r="U19" s="59"/>
      <c r="V19" s="59"/>
      <c r="W19" s="58"/>
    </row>
    <row r="20" spans="2:23" s="56" customFormat="1" ht="18" customHeight="1">
      <c r="B20" s="792" t="s">
        <v>144</v>
      </c>
      <c r="C20" s="793"/>
      <c r="D20" s="793"/>
      <c r="E20" s="793"/>
      <c r="F20" s="793"/>
      <c r="G20" s="793"/>
      <c r="H20" s="793"/>
      <c r="I20" s="793"/>
      <c r="J20" s="793"/>
      <c r="K20" s="793"/>
      <c r="L20" s="793"/>
      <c r="M20" s="793"/>
      <c r="N20" s="793"/>
      <c r="O20" s="793"/>
      <c r="P20" s="793"/>
      <c r="Q20" s="57"/>
      <c r="T20" s="59"/>
      <c r="U20" s="59"/>
      <c r="V20" s="59"/>
      <c r="W20" s="58"/>
    </row>
    <row r="21" spans="2:23" s="56" customFormat="1" ht="29.45" customHeight="1">
      <c r="B21" s="157"/>
      <c r="C21" s="794" t="s">
        <v>319</v>
      </c>
      <c r="D21" s="796"/>
      <c r="E21" s="796"/>
      <c r="F21" s="796"/>
      <c r="G21" s="796"/>
      <c r="H21" s="796"/>
      <c r="I21" s="796"/>
      <c r="J21" s="796"/>
      <c r="K21" s="796"/>
      <c r="L21" s="796"/>
      <c r="M21" s="796"/>
      <c r="N21" s="796"/>
      <c r="O21" s="796"/>
      <c r="P21" s="796"/>
      <c r="Q21" s="57"/>
      <c r="T21" s="59"/>
      <c r="U21" s="59"/>
      <c r="V21" s="59"/>
      <c r="W21" s="58"/>
    </row>
    <row r="22" spans="2:23">
      <c r="B22" s="48"/>
      <c r="C22" s="798"/>
      <c r="D22" s="798"/>
      <c r="E22" s="798"/>
      <c r="F22" s="798"/>
      <c r="G22" s="798"/>
      <c r="H22" s="798"/>
      <c r="I22" s="798"/>
      <c r="J22" s="798"/>
      <c r="K22" s="798"/>
      <c r="L22" s="798"/>
      <c r="M22" s="798"/>
      <c r="N22" s="798"/>
      <c r="O22" s="798"/>
      <c r="P22" s="798"/>
      <c r="Q22" s="49"/>
    </row>
    <row r="23" spans="2:23">
      <c r="B23" s="48"/>
      <c r="C23" s="798"/>
      <c r="D23" s="798"/>
      <c r="E23" s="798"/>
      <c r="F23" s="798"/>
      <c r="G23" s="798"/>
      <c r="H23" s="798"/>
      <c r="I23" s="798"/>
      <c r="J23" s="798"/>
      <c r="K23" s="798"/>
      <c r="L23" s="798"/>
      <c r="M23" s="798"/>
      <c r="N23" s="798"/>
      <c r="O23" s="798"/>
      <c r="P23" s="798"/>
      <c r="Q23" s="49"/>
    </row>
    <row r="24" spans="2:23">
      <c r="B24" s="48"/>
      <c r="C24" s="798"/>
      <c r="D24" s="798"/>
      <c r="E24" s="798"/>
      <c r="F24" s="798"/>
      <c r="G24" s="798"/>
      <c r="H24" s="798"/>
      <c r="I24" s="798"/>
      <c r="J24" s="798"/>
      <c r="K24" s="798"/>
      <c r="L24" s="798"/>
      <c r="M24" s="798"/>
      <c r="N24" s="798"/>
      <c r="O24" s="798"/>
      <c r="P24" s="798"/>
      <c r="Q24" s="49"/>
    </row>
    <row r="25" spans="2:23">
      <c r="B25" s="48"/>
      <c r="C25" s="798"/>
      <c r="D25" s="798"/>
      <c r="E25" s="798"/>
      <c r="F25" s="798"/>
      <c r="G25" s="798"/>
      <c r="H25" s="798"/>
      <c r="I25" s="798"/>
      <c r="J25" s="798"/>
      <c r="K25" s="798"/>
      <c r="L25" s="798"/>
      <c r="M25" s="798"/>
      <c r="N25" s="798"/>
      <c r="O25" s="798"/>
      <c r="P25" s="798"/>
      <c r="Q25" s="49"/>
    </row>
    <row r="26" spans="2:23" s="56" customFormat="1" ht="19.350000000000001" customHeight="1">
      <c r="B26" s="46"/>
      <c r="C26" s="798"/>
      <c r="D26" s="798"/>
      <c r="E26" s="798"/>
      <c r="F26" s="798"/>
      <c r="G26" s="798"/>
      <c r="H26" s="798"/>
      <c r="I26" s="798"/>
      <c r="J26" s="798"/>
      <c r="K26" s="798"/>
      <c r="L26" s="798"/>
      <c r="M26" s="798"/>
      <c r="N26" s="798"/>
      <c r="O26" s="798"/>
      <c r="P26" s="798"/>
      <c r="Q26" s="57"/>
      <c r="T26" s="789"/>
      <c r="U26" s="789"/>
      <c r="V26" s="789"/>
      <c r="W26" s="58"/>
    </row>
    <row r="27" spans="2:23" s="56" customFormat="1" ht="19.350000000000001" customHeight="1">
      <c r="B27" s="46"/>
      <c r="C27" s="798"/>
      <c r="D27" s="798"/>
      <c r="E27" s="798"/>
      <c r="F27" s="798"/>
      <c r="G27" s="798"/>
      <c r="H27" s="798"/>
      <c r="I27" s="798"/>
      <c r="J27" s="798"/>
      <c r="K27" s="798"/>
      <c r="L27" s="798"/>
      <c r="M27" s="798"/>
      <c r="N27" s="798"/>
      <c r="O27" s="798"/>
      <c r="P27" s="798"/>
      <c r="Q27" s="57"/>
      <c r="T27" s="789"/>
      <c r="U27" s="789"/>
      <c r="V27" s="789"/>
      <c r="W27" s="58"/>
    </row>
    <row r="28" spans="2:23" s="56" customFormat="1" ht="19.350000000000001" customHeight="1">
      <c r="B28" s="46"/>
      <c r="C28" s="798"/>
      <c r="D28" s="798"/>
      <c r="E28" s="798"/>
      <c r="F28" s="798"/>
      <c r="G28" s="798"/>
      <c r="H28" s="798"/>
      <c r="I28" s="798"/>
      <c r="J28" s="798"/>
      <c r="K28" s="798"/>
      <c r="L28" s="798"/>
      <c r="M28" s="798"/>
      <c r="N28" s="798"/>
      <c r="O28" s="798"/>
      <c r="P28" s="798"/>
      <c r="Q28" s="57"/>
      <c r="T28" s="59"/>
      <c r="U28" s="59"/>
      <c r="V28" s="59"/>
      <c r="W28" s="58"/>
    </row>
    <row r="29" spans="2:23" s="56" customFormat="1" ht="19.350000000000001" customHeight="1">
      <c r="B29" s="46"/>
      <c r="C29" s="798"/>
      <c r="D29" s="798"/>
      <c r="E29" s="798"/>
      <c r="F29" s="798"/>
      <c r="G29" s="798"/>
      <c r="H29" s="798"/>
      <c r="I29" s="798"/>
      <c r="J29" s="798"/>
      <c r="K29" s="798"/>
      <c r="L29" s="798"/>
      <c r="M29" s="798"/>
      <c r="N29" s="798"/>
      <c r="O29" s="798"/>
      <c r="P29" s="798"/>
      <c r="Q29" s="57"/>
      <c r="T29" s="58"/>
      <c r="U29" s="58"/>
      <c r="V29" s="58"/>
      <c r="W29" s="58"/>
    </row>
    <row r="30" spans="2:23" s="56" customFormat="1" ht="19.350000000000001" customHeight="1">
      <c r="B30" s="46"/>
      <c r="C30" s="798"/>
      <c r="D30" s="798"/>
      <c r="E30" s="798"/>
      <c r="F30" s="798"/>
      <c r="G30" s="798"/>
      <c r="H30" s="798"/>
      <c r="I30" s="798"/>
      <c r="J30" s="798"/>
      <c r="K30" s="798"/>
      <c r="L30" s="798"/>
      <c r="M30" s="798"/>
      <c r="N30" s="798"/>
      <c r="O30" s="798"/>
      <c r="P30" s="798"/>
      <c r="Q30" s="57"/>
      <c r="T30" s="789"/>
      <c r="U30" s="789"/>
      <c r="V30" s="789"/>
      <c r="W30" s="58"/>
    </row>
    <row r="31" spans="2:23" s="56" customFormat="1" ht="19.350000000000001" customHeight="1">
      <c r="B31" s="46"/>
      <c r="C31" s="798"/>
      <c r="D31" s="798"/>
      <c r="E31" s="798"/>
      <c r="F31" s="798"/>
      <c r="G31" s="798"/>
      <c r="H31" s="798"/>
      <c r="I31" s="798"/>
      <c r="J31" s="798"/>
      <c r="K31" s="798"/>
      <c r="L31" s="798"/>
      <c r="M31" s="798"/>
      <c r="N31" s="798"/>
      <c r="O31" s="798"/>
      <c r="P31" s="798"/>
      <c r="Q31" s="57"/>
      <c r="T31" s="789"/>
      <c r="U31" s="789"/>
      <c r="V31" s="789"/>
      <c r="W31" s="58"/>
    </row>
    <row r="32" spans="2:23" s="56" customFormat="1" ht="19.350000000000001" customHeight="1">
      <c r="B32" s="46"/>
      <c r="C32" s="798"/>
      <c r="D32" s="798"/>
      <c r="E32" s="798"/>
      <c r="F32" s="798"/>
      <c r="G32" s="798"/>
      <c r="H32" s="798"/>
      <c r="I32" s="798"/>
      <c r="J32" s="798"/>
      <c r="K32" s="798"/>
      <c r="L32" s="798"/>
      <c r="M32" s="798"/>
      <c r="N32" s="798"/>
      <c r="O32" s="798"/>
      <c r="P32" s="798"/>
      <c r="Q32" s="57"/>
      <c r="T32" s="58"/>
      <c r="U32" s="58"/>
      <c r="V32" s="58"/>
      <c r="W32" s="58"/>
    </row>
    <row r="33" spans="2:23" s="56" customFormat="1" ht="19.350000000000001" customHeight="1">
      <c r="B33" s="46"/>
      <c r="C33" s="798"/>
      <c r="D33" s="798"/>
      <c r="E33" s="798"/>
      <c r="F33" s="798"/>
      <c r="G33" s="798"/>
      <c r="H33" s="798"/>
      <c r="I33" s="798"/>
      <c r="J33" s="798"/>
      <c r="K33" s="798"/>
      <c r="L33" s="798"/>
      <c r="M33" s="798"/>
      <c r="N33" s="798"/>
      <c r="O33" s="798"/>
      <c r="P33" s="798"/>
      <c r="Q33" s="57"/>
      <c r="T33" s="58"/>
      <c r="U33" s="58"/>
      <c r="V33" s="58"/>
      <c r="W33" s="58"/>
    </row>
    <row r="34" spans="2:23" s="56" customFormat="1" ht="19.350000000000001" customHeight="1">
      <c r="B34" s="46"/>
      <c r="C34" s="798"/>
      <c r="D34" s="798"/>
      <c r="E34" s="798"/>
      <c r="F34" s="798"/>
      <c r="G34" s="798"/>
      <c r="H34" s="798"/>
      <c r="I34" s="798"/>
      <c r="J34" s="798"/>
      <c r="K34" s="798"/>
      <c r="L34" s="798"/>
      <c r="M34" s="798"/>
      <c r="N34" s="798"/>
      <c r="O34" s="798"/>
      <c r="P34" s="798"/>
      <c r="Q34" s="57"/>
      <c r="T34" s="58"/>
      <c r="U34" s="58"/>
      <c r="V34" s="58"/>
      <c r="W34" s="58"/>
    </row>
    <row r="35" spans="2:23" s="56" customFormat="1" ht="19.350000000000001" customHeight="1">
      <c r="B35" s="46"/>
      <c r="C35" s="798"/>
      <c r="D35" s="798"/>
      <c r="E35" s="798"/>
      <c r="F35" s="798"/>
      <c r="G35" s="798"/>
      <c r="H35" s="798"/>
      <c r="I35" s="798"/>
      <c r="J35" s="798"/>
      <c r="K35" s="798"/>
      <c r="L35" s="798"/>
      <c r="M35" s="798"/>
      <c r="N35" s="798"/>
      <c r="O35" s="798"/>
      <c r="P35" s="798"/>
      <c r="Q35" s="57"/>
      <c r="T35" s="58"/>
      <c r="U35" s="58"/>
      <c r="V35" s="58"/>
      <c r="W35" s="58"/>
    </row>
    <row r="36" spans="2:23" s="56" customFormat="1" ht="19.350000000000001" customHeight="1">
      <c r="B36" s="47"/>
      <c r="C36" s="799"/>
      <c r="D36" s="799"/>
      <c r="E36" s="799"/>
      <c r="F36" s="799"/>
      <c r="G36" s="799"/>
      <c r="H36" s="799"/>
      <c r="I36" s="799"/>
      <c r="J36" s="799"/>
      <c r="K36" s="799"/>
      <c r="L36" s="799"/>
      <c r="M36" s="799"/>
      <c r="N36" s="799"/>
      <c r="O36" s="799"/>
      <c r="P36" s="799"/>
      <c r="Q36" s="62"/>
      <c r="T36" s="58"/>
      <c r="U36" s="58"/>
      <c r="V36" s="58"/>
      <c r="W36" s="58"/>
    </row>
  </sheetData>
  <mergeCells count="9">
    <mergeCell ref="O2:Q2"/>
    <mergeCell ref="T26:V27"/>
    <mergeCell ref="T30:V31"/>
    <mergeCell ref="C3:P3"/>
    <mergeCell ref="B20:P20"/>
    <mergeCell ref="C5:P5"/>
    <mergeCell ref="C21:P21"/>
    <mergeCell ref="C6:P19"/>
    <mergeCell ref="C22:P36"/>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&amp;R&amp;"ＭＳ Ｐゴシック,標準"（様式１ー１）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FC581-5BF0-4330-AB2E-0A35EDDBD243}">
  <sheetPr codeName="Sheet4">
    <pageSetUpPr fitToPage="1"/>
  </sheetPr>
  <dimension ref="A1:W36"/>
  <sheetViews>
    <sheetView view="pageBreakPreview" zoomScaleNormal="100" zoomScaleSheetLayoutView="100" workbookViewId="0">
      <selection activeCell="B17" sqref="B17:P17"/>
    </sheetView>
  </sheetViews>
  <sheetFormatPr defaultColWidth="8.25" defaultRowHeight="18.75"/>
  <cols>
    <col min="1" max="1" width="0.125" customWidth="1"/>
    <col min="2" max="2" width="0.625" style="45" customWidth="1"/>
    <col min="3" max="16" width="5.625" style="45" customWidth="1"/>
    <col min="17" max="17" width="0.625" style="45" customWidth="1"/>
    <col min="18" max="18" width="0.875" customWidth="1"/>
    <col min="19" max="19" width="4" customWidth="1"/>
    <col min="20" max="21" width="8.25" style="38"/>
    <col min="22" max="22" width="15.375" style="38" customWidth="1"/>
    <col min="23" max="23" width="8.25" style="38"/>
  </cols>
  <sheetData>
    <row r="1" spans="1:23" s="43" customFormat="1" ht="5.25" customHeight="1">
      <c r="A1" s="56"/>
      <c r="B1" s="61"/>
      <c r="C1" s="61"/>
      <c r="D1" s="61"/>
      <c r="E1" s="61"/>
      <c r="F1" s="61"/>
      <c r="G1" s="61"/>
      <c r="H1" s="61"/>
      <c r="I1" s="61"/>
      <c r="J1" s="61"/>
      <c r="K1" s="61"/>
      <c r="L1" s="61"/>
      <c r="M1" s="61"/>
      <c r="N1" s="61"/>
      <c r="O1" s="61"/>
      <c r="P1" s="61"/>
      <c r="Q1" s="61"/>
      <c r="R1" s="56"/>
      <c r="T1" s="58"/>
      <c r="U1" s="58"/>
      <c r="V1" s="58"/>
      <c r="W1" s="58"/>
    </row>
    <row r="2" spans="1:23" ht="23.1" customHeight="1">
      <c r="B2" s="800" t="s">
        <v>133</v>
      </c>
      <c r="C2" s="801"/>
      <c r="D2" s="801"/>
      <c r="E2" s="801"/>
      <c r="F2" s="801"/>
      <c r="G2" s="801"/>
      <c r="H2" s="801"/>
      <c r="I2" s="801"/>
      <c r="J2" s="801"/>
      <c r="K2" s="801"/>
      <c r="L2" s="801"/>
      <c r="M2" s="801"/>
      <c r="N2" s="801"/>
      <c r="O2" s="802" t="s">
        <v>97</v>
      </c>
      <c r="P2" s="802"/>
      <c r="Q2" s="803"/>
    </row>
    <row r="3" spans="1:23" ht="18" customHeight="1">
      <c r="B3" s="168"/>
      <c r="C3" s="807" t="s">
        <v>325</v>
      </c>
      <c r="D3" s="808"/>
      <c r="E3" s="808"/>
      <c r="F3" s="808"/>
      <c r="G3" s="808"/>
      <c r="H3" s="808"/>
      <c r="I3" s="808"/>
      <c r="J3" s="808"/>
      <c r="K3" s="808"/>
      <c r="L3" s="808"/>
      <c r="M3" s="808"/>
      <c r="N3" s="808"/>
      <c r="O3" s="808"/>
      <c r="P3" s="808"/>
      <c r="Q3" s="49"/>
    </row>
    <row r="4" spans="1:23" s="45" customFormat="1" ht="30.6" customHeight="1">
      <c r="B4" s="804" t="s">
        <v>320</v>
      </c>
      <c r="C4" s="805"/>
      <c r="D4" s="805"/>
      <c r="E4" s="805"/>
      <c r="F4" s="805"/>
      <c r="G4" s="805"/>
      <c r="H4" s="805"/>
      <c r="I4" s="805"/>
      <c r="J4" s="805"/>
      <c r="K4" s="805"/>
      <c r="L4" s="805"/>
      <c r="M4" s="805"/>
      <c r="N4" s="805"/>
      <c r="O4" s="805"/>
      <c r="P4" s="805"/>
      <c r="Q4" s="806"/>
    </row>
    <row r="5" spans="1:23" s="56" customFormat="1" ht="19.350000000000001" customHeight="1">
      <c r="B5" s="39"/>
      <c r="C5" s="812"/>
      <c r="D5" s="812"/>
      <c r="E5" s="812"/>
      <c r="F5" s="812"/>
      <c r="G5" s="812"/>
      <c r="H5" s="812"/>
      <c r="I5" s="812"/>
      <c r="J5" s="812"/>
      <c r="K5" s="812"/>
      <c r="L5" s="812"/>
      <c r="M5" s="812"/>
      <c r="N5" s="812"/>
      <c r="O5" s="812"/>
      <c r="P5" s="812"/>
      <c r="Q5" s="68"/>
      <c r="T5" s="58"/>
      <c r="U5" s="58"/>
      <c r="V5" s="58"/>
      <c r="W5" s="58"/>
    </row>
    <row r="6" spans="1:23" s="56" customFormat="1" ht="19.350000000000001" customHeight="1">
      <c r="B6" s="46"/>
      <c r="C6" s="812"/>
      <c r="D6" s="812"/>
      <c r="E6" s="812"/>
      <c r="F6" s="812"/>
      <c r="G6" s="812"/>
      <c r="H6" s="812"/>
      <c r="I6" s="812"/>
      <c r="J6" s="812"/>
      <c r="K6" s="812"/>
      <c r="L6" s="812"/>
      <c r="M6" s="812"/>
      <c r="N6" s="812"/>
      <c r="O6" s="812"/>
      <c r="P6" s="812"/>
      <c r="Q6" s="60"/>
      <c r="T6" s="58"/>
      <c r="U6" s="58"/>
      <c r="V6" s="58"/>
      <c r="W6" s="58"/>
    </row>
    <row r="7" spans="1:23" s="56" customFormat="1" ht="19.350000000000001" customHeight="1">
      <c r="B7" s="46"/>
      <c r="C7" s="812"/>
      <c r="D7" s="812"/>
      <c r="E7" s="812"/>
      <c r="F7" s="812"/>
      <c r="G7" s="812"/>
      <c r="H7" s="812"/>
      <c r="I7" s="812"/>
      <c r="J7" s="812"/>
      <c r="K7" s="812"/>
      <c r="L7" s="812"/>
      <c r="M7" s="812"/>
      <c r="N7" s="812"/>
      <c r="O7" s="812"/>
      <c r="P7" s="812"/>
      <c r="Q7" s="60"/>
      <c r="T7" s="58"/>
      <c r="U7" s="58"/>
      <c r="V7" s="58"/>
      <c r="W7" s="58"/>
    </row>
    <row r="8" spans="1:23" s="56" customFormat="1" ht="19.350000000000001" customHeight="1">
      <c r="B8" s="46"/>
      <c r="C8" s="812"/>
      <c r="D8" s="812"/>
      <c r="E8" s="812"/>
      <c r="F8" s="812"/>
      <c r="G8" s="812"/>
      <c r="H8" s="812"/>
      <c r="I8" s="812"/>
      <c r="J8" s="812"/>
      <c r="K8" s="812"/>
      <c r="L8" s="812"/>
      <c r="M8" s="812"/>
      <c r="N8" s="812"/>
      <c r="O8" s="812"/>
      <c r="P8" s="812"/>
      <c r="Q8" s="60"/>
      <c r="T8" s="58"/>
      <c r="U8" s="58"/>
      <c r="V8" s="58"/>
      <c r="W8" s="58"/>
    </row>
    <row r="9" spans="1:23" s="56" customFormat="1" ht="19.350000000000001" customHeight="1">
      <c r="B9" s="46"/>
      <c r="C9" s="812"/>
      <c r="D9" s="812"/>
      <c r="E9" s="812"/>
      <c r="F9" s="812"/>
      <c r="G9" s="812"/>
      <c r="H9" s="812"/>
      <c r="I9" s="812"/>
      <c r="J9" s="812"/>
      <c r="K9" s="812"/>
      <c r="L9" s="812"/>
      <c r="M9" s="812"/>
      <c r="N9" s="812"/>
      <c r="O9" s="812"/>
      <c r="P9" s="812"/>
      <c r="Q9" s="60"/>
      <c r="T9" s="58"/>
      <c r="U9" s="58"/>
      <c r="V9" s="58"/>
      <c r="W9" s="58"/>
    </row>
    <row r="10" spans="1:23" s="56" customFormat="1" ht="19.350000000000001" customHeight="1">
      <c r="B10" s="46"/>
      <c r="C10" s="812"/>
      <c r="D10" s="812"/>
      <c r="E10" s="812"/>
      <c r="F10" s="812"/>
      <c r="G10" s="812"/>
      <c r="H10" s="812"/>
      <c r="I10" s="812"/>
      <c r="J10" s="812"/>
      <c r="K10" s="812"/>
      <c r="L10" s="812"/>
      <c r="M10" s="812"/>
      <c r="N10" s="812"/>
      <c r="O10" s="812"/>
      <c r="P10" s="812"/>
      <c r="Q10" s="60"/>
      <c r="T10" s="58"/>
      <c r="U10" s="58"/>
      <c r="V10" s="58"/>
      <c r="W10" s="58"/>
    </row>
    <row r="11" spans="1:23" s="56" customFormat="1" ht="19.350000000000001" customHeight="1">
      <c r="B11" s="46"/>
      <c r="C11" s="812"/>
      <c r="D11" s="812"/>
      <c r="E11" s="812"/>
      <c r="F11" s="812"/>
      <c r="G11" s="812"/>
      <c r="H11" s="812"/>
      <c r="I11" s="812"/>
      <c r="J11" s="812"/>
      <c r="K11" s="812"/>
      <c r="L11" s="812"/>
      <c r="M11" s="812"/>
      <c r="N11" s="812"/>
      <c r="O11" s="812"/>
      <c r="P11" s="812"/>
      <c r="Q11" s="60"/>
      <c r="T11" s="58"/>
      <c r="U11" s="58"/>
      <c r="V11" s="58"/>
      <c r="W11" s="58"/>
    </row>
    <row r="12" spans="1:23" s="56" customFormat="1" ht="19.350000000000001" customHeight="1">
      <c r="B12" s="46"/>
      <c r="C12" s="812"/>
      <c r="D12" s="812"/>
      <c r="E12" s="812"/>
      <c r="F12" s="812"/>
      <c r="G12" s="812"/>
      <c r="H12" s="812"/>
      <c r="I12" s="812"/>
      <c r="J12" s="812"/>
      <c r="K12" s="812"/>
      <c r="L12" s="812"/>
      <c r="M12" s="812"/>
      <c r="N12" s="812"/>
      <c r="O12" s="812"/>
      <c r="P12" s="812"/>
      <c r="Q12" s="60"/>
      <c r="T12" s="58"/>
      <c r="U12" s="58"/>
      <c r="V12" s="58"/>
      <c r="W12" s="58"/>
    </row>
    <row r="13" spans="1:23" s="56" customFormat="1" ht="19.350000000000001" customHeight="1">
      <c r="B13" s="46"/>
      <c r="C13" s="812"/>
      <c r="D13" s="812"/>
      <c r="E13" s="812"/>
      <c r="F13" s="812"/>
      <c r="G13" s="812"/>
      <c r="H13" s="812"/>
      <c r="I13" s="812"/>
      <c r="J13" s="812"/>
      <c r="K13" s="812"/>
      <c r="L13" s="812"/>
      <c r="M13" s="812"/>
      <c r="N13" s="812"/>
      <c r="O13" s="812"/>
      <c r="P13" s="812"/>
      <c r="Q13" s="60"/>
      <c r="T13" s="58"/>
      <c r="U13" s="58"/>
      <c r="V13" s="58"/>
      <c r="W13" s="58"/>
    </row>
    <row r="14" spans="1:23" s="56" customFormat="1" ht="19.350000000000001" customHeight="1">
      <c r="B14" s="46"/>
      <c r="C14" s="812"/>
      <c r="D14" s="812"/>
      <c r="E14" s="812"/>
      <c r="F14" s="812"/>
      <c r="G14" s="812"/>
      <c r="H14" s="812"/>
      <c r="I14" s="812"/>
      <c r="J14" s="812"/>
      <c r="K14" s="812"/>
      <c r="L14" s="812"/>
      <c r="M14" s="812"/>
      <c r="N14" s="812"/>
      <c r="O14" s="812"/>
      <c r="P14" s="812"/>
      <c r="Q14" s="60"/>
      <c r="T14" s="58"/>
      <c r="U14" s="58"/>
      <c r="V14" s="58"/>
      <c r="W14" s="58"/>
    </row>
    <row r="15" spans="1:23" s="56" customFormat="1" ht="19.350000000000001" customHeight="1">
      <c r="B15" s="46"/>
      <c r="C15" s="812"/>
      <c r="D15" s="812"/>
      <c r="E15" s="812"/>
      <c r="F15" s="812"/>
      <c r="G15" s="812"/>
      <c r="H15" s="812"/>
      <c r="I15" s="812"/>
      <c r="J15" s="812"/>
      <c r="K15" s="812"/>
      <c r="L15" s="812"/>
      <c r="M15" s="812"/>
      <c r="N15" s="812"/>
      <c r="O15" s="812"/>
      <c r="P15" s="812"/>
      <c r="Q15" s="60"/>
      <c r="T15" s="58"/>
      <c r="U15" s="58"/>
      <c r="V15" s="58"/>
      <c r="W15" s="58"/>
    </row>
    <row r="16" spans="1:23" s="56" customFormat="1" ht="19.350000000000001" customHeight="1">
      <c r="B16" s="46"/>
      <c r="C16" s="809" t="s">
        <v>326</v>
      </c>
      <c r="D16" s="809"/>
      <c r="E16" s="809"/>
      <c r="F16" s="809"/>
      <c r="G16" s="809"/>
      <c r="H16" s="809"/>
      <c r="I16" s="809"/>
      <c r="J16" s="809"/>
      <c r="K16" s="809"/>
      <c r="L16" s="809"/>
      <c r="M16" s="809"/>
      <c r="N16" s="809"/>
      <c r="O16" s="809"/>
      <c r="P16" s="809"/>
      <c r="Q16" s="60"/>
      <c r="T16" s="58"/>
      <c r="U16" s="58"/>
      <c r="V16" s="58"/>
      <c r="W16" s="58"/>
    </row>
    <row r="17" spans="1:23" s="56" customFormat="1" ht="19.5" customHeight="1">
      <c r="B17" s="810" t="s">
        <v>334</v>
      </c>
      <c r="C17" s="811"/>
      <c r="D17" s="811"/>
      <c r="E17" s="811"/>
      <c r="F17" s="811"/>
      <c r="G17" s="811"/>
      <c r="H17" s="811"/>
      <c r="I17" s="811"/>
      <c r="J17" s="811"/>
      <c r="K17" s="811"/>
      <c r="L17" s="811"/>
      <c r="M17" s="811"/>
      <c r="N17" s="811"/>
      <c r="O17" s="811"/>
      <c r="P17" s="811"/>
      <c r="Q17" s="60"/>
      <c r="T17" s="58"/>
      <c r="U17" s="58"/>
      <c r="V17" s="58"/>
      <c r="W17" s="58"/>
    </row>
    <row r="18" spans="1:23" s="44" customFormat="1" ht="19.350000000000001" customHeight="1">
      <c r="A18" s="56"/>
      <c r="B18" s="46"/>
      <c r="C18" s="805"/>
      <c r="D18" s="805"/>
      <c r="E18" s="805"/>
      <c r="F18" s="805"/>
      <c r="G18" s="805"/>
      <c r="H18" s="805"/>
      <c r="I18" s="805"/>
      <c r="J18" s="805"/>
      <c r="K18" s="805"/>
      <c r="L18" s="805"/>
      <c r="M18" s="805"/>
      <c r="N18" s="805"/>
      <c r="O18" s="805"/>
      <c r="P18" s="805"/>
      <c r="Q18" s="57"/>
      <c r="R18" s="56"/>
      <c r="S18" s="58"/>
      <c r="T18" s="58"/>
    </row>
    <row r="19" spans="1:23" s="56" customFormat="1" ht="19.350000000000001" customHeight="1">
      <c r="B19" s="46"/>
      <c r="C19" s="805"/>
      <c r="D19" s="805"/>
      <c r="E19" s="805"/>
      <c r="F19" s="805"/>
      <c r="G19" s="805"/>
      <c r="H19" s="805"/>
      <c r="I19" s="805"/>
      <c r="J19" s="805"/>
      <c r="K19" s="805"/>
      <c r="L19" s="805"/>
      <c r="M19" s="805"/>
      <c r="N19" s="805"/>
      <c r="O19" s="805"/>
      <c r="P19" s="805"/>
      <c r="Q19" s="57"/>
      <c r="S19" s="58"/>
      <c r="T19" s="58"/>
    </row>
    <row r="20" spans="1:23" s="56" customFormat="1" ht="19.350000000000001" customHeight="1">
      <c r="B20" s="46"/>
      <c r="C20" s="805"/>
      <c r="D20" s="805"/>
      <c r="E20" s="805"/>
      <c r="F20" s="805"/>
      <c r="G20" s="805"/>
      <c r="H20" s="805"/>
      <c r="I20" s="805"/>
      <c r="J20" s="805"/>
      <c r="K20" s="805"/>
      <c r="L20" s="805"/>
      <c r="M20" s="805"/>
      <c r="N20" s="805"/>
      <c r="O20" s="805"/>
      <c r="P20" s="805"/>
      <c r="Q20" s="57"/>
      <c r="S20" s="58"/>
      <c r="T20" s="58"/>
    </row>
    <row r="21" spans="1:23" ht="18" customHeight="1">
      <c r="B21" s="48"/>
      <c r="C21" s="805"/>
      <c r="D21" s="805"/>
      <c r="E21" s="805"/>
      <c r="F21" s="805"/>
      <c r="G21" s="805"/>
      <c r="H21" s="805"/>
      <c r="I21" s="805"/>
      <c r="J21" s="805"/>
      <c r="K21" s="805"/>
      <c r="L21" s="805"/>
      <c r="M21" s="805"/>
      <c r="N21" s="805"/>
      <c r="O21" s="805"/>
      <c r="P21" s="805"/>
      <c r="Q21" s="49"/>
      <c r="R21" s="38"/>
      <c r="S21" s="38"/>
      <c r="U21"/>
      <c r="V21"/>
      <c r="W21"/>
    </row>
    <row r="22" spans="1:23" ht="29.45" customHeight="1">
      <c r="B22" s="69"/>
      <c r="C22" s="805"/>
      <c r="D22" s="805"/>
      <c r="E22" s="805"/>
      <c r="F22" s="805"/>
      <c r="G22" s="805"/>
      <c r="H22" s="805"/>
      <c r="I22" s="805"/>
      <c r="J22" s="805"/>
      <c r="K22" s="805"/>
      <c r="L22" s="805"/>
      <c r="M22" s="805"/>
      <c r="N22" s="805"/>
      <c r="O22" s="805"/>
      <c r="P22" s="805"/>
      <c r="Q22" s="49"/>
    </row>
    <row r="23" spans="1:23" s="56" customFormat="1" ht="19.350000000000001" customHeight="1">
      <c r="B23" s="46"/>
      <c r="C23" s="805"/>
      <c r="D23" s="805"/>
      <c r="E23" s="805"/>
      <c r="F23" s="805"/>
      <c r="G23" s="805"/>
      <c r="H23" s="805"/>
      <c r="I23" s="805"/>
      <c r="J23" s="805"/>
      <c r="K23" s="805"/>
      <c r="L23" s="805"/>
      <c r="M23" s="805"/>
      <c r="N23" s="805"/>
      <c r="O23" s="805"/>
      <c r="P23" s="805"/>
      <c r="Q23" s="70"/>
      <c r="T23" s="789"/>
      <c r="U23" s="789"/>
      <c r="V23" s="789"/>
      <c r="W23" s="58"/>
    </row>
    <row r="24" spans="1:23" s="56" customFormat="1" ht="19.350000000000001" customHeight="1">
      <c r="B24" s="46"/>
      <c r="C24" s="805"/>
      <c r="D24" s="805"/>
      <c r="E24" s="805"/>
      <c r="F24" s="805"/>
      <c r="G24" s="805"/>
      <c r="H24" s="805"/>
      <c r="I24" s="805"/>
      <c r="J24" s="805"/>
      <c r="K24" s="805"/>
      <c r="L24" s="805"/>
      <c r="M24" s="805"/>
      <c r="N24" s="805"/>
      <c r="O24" s="805"/>
      <c r="P24" s="805"/>
      <c r="Q24" s="57"/>
      <c r="T24" s="789"/>
      <c r="U24" s="789"/>
      <c r="V24" s="789"/>
      <c r="W24" s="58"/>
    </row>
    <row r="25" spans="1:23" s="56" customFormat="1" ht="19.350000000000001" customHeight="1">
      <c r="B25" s="46"/>
      <c r="C25" s="805"/>
      <c r="D25" s="805"/>
      <c r="E25" s="805"/>
      <c r="F25" s="805"/>
      <c r="G25" s="805"/>
      <c r="H25" s="805"/>
      <c r="I25" s="805"/>
      <c r="J25" s="805"/>
      <c r="K25" s="805"/>
      <c r="L25" s="805"/>
      <c r="M25" s="805"/>
      <c r="N25" s="805"/>
      <c r="O25" s="805"/>
      <c r="P25" s="805"/>
      <c r="Q25" s="57"/>
      <c r="T25" s="789"/>
      <c r="U25" s="789"/>
      <c r="V25" s="789"/>
      <c r="W25" s="58"/>
    </row>
    <row r="26" spans="1:23" s="56" customFormat="1" ht="19.350000000000001" customHeight="1">
      <c r="B26" s="46"/>
      <c r="C26" s="805"/>
      <c r="D26" s="805"/>
      <c r="E26" s="805"/>
      <c r="F26" s="805"/>
      <c r="G26" s="805"/>
      <c r="H26" s="805"/>
      <c r="I26" s="805"/>
      <c r="J26" s="805"/>
      <c r="K26" s="805"/>
      <c r="L26" s="805"/>
      <c r="M26" s="805"/>
      <c r="N26" s="805"/>
      <c r="O26" s="805"/>
      <c r="P26" s="805"/>
      <c r="Q26" s="57"/>
      <c r="T26" s="789"/>
      <c r="U26" s="789"/>
      <c r="V26" s="789"/>
      <c r="W26" s="58"/>
    </row>
    <row r="27" spans="1:23" s="56" customFormat="1" ht="19.350000000000001" customHeight="1">
      <c r="B27" s="46"/>
      <c r="C27" s="805"/>
      <c r="D27" s="805"/>
      <c r="E27" s="805"/>
      <c r="F27" s="805"/>
      <c r="G27" s="805"/>
      <c r="H27" s="805"/>
      <c r="I27" s="805"/>
      <c r="J27" s="805"/>
      <c r="K27" s="805"/>
      <c r="L27" s="805"/>
      <c r="M27" s="805"/>
      <c r="N27" s="805"/>
      <c r="O27" s="805"/>
      <c r="P27" s="805"/>
      <c r="Q27" s="57"/>
      <c r="T27" s="789"/>
      <c r="U27" s="789"/>
      <c r="V27" s="789"/>
      <c r="W27" s="58"/>
    </row>
    <row r="28" spans="1:23" s="56" customFormat="1" ht="19.350000000000001" customHeight="1">
      <c r="B28" s="46"/>
      <c r="C28" s="805"/>
      <c r="D28" s="805"/>
      <c r="E28" s="805"/>
      <c r="F28" s="805"/>
      <c r="G28" s="805"/>
      <c r="H28" s="805"/>
      <c r="I28" s="805"/>
      <c r="J28" s="805"/>
      <c r="K28" s="805"/>
      <c r="L28" s="805"/>
      <c r="M28" s="805"/>
      <c r="N28" s="805"/>
      <c r="O28" s="805"/>
      <c r="P28" s="805"/>
      <c r="Q28" s="57"/>
      <c r="T28" s="789"/>
      <c r="U28" s="789"/>
      <c r="V28" s="789"/>
      <c r="W28" s="58"/>
    </row>
    <row r="29" spans="1:23" s="56" customFormat="1" ht="19.350000000000001" customHeight="1">
      <c r="B29" s="46"/>
      <c r="C29" s="805"/>
      <c r="D29" s="805"/>
      <c r="E29" s="805"/>
      <c r="F29" s="805"/>
      <c r="G29" s="805"/>
      <c r="H29" s="805"/>
      <c r="I29" s="805"/>
      <c r="J29" s="805"/>
      <c r="K29" s="805"/>
      <c r="L29" s="805"/>
      <c r="M29" s="805"/>
      <c r="N29" s="805"/>
      <c r="O29" s="805"/>
      <c r="P29" s="805"/>
      <c r="Q29" s="57"/>
      <c r="T29" s="789"/>
      <c r="U29" s="789"/>
      <c r="V29" s="789"/>
      <c r="W29" s="58"/>
    </row>
    <row r="30" spans="1:23" s="56" customFormat="1" ht="19.350000000000001" customHeight="1">
      <c r="B30" s="46"/>
      <c r="C30" s="805"/>
      <c r="D30" s="805"/>
      <c r="E30" s="805"/>
      <c r="F30" s="805"/>
      <c r="G30" s="805"/>
      <c r="H30" s="805"/>
      <c r="I30" s="805"/>
      <c r="J30" s="805"/>
      <c r="K30" s="805"/>
      <c r="L30" s="805"/>
      <c r="M30" s="805"/>
      <c r="N30" s="805"/>
      <c r="O30" s="805"/>
      <c r="P30" s="805"/>
      <c r="Q30" s="57"/>
      <c r="T30" s="789"/>
      <c r="U30" s="789"/>
      <c r="V30" s="789"/>
      <c r="W30" s="58"/>
    </row>
    <row r="31" spans="1:23" s="56" customFormat="1" ht="19.350000000000001" customHeight="1">
      <c r="B31" s="46"/>
      <c r="C31" s="805"/>
      <c r="D31" s="805"/>
      <c r="E31" s="805"/>
      <c r="F31" s="805"/>
      <c r="G31" s="805"/>
      <c r="H31" s="805"/>
      <c r="I31" s="805"/>
      <c r="J31" s="805"/>
      <c r="K31" s="805"/>
      <c r="L31" s="805"/>
      <c r="M31" s="805"/>
      <c r="N31" s="805"/>
      <c r="O31" s="805"/>
      <c r="P31" s="805"/>
      <c r="Q31" s="57"/>
      <c r="T31" s="789"/>
      <c r="U31" s="789"/>
      <c r="V31" s="789"/>
      <c r="W31" s="58"/>
    </row>
    <row r="32" spans="1:23" s="56" customFormat="1" ht="19.350000000000001" customHeight="1">
      <c r="B32" s="46"/>
      <c r="C32" s="805"/>
      <c r="D32" s="805"/>
      <c r="E32" s="805"/>
      <c r="F32" s="805"/>
      <c r="G32" s="805"/>
      <c r="H32" s="805"/>
      <c r="I32" s="805"/>
      <c r="J32" s="805"/>
      <c r="K32" s="805"/>
      <c r="L32" s="805"/>
      <c r="M32" s="805"/>
      <c r="N32" s="805"/>
      <c r="O32" s="805"/>
      <c r="P32" s="805"/>
      <c r="Q32" s="57"/>
      <c r="T32" s="58"/>
      <c r="U32" s="58"/>
      <c r="V32" s="58"/>
      <c r="W32" s="58"/>
    </row>
    <row r="33" spans="1:23" s="56" customFormat="1" ht="19.350000000000001" customHeight="1">
      <c r="B33" s="46"/>
      <c r="C33" s="805"/>
      <c r="D33" s="805"/>
      <c r="E33" s="805"/>
      <c r="F33" s="805"/>
      <c r="G33" s="805"/>
      <c r="H33" s="805"/>
      <c r="I33" s="805"/>
      <c r="J33" s="805"/>
      <c r="K33" s="805"/>
      <c r="L33" s="805"/>
      <c r="M33" s="805"/>
      <c r="N33" s="805"/>
      <c r="O33" s="805"/>
      <c r="P33" s="805"/>
      <c r="Q33" s="57"/>
      <c r="T33" s="789"/>
      <c r="U33" s="789"/>
      <c r="V33" s="789"/>
      <c r="W33" s="58"/>
    </row>
    <row r="34" spans="1:23" s="56" customFormat="1" ht="19.350000000000001" customHeight="1">
      <c r="B34" s="46"/>
      <c r="C34" s="805"/>
      <c r="D34" s="805"/>
      <c r="E34" s="805"/>
      <c r="F34" s="805"/>
      <c r="G34" s="805"/>
      <c r="H34" s="805"/>
      <c r="I34" s="805"/>
      <c r="J34" s="805"/>
      <c r="K34" s="805"/>
      <c r="L34" s="805"/>
      <c r="M34" s="805"/>
      <c r="N34" s="805"/>
      <c r="O34" s="805"/>
      <c r="P34" s="805"/>
      <c r="Q34" s="57"/>
      <c r="T34" s="58"/>
      <c r="U34" s="58"/>
      <c r="V34" s="58"/>
      <c r="W34" s="58"/>
    </row>
    <row r="35" spans="1:23" s="56" customFormat="1" ht="19.350000000000001" customHeight="1">
      <c r="B35" s="46"/>
      <c r="C35" s="805"/>
      <c r="D35" s="805"/>
      <c r="E35" s="805"/>
      <c r="F35" s="805"/>
      <c r="G35" s="805"/>
      <c r="H35" s="805"/>
      <c r="I35" s="805"/>
      <c r="J35" s="805"/>
      <c r="K35" s="805"/>
      <c r="L35" s="805"/>
      <c r="M35" s="805"/>
      <c r="N35" s="805"/>
      <c r="O35" s="805"/>
      <c r="P35" s="805"/>
      <c r="Q35" s="57"/>
      <c r="T35" s="58"/>
      <c r="U35" s="58"/>
      <c r="V35" s="58"/>
      <c r="W35" s="58"/>
    </row>
    <row r="36" spans="1:23" s="43" customFormat="1" ht="20.45" customHeight="1">
      <c r="A36" s="56"/>
      <c r="B36" s="47"/>
      <c r="C36" s="813"/>
      <c r="D36" s="813"/>
      <c r="E36" s="813"/>
      <c r="F36" s="813"/>
      <c r="G36" s="813"/>
      <c r="H36" s="813"/>
      <c r="I36" s="813"/>
      <c r="J36" s="813"/>
      <c r="K36" s="813"/>
      <c r="L36" s="813"/>
      <c r="M36" s="813"/>
      <c r="N36" s="813"/>
      <c r="O36" s="813"/>
      <c r="P36" s="813"/>
      <c r="Q36" s="62"/>
      <c r="R36" s="56"/>
      <c r="T36" s="58"/>
      <c r="U36" s="58"/>
      <c r="V36" s="58"/>
      <c r="W36" s="58"/>
    </row>
  </sheetData>
  <mergeCells count="10">
    <mergeCell ref="B2:N2"/>
    <mergeCell ref="O2:Q2"/>
    <mergeCell ref="T23:V31"/>
    <mergeCell ref="T33:V33"/>
    <mergeCell ref="B4:Q4"/>
    <mergeCell ref="C3:P3"/>
    <mergeCell ref="C16:P16"/>
    <mergeCell ref="B17:P17"/>
    <mergeCell ref="C5:P15"/>
    <mergeCell ref="C18:P36"/>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&amp;R&amp;"ＭＳ Ｐゴシック,標準"（様式１ー２）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F68F-34FB-42EA-A51F-2913650587C0}">
  <sheetPr codeName="Sheet5">
    <pageSetUpPr fitToPage="1"/>
  </sheetPr>
  <dimension ref="A1:V40"/>
  <sheetViews>
    <sheetView view="pageBreakPreview" zoomScaleNormal="70" zoomScaleSheetLayoutView="100" zoomScalePageLayoutView="130" workbookViewId="0">
      <selection activeCell="C4" sqref="C4:P5"/>
    </sheetView>
  </sheetViews>
  <sheetFormatPr defaultColWidth="3.75" defaultRowHeight="18.75"/>
  <cols>
    <col min="1" max="1" width="0.125" customWidth="1"/>
    <col min="2" max="2" width="0.625" style="45" customWidth="1"/>
    <col min="3" max="16" width="5.625" customWidth="1"/>
    <col min="17" max="17" width="0.625" style="45" customWidth="1"/>
    <col min="18" max="18" width="0.875" customWidth="1"/>
    <col min="19" max="22" width="3.75" style="38"/>
  </cols>
  <sheetData>
    <row r="1" spans="1:22" s="43" customFormat="1" ht="5.25" customHeight="1">
      <c r="A1" s="167"/>
      <c r="B1" s="61"/>
      <c r="C1" s="61"/>
      <c r="D1" s="61"/>
      <c r="E1" s="61"/>
      <c r="F1" s="61"/>
      <c r="G1" s="61"/>
      <c r="H1" s="61"/>
      <c r="I1" s="61"/>
      <c r="J1" s="61"/>
      <c r="K1" s="61"/>
      <c r="L1" s="61"/>
      <c r="M1" s="61"/>
      <c r="N1" s="61"/>
      <c r="O1" s="61"/>
      <c r="P1" s="61"/>
      <c r="Q1" s="61"/>
      <c r="R1" s="58"/>
      <c r="S1" s="58"/>
      <c r="T1" s="58"/>
    </row>
    <row r="2" spans="1:22" ht="23.1" customHeight="1">
      <c r="A2" s="271"/>
      <c r="B2" s="272" t="s">
        <v>134</v>
      </c>
      <c r="C2" s="160"/>
      <c r="D2" s="51"/>
      <c r="E2" s="51"/>
      <c r="F2" s="51"/>
      <c r="G2" s="51"/>
      <c r="H2" s="51"/>
      <c r="I2" s="51"/>
      <c r="J2" s="51"/>
      <c r="K2" s="51"/>
      <c r="L2" s="51"/>
      <c r="M2" s="51"/>
      <c r="N2" s="51"/>
      <c r="O2" s="51"/>
      <c r="P2" s="51"/>
      <c r="Q2" s="64"/>
    </row>
    <row r="3" spans="1:22" s="36" customFormat="1" ht="19.5" customHeight="1">
      <c r="A3" s="161"/>
      <c r="B3" s="268" t="s">
        <v>99</v>
      </c>
      <c r="C3" s="161"/>
      <c r="D3" s="52"/>
      <c r="E3" s="52"/>
      <c r="F3" s="52"/>
      <c r="G3" s="52"/>
      <c r="H3" s="52"/>
      <c r="I3" s="52"/>
      <c r="J3" s="52"/>
      <c r="K3" s="52"/>
      <c r="L3" s="52"/>
      <c r="M3" s="52"/>
      <c r="N3" s="52"/>
      <c r="O3" s="814" t="s">
        <v>97</v>
      </c>
      <c r="P3" s="814"/>
      <c r="Q3" s="815"/>
    </row>
    <row r="4" spans="1:22" s="36" customFormat="1" ht="27.95" customHeight="1">
      <c r="A4" s="48"/>
      <c r="B4" s="269"/>
      <c r="C4" s="816" t="s">
        <v>669</v>
      </c>
      <c r="D4" s="816"/>
      <c r="E4" s="816"/>
      <c r="F4" s="816"/>
      <c r="G4" s="816"/>
      <c r="H4" s="816"/>
      <c r="I4" s="816"/>
      <c r="J4" s="816"/>
      <c r="K4" s="816"/>
      <c r="L4" s="816"/>
      <c r="M4" s="816"/>
      <c r="N4" s="816"/>
      <c r="O4" s="816"/>
      <c r="P4" s="816"/>
      <c r="Q4" s="159"/>
    </row>
    <row r="5" spans="1:22" s="54" customFormat="1" ht="33.75" customHeight="1">
      <c r="A5" s="163"/>
      <c r="B5" s="270"/>
      <c r="C5" s="794"/>
      <c r="D5" s="794"/>
      <c r="E5" s="794"/>
      <c r="F5" s="794"/>
      <c r="G5" s="794"/>
      <c r="H5" s="794"/>
      <c r="I5" s="794"/>
      <c r="J5" s="794"/>
      <c r="K5" s="794"/>
      <c r="L5" s="794"/>
      <c r="M5" s="794"/>
      <c r="N5" s="794"/>
      <c r="O5" s="794"/>
      <c r="P5" s="794"/>
      <c r="Q5" s="70"/>
      <c r="R5" s="53"/>
    </row>
    <row r="6" spans="1:22" s="54" customFormat="1" ht="14.25" customHeight="1">
      <c r="A6" s="163"/>
      <c r="B6" s="43"/>
      <c r="C6" s="794"/>
      <c r="D6" s="794"/>
      <c r="E6" s="794"/>
      <c r="F6" s="794"/>
      <c r="G6" s="794"/>
      <c r="H6" s="794"/>
      <c r="I6" s="794"/>
      <c r="J6" s="794"/>
      <c r="K6" s="794"/>
      <c r="L6" s="794"/>
      <c r="M6" s="794"/>
      <c r="N6" s="794"/>
      <c r="O6" s="794"/>
      <c r="P6" s="794"/>
      <c r="Q6" s="70"/>
      <c r="R6" s="53"/>
    </row>
    <row r="7" spans="1:22" ht="14.25" customHeight="1">
      <c r="A7" s="163"/>
      <c r="B7" s="43"/>
      <c r="C7" s="794"/>
      <c r="D7" s="794"/>
      <c r="E7" s="794"/>
      <c r="F7" s="794"/>
      <c r="G7" s="794"/>
      <c r="H7" s="794"/>
      <c r="I7" s="794"/>
      <c r="J7" s="794"/>
      <c r="K7" s="794"/>
      <c r="L7" s="794"/>
      <c r="M7" s="794"/>
      <c r="N7" s="794"/>
      <c r="O7" s="794"/>
      <c r="P7" s="794"/>
      <c r="Q7" s="70"/>
      <c r="S7"/>
      <c r="T7"/>
      <c r="U7"/>
      <c r="V7"/>
    </row>
    <row r="8" spans="1:22" ht="14.25" customHeight="1">
      <c r="A8" s="163"/>
      <c r="B8" s="43"/>
      <c r="C8" s="794"/>
      <c r="D8" s="794"/>
      <c r="E8" s="794"/>
      <c r="F8" s="794"/>
      <c r="G8" s="794"/>
      <c r="H8" s="794"/>
      <c r="I8" s="794"/>
      <c r="J8" s="794"/>
      <c r="K8" s="794"/>
      <c r="L8" s="794"/>
      <c r="M8" s="794"/>
      <c r="N8" s="794"/>
      <c r="O8" s="794"/>
      <c r="P8" s="794"/>
      <c r="Q8" s="70"/>
      <c r="S8"/>
      <c r="T8"/>
      <c r="U8"/>
      <c r="V8"/>
    </row>
    <row r="9" spans="1:22" ht="18" customHeight="1">
      <c r="A9" s="163"/>
      <c r="B9" s="43"/>
      <c r="C9" s="794"/>
      <c r="D9" s="794"/>
      <c r="E9" s="794"/>
      <c r="F9" s="794"/>
      <c r="G9" s="794"/>
      <c r="H9" s="794"/>
      <c r="I9" s="794"/>
      <c r="J9" s="794"/>
      <c r="K9" s="794"/>
      <c r="L9" s="794"/>
      <c r="M9" s="794"/>
      <c r="N9" s="794"/>
      <c r="O9" s="794"/>
      <c r="P9" s="794"/>
      <c r="Q9" s="70"/>
      <c r="S9"/>
      <c r="T9"/>
      <c r="U9"/>
      <c r="V9"/>
    </row>
    <row r="10" spans="1:22" s="40" customFormat="1" ht="18" customHeight="1">
      <c r="A10" s="163"/>
      <c r="B10" s="43"/>
      <c r="C10" s="794"/>
      <c r="D10" s="794"/>
      <c r="E10" s="794"/>
      <c r="F10" s="794"/>
      <c r="G10" s="794"/>
      <c r="H10" s="794"/>
      <c r="I10" s="794"/>
      <c r="J10" s="794"/>
      <c r="K10" s="794"/>
      <c r="L10" s="794"/>
      <c r="M10" s="794"/>
      <c r="N10" s="794"/>
      <c r="O10" s="794"/>
      <c r="P10" s="794"/>
      <c r="Q10" s="70"/>
    </row>
    <row r="11" spans="1:22" s="40" customFormat="1" ht="18" customHeight="1">
      <c r="A11" s="163"/>
      <c r="B11" s="43"/>
      <c r="C11" s="794"/>
      <c r="D11" s="794"/>
      <c r="E11" s="794"/>
      <c r="F11" s="794"/>
      <c r="G11" s="794"/>
      <c r="H11" s="794"/>
      <c r="I11" s="794"/>
      <c r="J11" s="794"/>
      <c r="K11" s="794"/>
      <c r="L11" s="794"/>
      <c r="M11" s="794"/>
      <c r="N11" s="794"/>
      <c r="O11" s="794"/>
      <c r="P11" s="794"/>
      <c r="Q11" s="70"/>
    </row>
    <row r="12" spans="1:22" s="40" customFormat="1" ht="18" customHeight="1">
      <c r="A12" s="163"/>
      <c r="B12" s="43"/>
      <c r="C12" s="794"/>
      <c r="D12" s="794"/>
      <c r="E12" s="794"/>
      <c r="F12" s="794"/>
      <c r="G12" s="794"/>
      <c r="H12" s="794"/>
      <c r="I12" s="794"/>
      <c r="J12" s="794"/>
      <c r="K12" s="794"/>
      <c r="L12" s="794"/>
      <c r="M12" s="794"/>
      <c r="N12" s="794"/>
      <c r="O12" s="794"/>
      <c r="P12" s="794"/>
      <c r="Q12" s="70"/>
    </row>
    <row r="13" spans="1:22" s="40" customFormat="1" ht="18" customHeight="1">
      <c r="A13" s="163"/>
      <c r="B13" s="43"/>
      <c r="C13" s="794"/>
      <c r="D13" s="794"/>
      <c r="E13" s="794"/>
      <c r="F13" s="794"/>
      <c r="G13" s="794"/>
      <c r="H13" s="794"/>
      <c r="I13" s="794"/>
      <c r="J13" s="794"/>
      <c r="K13" s="794"/>
      <c r="L13" s="794"/>
      <c r="M13" s="794"/>
      <c r="N13" s="794"/>
      <c r="O13" s="794"/>
      <c r="P13" s="794"/>
      <c r="Q13" s="70"/>
    </row>
    <row r="14" spans="1:22" s="40" customFormat="1" ht="18" customHeight="1">
      <c r="A14" s="163"/>
      <c r="B14" s="43"/>
      <c r="C14" s="794"/>
      <c r="D14" s="794"/>
      <c r="E14" s="794"/>
      <c r="F14" s="794"/>
      <c r="G14" s="794"/>
      <c r="H14" s="794"/>
      <c r="I14" s="794"/>
      <c r="J14" s="794"/>
      <c r="K14" s="794"/>
      <c r="L14" s="794"/>
      <c r="M14" s="794"/>
      <c r="N14" s="794"/>
      <c r="O14" s="794"/>
      <c r="P14" s="794"/>
      <c r="Q14" s="70"/>
    </row>
    <row r="15" spans="1:22" s="40" customFormat="1" ht="18" customHeight="1">
      <c r="A15" s="163"/>
      <c r="B15" s="43"/>
      <c r="C15" s="794"/>
      <c r="D15" s="794"/>
      <c r="E15" s="794"/>
      <c r="F15" s="794"/>
      <c r="G15" s="794"/>
      <c r="H15" s="794"/>
      <c r="I15" s="794"/>
      <c r="J15" s="794"/>
      <c r="K15" s="794"/>
      <c r="L15" s="794"/>
      <c r="M15" s="794"/>
      <c r="N15" s="794"/>
      <c r="O15" s="794"/>
      <c r="P15" s="794"/>
      <c r="Q15" s="70"/>
    </row>
    <row r="16" spans="1:22" s="40" customFormat="1" ht="18" customHeight="1">
      <c r="A16" s="163"/>
      <c r="B16" s="43"/>
      <c r="C16" s="794"/>
      <c r="D16" s="794"/>
      <c r="E16" s="794"/>
      <c r="F16" s="794"/>
      <c r="G16" s="794"/>
      <c r="H16" s="794"/>
      <c r="I16" s="794"/>
      <c r="J16" s="794"/>
      <c r="K16" s="794"/>
      <c r="L16" s="794"/>
      <c r="M16" s="794"/>
      <c r="N16" s="794"/>
      <c r="O16" s="794"/>
      <c r="P16" s="794"/>
      <c r="Q16" s="70"/>
    </row>
    <row r="17" spans="1:17" s="40" customFormat="1" ht="18" customHeight="1">
      <c r="A17" s="163"/>
      <c r="B17" s="43"/>
      <c r="C17" s="794"/>
      <c r="D17" s="794"/>
      <c r="E17" s="794"/>
      <c r="F17" s="794"/>
      <c r="G17" s="794"/>
      <c r="H17" s="794"/>
      <c r="I17" s="794"/>
      <c r="J17" s="794"/>
      <c r="K17" s="794"/>
      <c r="L17" s="794"/>
      <c r="M17" s="794"/>
      <c r="N17" s="794"/>
      <c r="O17" s="794"/>
      <c r="P17" s="794"/>
      <c r="Q17" s="70"/>
    </row>
    <row r="18" spans="1:17" s="40" customFormat="1" ht="18" customHeight="1">
      <c r="A18" s="163"/>
      <c r="B18" s="43"/>
      <c r="C18" s="794"/>
      <c r="D18" s="794"/>
      <c r="E18" s="794"/>
      <c r="F18" s="794"/>
      <c r="G18" s="794"/>
      <c r="H18" s="794"/>
      <c r="I18" s="794"/>
      <c r="J18" s="794"/>
      <c r="K18" s="794"/>
      <c r="L18" s="794"/>
      <c r="M18" s="794"/>
      <c r="N18" s="794"/>
      <c r="O18" s="794"/>
      <c r="P18" s="794"/>
      <c r="Q18" s="70"/>
    </row>
    <row r="19" spans="1:17" s="40" customFormat="1" ht="18" customHeight="1">
      <c r="A19" s="163"/>
      <c r="B19" s="43"/>
      <c r="C19" s="794"/>
      <c r="D19" s="794"/>
      <c r="E19" s="794"/>
      <c r="F19" s="794"/>
      <c r="G19" s="794"/>
      <c r="H19" s="794"/>
      <c r="I19" s="794"/>
      <c r="J19" s="794"/>
      <c r="K19" s="794"/>
      <c r="L19" s="794"/>
      <c r="M19" s="794"/>
      <c r="N19" s="794"/>
      <c r="O19" s="794"/>
      <c r="P19" s="794"/>
      <c r="Q19" s="70"/>
    </row>
    <row r="20" spans="1:17" s="40" customFormat="1" ht="18" customHeight="1">
      <c r="A20" s="163"/>
      <c r="B20" s="43"/>
      <c r="C20" s="794"/>
      <c r="D20" s="794"/>
      <c r="E20" s="794"/>
      <c r="F20" s="794"/>
      <c r="G20" s="794"/>
      <c r="H20" s="794"/>
      <c r="I20" s="794"/>
      <c r="J20" s="794"/>
      <c r="K20" s="794"/>
      <c r="L20" s="794"/>
      <c r="M20" s="794"/>
      <c r="N20" s="794"/>
      <c r="O20" s="794"/>
      <c r="P20" s="794"/>
      <c r="Q20" s="70"/>
    </row>
    <row r="21" spans="1:17" s="40" customFormat="1" ht="18" customHeight="1">
      <c r="A21" s="163"/>
      <c r="B21" s="43"/>
      <c r="C21" s="794"/>
      <c r="D21" s="794"/>
      <c r="E21" s="794"/>
      <c r="F21" s="794"/>
      <c r="G21" s="794"/>
      <c r="H21" s="794"/>
      <c r="I21" s="794"/>
      <c r="J21" s="794"/>
      <c r="K21" s="794"/>
      <c r="L21" s="794"/>
      <c r="M21" s="794"/>
      <c r="N21" s="794"/>
      <c r="O21" s="794"/>
      <c r="P21" s="794"/>
      <c r="Q21" s="70"/>
    </row>
    <row r="22" spans="1:17" s="40" customFormat="1" ht="18" customHeight="1">
      <c r="A22" s="163"/>
      <c r="B22" s="43"/>
      <c r="C22" s="794"/>
      <c r="D22" s="794"/>
      <c r="E22" s="794"/>
      <c r="F22" s="794"/>
      <c r="G22" s="794"/>
      <c r="H22" s="794"/>
      <c r="I22" s="794"/>
      <c r="J22" s="794"/>
      <c r="K22" s="794"/>
      <c r="L22" s="794"/>
      <c r="M22" s="794"/>
      <c r="N22" s="794"/>
      <c r="O22" s="794"/>
      <c r="P22" s="794"/>
      <c r="Q22" s="70"/>
    </row>
    <row r="23" spans="1:17" s="40" customFormat="1" ht="18" customHeight="1">
      <c r="A23" s="163"/>
      <c r="B23" s="43"/>
      <c r="C23" s="794"/>
      <c r="D23" s="794"/>
      <c r="E23" s="794"/>
      <c r="F23" s="794"/>
      <c r="G23" s="794"/>
      <c r="H23" s="794"/>
      <c r="I23" s="794"/>
      <c r="J23" s="794"/>
      <c r="K23" s="794"/>
      <c r="L23" s="794"/>
      <c r="M23" s="794"/>
      <c r="N23" s="794"/>
      <c r="O23" s="794"/>
      <c r="P23" s="794"/>
      <c r="Q23" s="70"/>
    </row>
    <row r="24" spans="1:17" s="40" customFormat="1" ht="18" customHeight="1">
      <c r="A24" s="163"/>
      <c r="B24" s="43"/>
      <c r="C24" s="794"/>
      <c r="D24" s="794"/>
      <c r="E24" s="794"/>
      <c r="F24" s="794"/>
      <c r="G24" s="794"/>
      <c r="H24" s="794"/>
      <c r="I24" s="794"/>
      <c r="J24" s="794"/>
      <c r="K24" s="794"/>
      <c r="L24" s="794"/>
      <c r="M24" s="794"/>
      <c r="N24" s="794"/>
      <c r="O24" s="794"/>
      <c r="P24" s="794"/>
      <c r="Q24" s="70"/>
    </row>
    <row r="25" spans="1:17" s="40" customFormat="1" ht="18" customHeight="1">
      <c r="A25" s="163"/>
      <c r="B25" s="43"/>
      <c r="C25" s="794"/>
      <c r="D25" s="794"/>
      <c r="E25" s="794"/>
      <c r="F25" s="794"/>
      <c r="G25" s="794"/>
      <c r="H25" s="794"/>
      <c r="I25" s="794"/>
      <c r="J25" s="794"/>
      <c r="K25" s="794"/>
      <c r="L25" s="794"/>
      <c r="M25" s="794"/>
      <c r="N25" s="794"/>
      <c r="O25" s="794"/>
      <c r="P25" s="794"/>
      <c r="Q25" s="70"/>
    </row>
    <row r="26" spans="1:17" s="40" customFormat="1" ht="18" customHeight="1">
      <c r="A26" s="163"/>
      <c r="B26" s="43"/>
      <c r="C26" s="794"/>
      <c r="D26" s="794"/>
      <c r="E26" s="794"/>
      <c r="F26" s="794"/>
      <c r="G26" s="794"/>
      <c r="H26" s="794"/>
      <c r="I26" s="794"/>
      <c r="J26" s="794"/>
      <c r="K26" s="794"/>
      <c r="L26" s="794"/>
      <c r="M26" s="794"/>
      <c r="N26" s="794"/>
      <c r="O26" s="794"/>
      <c r="P26" s="794"/>
      <c r="Q26" s="70"/>
    </row>
    <row r="27" spans="1:17" s="40" customFormat="1" ht="18" customHeight="1">
      <c r="A27" s="163"/>
      <c r="B27" s="43"/>
      <c r="C27" s="794"/>
      <c r="D27" s="794"/>
      <c r="E27" s="794"/>
      <c r="F27" s="794"/>
      <c r="G27" s="794"/>
      <c r="H27" s="794"/>
      <c r="I27" s="794"/>
      <c r="J27" s="794"/>
      <c r="K27" s="794"/>
      <c r="L27" s="794"/>
      <c r="M27" s="794"/>
      <c r="N27" s="794"/>
      <c r="O27" s="794"/>
      <c r="P27" s="794"/>
      <c r="Q27" s="70"/>
    </row>
    <row r="28" spans="1:17" s="40" customFormat="1" ht="18" customHeight="1">
      <c r="A28" s="163"/>
      <c r="B28" s="43"/>
      <c r="C28" s="794"/>
      <c r="D28" s="794"/>
      <c r="E28" s="794"/>
      <c r="F28" s="794"/>
      <c r="G28" s="794"/>
      <c r="H28" s="794"/>
      <c r="I28" s="794"/>
      <c r="J28" s="794"/>
      <c r="K28" s="794"/>
      <c r="L28" s="794"/>
      <c r="M28" s="794"/>
      <c r="N28" s="794"/>
      <c r="O28" s="794"/>
      <c r="P28" s="794"/>
      <c r="Q28" s="70"/>
    </row>
    <row r="29" spans="1:17" s="40" customFormat="1" ht="18" customHeight="1">
      <c r="A29" s="163"/>
      <c r="B29" s="43"/>
      <c r="C29" s="794"/>
      <c r="D29" s="794"/>
      <c r="E29" s="794"/>
      <c r="F29" s="794"/>
      <c r="G29" s="794"/>
      <c r="H29" s="794"/>
      <c r="I29" s="794"/>
      <c r="J29" s="794"/>
      <c r="K29" s="794"/>
      <c r="L29" s="794"/>
      <c r="M29" s="794"/>
      <c r="N29" s="794"/>
      <c r="O29" s="794"/>
      <c r="P29" s="794"/>
      <c r="Q29" s="70"/>
    </row>
    <row r="30" spans="1:17" s="40" customFormat="1" ht="18" customHeight="1">
      <c r="A30" s="163"/>
      <c r="B30" s="43"/>
      <c r="C30" s="794"/>
      <c r="D30" s="794"/>
      <c r="E30" s="794"/>
      <c r="F30" s="794"/>
      <c r="G30" s="794"/>
      <c r="H30" s="794"/>
      <c r="I30" s="794"/>
      <c r="J30" s="794"/>
      <c r="K30" s="794"/>
      <c r="L30" s="794"/>
      <c r="M30" s="794"/>
      <c r="N30" s="794"/>
      <c r="O30" s="794"/>
      <c r="P30" s="794"/>
      <c r="Q30" s="70"/>
    </row>
    <row r="31" spans="1:17" s="40" customFormat="1" ht="18" customHeight="1">
      <c r="A31" s="163"/>
      <c r="B31" s="43"/>
      <c r="C31" s="794"/>
      <c r="D31" s="794"/>
      <c r="E31" s="794"/>
      <c r="F31" s="794"/>
      <c r="G31" s="794"/>
      <c r="H31" s="794"/>
      <c r="I31" s="794"/>
      <c r="J31" s="794"/>
      <c r="K31" s="794"/>
      <c r="L31" s="794"/>
      <c r="M31" s="794"/>
      <c r="N31" s="794"/>
      <c r="O31" s="794"/>
      <c r="P31" s="794"/>
      <c r="Q31" s="70"/>
    </row>
    <row r="32" spans="1:17" s="40" customFormat="1" ht="18" customHeight="1">
      <c r="A32" s="163"/>
      <c r="B32" s="43"/>
      <c r="C32" s="794"/>
      <c r="D32" s="794"/>
      <c r="E32" s="794"/>
      <c r="F32" s="794"/>
      <c r="G32" s="794"/>
      <c r="H32" s="794"/>
      <c r="I32" s="794"/>
      <c r="J32" s="794"/>
      <c r="K32" s="794"/>
      <c r="L32" s="794"/>
      <c r="M32" s="794"/>
      <c r="N32" s="794"/>
      <c r="O32" s="794"/>
      <c r="P32" s="794"/>
      <c r="Q32" s="70"/>
    </row>
    <row r="33" spans="1:17" s="40" customFormat="1" ht="18" customHeight="1">
      <c r="A33" s="163"/>
      <c r="B33" s="43"/>
      <c r="C33" s="794"/>
      <c r="D33" s="794"/>
      <c r="E33" s="794"/>
      <c r="F33" s="794"/>
      <c r="G33" s="794"/>
      <c r="H33" s="794"/>
      <c r="I33" s="794"/>
      <c r="J33" s="794"/>
      <c r="K33" s="794"/>
      <c r="L33" s="794"/>
      <c r="M33" s="794"/>
      <c r="N33" s="794"/>
      <c r="O33" s="794"/>
      <c r="P33" s="794"/>
      <c r="Q33" s="70"/>
    </row>
    <row r="34" spans="1:17" s="40" customFormat="1" ht="18" customHeight="1">
      <c r="A34" s="163"/>
      <c r="B34" s="43"/>
      <c r="C34" s="794"/>
      <c r="D34" s="794"/>
      <c r="E34" s="794"/>
      <c r="F34" s="794"/>
      <c r="G34" s="794"/>
      <c r="H34" s="794"/>
      <c r="I34" s="794"/>
      <c r="J34" s="794"/>
      <c r="K34" s="794"/>
      <c r="L34" s="794"/>
      <c r="M34" s="794"/>
      <c r="N34" s="794"/>
      <c r="O34" s="794"/>
      <c r="P34" s="794"/>
      <c r="Q34" s="70"/>
    </row>
    <row r="35" spans="1:17" s="40" customFormat="1" ht="18" customHeight="1">
      <c r="A35" s="163"/>
      <c r="B35" s="43"/>
      <c r="C35" s="794"/>
      <c r="D35" s="794"/>
      <c r="E35" s="794"/>
      <c r="F35" s="794"/>
      <c r="G35" s="794"/>
      <c r="H35" s="794"/>
      <c r="I35" s="794"/>
      <c r="J35" s="794"/>
      <c r="K35" s="794"/>
      <c r="L35" s="794"/>
      <c r="M35" s="794"/>
      <c r="N35" s="794"/>
      <c r="O35" s="794"/>
      <c r="P35" s="794"/>
      <c r="Q35" s="70"/>
    </row>
    <row r="36" spans="1:17" s="40" customFormat="1" ht="18" customHeight="1">
      <c r="A36" s="163"/>
      <c r="B36" s="43"/>
      <c r="C36" s="794"/>
      <c r="D36" s="794"/>
      <c r="E36" s="794"/>
      <c r="F36" s="794"/>
      <c r="G36" s="794"/>
      <c r="H36" s="794"/>
      <c r="I36" s="794"/>
      <c r="J36" s="794"/>
      <c r="K36" s="794"/>
      <c r="L36" s="794"/>
      <c r="M36" s="794"/>
      <c r="N36" s="794"/>
      <c r="O36" s="794"/>
      <c r="P36" s="794"/>
      <c r="Q36" s="70"/>
    </row>
    <row r="37" spans="1:17" s="40" customFormat="1" ht="18" customHeight="1">
      <c r="A37" s="163"/>
      <c r="B37" s="43"/>
      <c r="C37" s="794"/>
      <c r="D37" s="794"/>
      <c r="E37" s="794"/>
      <c r="F37" s="794"/>
      <c r="G37" s="794"/>
      <c r="H37" s="794"/>
      <c r="I37" s="794"/>
      <c r="J37" s="794"/>
      <c r="K37" s="794"/>
      <c r="L37" s="794"/>
      <c r="M37" s="794"/>
      <c r="N37" s="794"/>
      <c r="O37" s="794"/>
      <c r="P37" s="794"/>
      <c r="Q37" s="70"/>
    </row>
    <row r="38" spans="1:17" s="40" customFormat="1" ht="18" customHeight="1">
      <c r="A38" s="163"/>
      <c r="B38" s="43"/>
      <c r="C38" s="794"/>
      <c r="D38" s="794"/>
      <c r="E38" s="794"/>
      <c r="F38" s="794"/>
      <c r="G38" s="794"/>
      <c r="H38" s="794"/>
      <c r="I38" s="794"/>
      <c r="J38" s="794"/>
      <c r="K38" s="794"/>
      <c r="L38" s="794"/>
      <c r="M38" s="794"/>
      <c r="N38" s="794"/>
      <c r="O38" s="794"/>
      <c r="P38" s="794"/>
      <c r="Q38" s="70"/>
    </row>
    <row r="39" spans="1:17" s="40" customFormat="1" ht="18" customHeight="1">
      <c r="A39" s="163"/>
      <c r="B39" s="43"/>
      <c r="C39" s="794"/>
      <c r="D39" s="794"/>
      <c r="E39" s="794"/>
      <c r="F39" s="794"/>
      <c r="G39" s="794"/>
      <c r="H39" s="794"/>
      <c r="I39" s="794"/>
      <c r="J39" s="794"/>
      <c r="K39" s="794"/>
      <c r="L39" s="794"/>
      <c r="M39" s="794"/>
      <c r="N39" s="794"/>
      <c r="O39" s="794"/>
      <c r="P39" s="794"/>
      <c r="Q39" s="70"/>
    </row>
    <row r="40" spans="1:17" s="40" customFormat="1" ht="18" customHeight="1">
      <c r="A40" s="164"/>
      <c r="B40" s="61"/>
      <c r="C40" s="817"/>
      <c r="D40" s="817"/>
      <c r="E40" s="817"/>
      <c r="F40" s="817"/>
      <c r="G40" s="817"/>
      <c r="H40" s="817"/>
      <c r="I40" s="817"/>
      <c r="J40" s="817"/>
      <c r="K40" s="817"/>
      <c r="L40" s="817"/>
      <c r="M40" s="817"/>
      <c r="N40" s="817"/>
      <c r="O40" s="817"/>
      <c r="P40" s="817"/>
      <c r="Q40" s="540"/>
    </row>
  </sheetData>
  <mergeCells count="3">
    <mergeCell ref="O3:Q3"/>
    <mergeCell ref="C4:P5"/>
    <mergeCell ref="C6:P4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headerFooter>
    <oddHeader xml:space="preserve">&amp;R&amp;"ＭＳ Ｐゴシック,標準"（様式１－３）
</oddHeader>
  </headerFooter>
  <rowBreaks count="1" manualBreakCount="1">
    <brk id="40"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57205-2477-401D-8E22-43C4F963677F}">
  <sheetPr codeName="Sheet6"/>
  <dimension ref="A1:V39"/>
  <sheetViews>
    <sheetView view="pageBreakPreview" zoomScaleNormal="70" zoomScaleSheetLayoutView="100" zoomScalePageLayoutView="145" workbookViewId="0">
      <selection activeCell="B3" sqref="B3"/>
    </sheetView>
  </sheetViews>
  <sheetFormatPr defaultColWidth="3.75" defaultRowHeight="18.75"/>
  <cols>
    <col min="1" max="1" width="0.125" customWidth="1"/>
    <col min="2" max="2" width="0.625" style="45" customWidth="1"/>
    <col min="3" max="16" width="5.625" customWidth="1"/>
    <col min="17" max="17" width="0.625" style="45" customWidth="1"/>
    <col min="18" max="18" width="0.875" customWidth="1"/>
    <col min="19" max="22" width="3.75" style="38"/>
  </cols>
  <sheetData>
    <row r="1" spans="1:20" s="43" customFormat="1" ht="5.25" customHeight="1">
      <c r="A1" s="56"/>
      <c r="R1" s="58"/>
      <c r="S1" s="58"/>
      <c r="T1" s="58"/>
    </row>
    <row r="2" spans="1:20" s="36" customFormat="1" ht="19.5" customHeight="1">
      <c r="A2" s="197"/>
      <c r="B2" s="309" t="s">
        <v>671</v>
      </c>
      <c r="C2" s="170"/>
      <c r="D2" s="170"/>
      <c r="E2" s="170"/>
      <c r="F2" s="170"/>
      <c r="G2" s="170"/>
      <c r="H2" s="170"/>
      <c r="I2" s="170"/>
      <c r="J2" s="170"/>
      <c r="K2" s="170"/>
      <c r="L2" s="170"/>
      <c r="M2" s="170"/>
      <c r="N2" s="170"/>
      <c r="O2" s="814" t="s">
        <v>412</v>
      </c>
      <c r="P2" s="814"/>
      <c r="Q2" s="815"/>
    </row>
    <row r="3" spans="1:20" s="54" customFormat="1" ht="14.45" customHeight="1">
      <c r="A3" s="162"/>
      <c r="B3" s="45"/>
      <c r="C3" s="816" t="s">
        <v>670</v>
      </c>
      <c r="D3" s="816"/>
      <c r="E3" s="816"/>
      <c r="F3" s="816"/>
      <c r="G3" s="816"/>
      <c r="H3" s="816"/>
      <c r="I3" s="816"/>
      <c r="J3" s="816"/>
      <c r="K3" s="816"/>
      <c r="L3" s="816"/>
      <c r="M3" s="816"/>
      <c r="N3" s="816"/>
      <c r="O3" s="816"/>
      <c r="P3" s="816"/>
      <c r="Q3" s="171"/>
      <c r="R3" s="53"/>
    </row>
    <row r="4" spans="1:20" s="55" customFormat="1" ht="14.45" customHeight="1">
      <c r="A4" s="162"/>
      <c r="B4" s="45"/>
      <c r="C4" s="794"/>
      <c r="D4" s="794"/>
      <c r="E4" s="794"/>
      <c r="F4" s="794"/>
      <c r="G4" s="794"/>
      <c r="H4" s="794"/>
      <c r="I4" s="794"/>
      <c r="J4" s="794"/>
      <c r="K4" s="794"/>
      <c r="L4" s="794"/>
      <c r="M4" s="794"/>
      <c r="N4" s="794"/>
      <c r="O4" s="794"/>
      <c r="P4" s="794"/>
      <c r="Q4" s="171"/>
      <c r="R4" s="42"/>
    </row>
    <row r="5" spans="1:20" s="55" customFormat="1" ht="14.45" customHeight="1">
      <c r="A5" s="162"/>
      <c r="B5" s="45"/>
      <c r="C5" s="794"/>
      <c r="D5" s="794"/>
      <c r="E5" s="794"/>
      <c r="F5" s="794"/>
      <c r="G5" s="794"/>
      <c r="H5" s="794"/>
      <c r="I5" s="794"/>
      <c r="J5" s="794"/>
      <c r="K5" s="794"/>
      <c r="L5" s="794"/>
      <c r="M5" s="794"/>
      <c r="N5" s="794"/>
      <c r="O5" s="794"/>
      <c r="P5" s="794"/>
      <c r="Q5" s="171"/>
      <c r="R5" s="42"/>
    </row>
    <row r="6" spans="1:20" s="55" customFormat="1" ht="18" customHeight="1">
      <c r="A6" s="162"/>
      <c r="B6" s="45"/>
      <c r="C6" s="794"/>
      <c r="D6" s="794"/>
      <c r="E6" s="794"/>
      <c r="F6" s="794"/>
      <c r="G6" s="794"/>
      <c r="H6" s="794"/>
      <c r="I6" s="794"/>
      <c r="J6" s="794"/>
      <c r="K6" s="794"/>
      <c r="L6" s="794"/>
      <c r="M6" s="794"/>
      <c r="N6" s="794"/>
      <c r="O6" s="794"/>
      <c r="P6" s="794"/>
      <c r="Q6" s="171"/>
      <c r="R6" s="42"/>
    </row>
    <row r="7" spans="1:20" s="55" customFormat="1" ht="18" customHeight="1">
      <c r="A7" s="162"/>
      <c r="B7" s="45"/>
      <c r="C7" s="794"/>
      <c r="D7" s="794"/>
      <c r="E7" s="794"/>
      <c r="F7" s="794"/>
      <c r="G7" s="794"/>
      <c r="H7" s="794"/>
      <c r="I7" s="794"/>
      <c r="J7" s="794"/>
      <c r="K7" s="794"/>
      <c r="L7" s="794"/>
      <c r="M7" s="794"/>
      <c r="N7" s="794"/>
      <c r="O7" s="794"/>
      <c r="P7" s="794"/>
      <c r="Q7" s="171"/>
      <c r="R7" s="42"/>
    </row>
    <row r="8" spans="1:20" s="55" customFormat="1" ht="18" customHeight="1">
      <c r="A8" s="162"/>
      <c r="B8" s="45"/>
      <c r="C8" s="794"/>
      <c r="D8" s="794"/>
      <c r="E8" s="794"/>
      <c r="F8" s="794"/>
      <c r="G8" s="794"/>
      <c r="H8" s="794"/>
      <c r="I8" s="794"/>
      <c r="J8" s="794"/>
      <c r="K8" s="794"/>
      <c r="L8" s="794"/>
      <c r="M8" s="794"/>
      <c r="N8" s="794"/>
      <c r="O8" s="794"/>
      <c r="P8" s="794"/>
      <c r="Q8" s="171"/>
      <c r="R8" s="42"/>
    </row>
    <row r="9" spans="1:20" s="55" customFormat="1" ht="18" customHeight="1">
      <c r="A9" s="162"/>
      <c r="B9" s="45"/>
      <c r="C9" s="794"/>
      <c r="D9" s="794"/>
      <c r="E9" s="794"/>
      <c r="F9" s="794"/>
      <c r="G9" s="794"/>
      <c r="H9" s="794"/>
      <c r="I9" s="794"/>
      <c r="J9" s="794"/>
      <c r="K9" s="794"/>
      <c r="L9" s="794"/>
      <c r="M9" s="794"/>
      <c r="N9" s="794"/>
      <c r="O9" s="794"/>
      <c r="P9" s="794"/>
      <c r="Q9" s="171"/>
      <c r="R9" s="42"/>
    </row>
    <row r="10" spans="1:20" s="55" customFormat="1" ht="18" customHeight="1">
      <c r="A10" s="162"/>
      <c r="B10" s="45"/>
      <c r="C10" s="794"/>
      <c r="D10" s="794"/>
      <c r="E10" s="794"/>
      <c r="F10" s="794"/>
      <c r="G10" s="794"/>
      <c r="H10" s="794"/>
      <c r="I10" s="794"/>
      <c r="J10" s="794"/>
      <c r="K10" s="794"/>
      <c r="L10" s="794"/>
      <c r="M10" s="794"/>
      <c r="N10" s="794"/>
      <c r="O10" s="794"/>
      <c r="P10" s="794"/>
      <c r="Q10" s="171"/>
      <c r="R10" s="42"/>
    </row>
    <row r="11" spans="1:20" s="55" customFormat="1" ht="18" customHeight="1">
      <c r="A11" s="162"/>
      <c r="B11" s="45"/>
      <c r="C11" s="794"/>
      <c r="D11" s="794"/>
      <c r="E11" s="794"/>
      <c r="F11" s="794"/>
      <c r="G11" s="794"/>
      <c r="H11" s="794"/>
      <c r="I11" s="794"/>
      <c r="J11" s="794"/>
      <c r="K11" s="794"/>
      <c r="L11" s="794"/>
      <c r="M11" s="794"/>
      <c r="N11" s="794"/>
      <c r="O11" s="794"/>
      <c r="P11" s="794"/>
      <c r="Q11" s="171"/>
      <c r="R11" s="42"/>
    </row>
    <row r="12" spans="1:20" s="55" customFormat="1" ht="18" customHeight="1">
      <c r="A12" s="162"/>
      <c r="B12" s="45"/>
      <c r="C12" s="794"/>
      <c r="D12" s="794"/>
      <c r="E12" s="794"/>
      <c r="F12" s="794"/>
      <c r="G12" s="794"/>
      <c r="H12" s="794"/>
      <c r="I12" s="794"/>
      <c r="J12" s="794"/>
      <c r="K12" s="794"/>
      <c r="L12" s="794"/>
      <c r="M12" s="794"/>
      <c r="N12" s="794"/>
      <c r="O12" s="794"/>
      <c r="P12" s="794"/>
      <c r="Q12" s="171"/>
      <c r="R12" s="42"/>
    </row>
    <row r="13" spans="1:20" s="55" customFormat="1" ht="18" customHeight="1">
      <c r="A13" s="162"/>
      <c r="B13" s="45"/>
      <c r="C13" s="794"/>
      <c r="D13" s="794"/>
      <c r="E13" s="794"/>
      <c r="F13" s="794"/>
      <c r="G13" s="794"/>
      <c r="H13" s="794"/>
      <c r="I13" s="794"/>
      <c r="J13" s="794"/>
      <c r="K13" s="794"/>
      <c r="L13" s="794"/>
      <c r="M13" s="794"/>
      <c r="N13" s="794"/>
      <c r="O13" s="794"/>
      <c r="P13" s="794"/>
      <c r="Q13" s="171"/>
      <c r="R13" s="42"/>
    </row>
    <row r="14" spans="1:20" s="55" customFormat="1" ht="18" customHeight="1">
      <c r="A14" s="162"/>
      <c r="B14" s="45"/>
      <c r="C14" s="794"/>
      <c r="D14" s="794"/>
      <c r="E14" s="794"/>
      <c r="F14" s="794"/>
      <c r="G14" s="794"/>
      <c r="H14" s="794"/>
      <c r="I14" s="794"/>
      <c r="J14" s="794"/>
      <c r="K14" s="794"/>
      <c r="L14" s="794"/>
      <c r="M14" s="794"/>
      <c r="N14" s="794"/>
      <c r="O14" s="794"/>
      <c r="P14" s="794"/>
      <c r="Q14" s="171"/>
      <c r="R14" s="42"/>
    </row>
    <row r="15" spans="1:20" s="55" customFormat="1" ht="18" customHeight="1">
      <c r="A15" s="162"/>
      <c r="B15" s="45"/>
      <c r="C15" s="794"/>
      <c r="D15" s="794"/>
      <c r="E15" s="794"/>
      <c r="F15" s="794"/>
      <c r="G15" s="794"/>
      <c r="H15" s="794"/>
      <c r="I15" s="794"/>
      <c r="J15" s="794"/>
      <c r="K15" s="794"/>
      <c r="L15" s="794"/>
      <c r="M15" s="794"/>
      <c r="N15" s="794"/>
      <c r="O15" s="794"/>
      <c r="P15" s="794"/>
      <c r="Q15" s="171"/>
      <c r="R15" s="42"/>
    </row>
    <row r="16" spans="1:20" s="55" customFormat="1" ht="18" customHeight="1">
      <c r="A16" s="162"/>
      <c r="B16" s="45"/>
      <c r="C16" s="794"/>
      <c r="D16" s="794"/>
      <c r="E16" s="794"/>
      <c r="F16" s="794"/>
      <c r="G16" s="794"/>
      <c r="H16" s="794"/>
      <c r="I16" s="794"/>
      <c r="J16" s="794"/>
      <c r="K16" s="794"/>
      <c r="L16" s="794"/>
      <c r="M16" s="794"/>
      <c r="N16" s="794"/>
      <c r="O16" s="794"/>
      <c r="P16" s="794"/>
      <c r="Q16" s="171"/>
      <c r="R16" s="42"/>
    </row>
    <row r="17" spans="1:18" s="55" customFormat="1" ht="18" customHeight="1">
      <c r="A17" s="162"/>
      <c r="B17" s="45"/>
      <c r="C17" s="794"/>
      <c r="D17" s="794"/>
      <c r="E17" s="794"/>
      <c r="F17" s="794"/>
      <c r="G17" s="794"/>
      <c r="H17" s="794"/>
      <c r="I17" s="794"/>
      <c r="J17" s="794"/>
      <c r="K17" s="794"/>
      <c r="L17" s="794"/>
      <c r="M17" s="794"/>
      <c r="N17" s="794"/>
      <c r="O17" s="794"/>
      <c r="P17" s="794"/>
      <c r="Q17" s="171"/>
      <c r="R17" s="42"/>
    </row>
    <row r="18" spans="1:18" s="40" customFormat="1" ht="18" customHeight="1">
      <c r="A18" s="162"/>
      <c r="B18" s="45"/>
      <c r="C18" s="794"/>
      <c r="D18" s="794"/>
      <c r="E18" s="794"/>
      <c r="F18" s="794"/>
      <c r="G18" s="794"/>
      <c r="H18" s="794"/>
      <c r="I18" s="794"/>
      <c r="J18" s="794"/>
      <c r="K18" s="794"/>
      <c r="L18" s="794"/>
      <c r="M18" s="794"/>
      <c r="N18" s="794"/>
      <c r="O18" s="794"/>
      <c r="P18" s="794"/>
      <c r="Q18" s="171"/>
    </row>
    <row r="19" spans="1:18" s="40" customFormat="1" ht="18" customHeight="1">
      <c r="A19" s="162"/>
      <c r="B19" s="45"/>
      <c r="C19" s="794"/>
      <c r="D19" s="794"/>
      <c r="E19" s="794"/>
      <c r="F19" s="794"/>
      <c r="G19" s="794"/>
      <c r="H19" s="794"/>
      <c r="I19" s="794"/>
      <c r="J19" s="794"/>
      <c r="K19" s="794"/>
      <c r="L19" s="794"/>
      <c r="M19" s="794"/>
      <c r="N19" s="794"/>
      <c r="O19" s="794"/>
      <c r="P19" s="794"/>
      <c r="Q19" s="171"/>
    </row>
    <row r="20" spans="1:18" s="40" customFormat="1" ht="18" customHeight="1">
      <c r="A20" s="162"/>
      <c r="B20" s="45"/>
      <c r="C20" s="794"/>
      <c r="D20" s="794"/>
      <c r="E20" s="794"/>
      <c r="F20" s="794"/>
      <c r="G20" s="794"/>
      <c r="H20" s="794"/>
      <c r="I20" s="794"/>
      <c r="J20" s="794"/>
      <c r="K20" s="794"/>
      <c r="L20" s="794"/>
      <c r="M20" s="794"/>
      <c r="N20" s="794"/>
      <c r="O20" s="794"/>
      <c r="P20" s="794"/>
      <c r="Q20" s="171"/>
    </row>
    <row r="21" spans="1:18" s="40" customFormat="1" ht="18" customHeight="1">
      <c r="A21" s="162"/>
      <c r="B21" s="45"/>
      <c r="C21" s="794"/>
      <c r="D21" s="794"/>
      <c r="E21" s="794"/>
      <c r="F21" s="794"/>
      <c r="G21" s="794"/>
      <c r="H21" s="794"/>
      <c r="I21" s="794"/>
      <c r="J21" s="794"/>
      <c r="K21" s="794"/>
      <c r="L21" s="794"/>
      <c r="M21" s="794"/>
      <c r="N21" s="794"/>
      <c r="O21" s="794"/>
      <c r="P21" s="794"/>
      <c r="Q21" s="171"/>
    </row>
    <row r="22" spans="1:18" s="40" customFormat="1" ht="18" customHeight="1">
      <c r="A22" s="162"/>
      <c r="B22" s="45"/>
      <c r="C22" s="794"/>
      <c r="D22" s="794"/>
      <c r="E22" s="794"/>
      <c r="F22" s="794"/>
      <c r="G22" s="794"/>
      <c r="H22" s="794"/>
      <c r="I22" s="794"/>
      <c r="J22" s="794"/>
      <c r="K22" s="794"/>
      <c r="L22" s="794"/>
      <c r="M22" s="794"/>
      <c r="N22" s="794"/>
      <c r="O22" s="794"/>
      <c r="P22" s="794"/>
      <c r="Q22" s="171"/>
    </row>
    <row r="23" spans="1:18" s="40" customFormat="1" ht="18" customHeight="1">
      <c r="A23" s="162"/>
      <c r="B23" s="45"/>
      <c r="C23" s="794"/>
      <c r="D23" s="794"/>
      <c r="E23" s="794"/>
      <c r="F23" s="794"/>
      <c r="G23" s="794"/>
      <c r="H23" s="794"/>
      <c r="I23" s="794"/>
      <c r="J23" s="794"/>
      <c r="K23" s="794"/>
      <c r="L23" s="794"/>
      <c r="M23" s="794"/>
      <c r="N23" s="794"/>
      <c r="O23" s="794"/>
      <c r="P23" s="794"/>
      <c r="Q23" s="171"/>
    </row>
    <row r="24" spans="1:18" s="40" customFormat="1" ht="18" customHeight="1">
      <c r="A24" s="162"/>
      <c r="B24" s="45"/>
      <c r="C24" s="794"/>
      <c r="D24" s="794"/>
      <c r="E24" s="794"/>
      <c r="F24" s="794"/>
      <c r="G24" s="794"/>
      <c r="H24" s="794"/>
      <c r="I24" s="794"/>
      <c r="J24" s="794"/>
      <c r="K24" s="794"/>
      <c r="L24" s="794"/>
      <c r="M24" s="794"/>
      <c r="N24" s="794"/>
      <c r="O24" s="794"/>
      <c r="P24" s="794"/>
      <c r="Q24" s="171"/>
    </row>
    <row r="25" spans="1:18" s="40" customFormat="1" ht="18" customHeight="1">
      <c r="A25" s="162"/>
      <c r="B25" s="45"/>
      <c r="C25" s="794"/>
      <c r="D25" s="794"/>
      <c r="E25" s="794"/>
      <c r="F25" s="794"/>
      <c r="G25" s="794"/>
      <c r="H25" s="794"/>
      <c r="I25" s="794"/>
      <c r="J25" s="794"/>
      <c r="K25" s="794"/>
      <c r="L25" s="794"/>
      <c r="M25" s="794"/>
      <c r="N25" s="794"/>
      <c r="O25" s="794"/>
      <c r="P25" s="794"/>
      <c r="Q25" s="171"/>
    </row>
    <row r="26" spans="1:18" s="40" customFormat="1" ht="18" customHeight="1">
      <c r="A26" s="162"/>
      <c r="B26" s="45"/>
      <c r="C26" s="794"/>
      <c r="D26" s="794"/>
      <c r="E26" s="794"/>
      <c r="F26" s="794"/>
      <c r="G26" s="794"/>
      <c r="H26" s="794"/>
      <c r="I26" s="794"/>
      <c r="J26" s="794"/>
      <c r="K26" s="794"/>
      <c r="L26" s="794"/>
      <c r="M26" s="794"/>
      <c r="N26" s="794"/>
      <c r="O26" s="794"/>
      <c r="P26" s="794"/>
      <c r="Q26" s="171"/>
    </row>
    <row r="27" spans="1:18" s="40" customFormat="1" ht="18" customHeight="1">
      <c r="A27" s="162"/>
      <c r="B27" s="45"/>
      <c r="C27" s="794"/>
      <c r="D27" s="794"/>
      <c r="E27" s="794"/>
      <c r="F27" s="794"/>
      <c r="G27" s="794"/>
      <c r="H27" s="794"/>
      <c r="I27" s="794"/>
      <c r="J27" s="794"/>
      <c r="K27" s="794"/>
      <c r="L27" s="794"/>
      <c r="M27" s="794"/>
      <c r="N27" s="794"/>
      <c r="O27" s="794"/>
      <c r="P27" s="794"/>
      <c r="Q27" s="171"/>
    </row>
    <row r="28" spans="1:18" s="40" customFormat="1" ht="18" customHeight="1">
      <c r="A28" s="162"/>
      <c r="B28" s="45"/>
      <c r="C28" s="794"/>
      <c r="D28" s="794"/>
      <c r="E28" s="794"/>
      <c r="F28" s="794"/>
      <c r="G28" s="794"/>
      <c r="H28" s="794"/>
      <c r="I28" s="794"/>
      <c r="J28" s="794"/>
      <c r="K28" s="794"/>
      <c r="L28" s="794"/>
      <c r="M28" s="794"/>
      <c r="N28" s="794"/>
      <c r="O28" s="794"/>
      <c r="P28" s="794"/>
      <c r="Q28" s="171"/>
    </row>
    <row r="29" spans="1:18" s="40" customFormat="1" ht="18" customHeight="1">
      <c r="A29" s="162"/>
      <c r="B29" s="45"/>
      <c r="C29" s="794"/>
      <c r="D29" s="794"/>
      <c r="E29" s="794"/>
      <c r="F29" s="794"/>
      <c r="G29" s="794"/>
      <c r="H29" s="794"/>
      <c r="I29" s="794"/>
      <c r="J29" s="794"/>
      <c r="K29" s="794"/>
      <c r="L29" s="794"/>
      <c r="M29" s="794"/>
      <c r="N29" s="794"/>
      <c r="O29" s="794"/>
      <c r="P29" s="794"/>
      <c r="Q29" s="171"/>
    </row>
    <row r="30" spans="1:18" s="40" customFormat="1" ht="18" customHeight="1">
      <c r="A30" s="162"/>
      <c r="B30" s="45"/>
      <c r="C30" s="794"/>
      <c r="D30" s="794"/>
      <c r="E30" s="794"/>
      <c r="F30" s="794"/>
      <c r="G30" s="794"/>
      <c r="H30" s="794"/>
      <c r="I30" s="794"/>
      <c r="J30" s="794"/>
      <c r="K30" s="794"/>
      <c r="L30" s="794"/>
      <c r="M30" s="794"/>
      <c r="N30" s="794"/>
      <c r="O30" s="794"/>
      <c r="P30" s="794"/>
      <c r="Q30" s="171"/>
    </row>
    <row r="31" spans="1:18" s="40" customFormat="1" ht="18" customHeight="1">
      <c r="A31" s="162"/>
      <c r="B31" s="45"/>
      <c r="C31" s="794"/>
      <c r="D31" s="794"/>
      <c r="E31" s="794"/>
      <c r="F31" s="794"/>
      <c r="G31" s="794"/>
      <c r="H31" s="794"/>
      <c r="I31" s="794"/>
      <c r="J31" s="794"/>
      <c r="K31" s="794"/>
      <c r="L31" s="794"/>
      <c r="M31" s="794"/>
      <c r="N31" s="794"/>
      <c r="O31" s="794"/>
      <c r="P31" s="794"/>
      <c r="Q31" s="171"/>
    </row>
    <row r="32" spans="1:18" s="40" customFormat="1" ht="18" customHeight="1">
      <c r="A32" s="162"/>
      <c r="B32" s="45"/>
      <c r="C32" s="794"/>
      <c r="D32" s="794"/>
      <c r="E32" s="794"/>
      <c r="F32" s="794"/>
      <c r="G32" s="794"/>
      <c r="H32" s="794"/>
      <c r="I32" s="794"/>
      <c r="J32" s="794"/>
      <c r="K32" s="794"/>
      <c r="L32" s="794"/>
      <c r="M32" s="794"/>
      <c r="N32" s="794"/>
      <c r="O32" s="794"/>
      <c r="P32" s="794"/>
      <c r="Q32" s="171"/>
    </row>
    <row r="33" spans="1:22" s="40" customFormat="1" ht="18" customHeight="1">
      <c r="A33" s="162"/>
      <c r="B33" s="45"/>
      <c r="C33" s="794"/>
      <c r="D33" s="794"/>
      <c r="E33" s="794"/>
      <c r="F33" s="794"/>
      <c r="G33" s="794"/>
      <c r="H33" s="794"/>
      <c r="I33" s="794"/>
      <c r="J33" s="794"/>
      <c r="K33" s="794"/>
      <c r="L33" s="794"/>
      <c r="M33" s="794"/>
      <c r="N33" s="794"/>
      <c r="O33" s="794"/>
      <c r="P33" s="794"/>
      <c r="Q33" s="171"/>
    </row>
    <row r="34" spans="1:22" s="40" customFormat="1" ht="18" customHeight="1">
      <c r="A34" s="162"/>
      <c r="B34" s="45"/>
      <c r="C34" s="794"/>
      <c r="D34" s="794"/>
      <c r="E34" s="794"/>
      <c r="F34" s="794"/>
      <c r="G34" s="794"/>
      <c r="H34" s="794"/>
      <c r="I34" s="794"/>
      <c r="J34" s="794"/>
      <c r="K34" s="794"/>
      <c r="L34" s="794"/>
      <c r="M34" s="794"/>
      <c r="N34" s="794"/>
      <c r="O34" s="794"/>
      <c r="P34" s="794"/>
      <c r="Q34" s="171"/>
    </row>
    <row r="35" spans="1:22" s="54" customFormat="1" ht="20.25" customHeight="1">
      <c r="A35" s="162"/>
      <c r="B35" s="45"/>
      <c r="C35" s="794"/>
      <c r="D35" s="794"/>
      <c r="E35" s="794"/>
      <c r="F35" s="794"/>
      <c r="G35" s="794"/>
      <c r="H35" s="794"/>
      <c r="I35" s="794"/>
      <c r="J35" s="794"/>
      <c r="K35" s="794"/>
      <c r="L35" s="794"/>
      <c r="M35" s="794"/>
      <c r="N35" s="794"/>
      <c r="O35" s="794"/>
      <c r="P35" s="794"/>
      <c r="Q35" s="171"/>
      <c r="R35" s="53"/>
    </row>
    <row r="36" spans="1:22" s="54" customFormat="1" ht="20.25" customHeight="1">
      <c r="A36" s="162"/>
      <c r="B36" s="45"/>
      <c r="C36" s="794"/>
      <c r="D36" s="794"/>
      <c r="E36" s="794"/>
      <c r="F36" s="794"/>
      <c r="G36" s="794"/>
      <c r="H36" s="794"/>
      <c r="I36" s="794"/>
      <c r="J36" s="794"/>
      <c r="K36" s="794"/>
      <c r="L36" s="794"/>
      <c r="M36" s="794"/>
      <c r="N36" s="794"/>
      <c r="O36" s="794"/>
      <c r="P36" s="794"/>
      <c r="Q36" s="171"/>
      <c r="R36" s="53"/>
    </row>
    <row r="37" spans="1:22" ht="18" customHeight="1">
      <c r="A37" s="162"/>
      <c r="C37" s="794"/>
      <c r="D37" s="794"/>
      <c r="E37" s="794"/>
      <c r="F37" s="794"/>
      <c r="G37" s="794"/>
      <c r="H37" s="794"/>
      <c r="I37" s="794"/>
      <c r="J37" s="794"/>
      <c r="K37" s="794"/>
      <c r="L37" s="794"/>
      <c r="M37" s="794"/>
      <c r="N37" s="794"/>
      <c r="O37" s="794"/>
      <c r="P37" s="794"/>
      <c r="Q37" s="171"/>
      <c r="S37"/>
      <c r="T37"/>
      <c r="U37"/>
      <c r="V37"/>
    </row>
    <row r="38" spans="1:22" s="40" customFormat="1" ht="18" customHeight="1">
      <c r="A38" s="162"/>
      <c r="B38" s="45"/>
      <c r="C38" s="794"/>
      <c r="D38" s="794"/>
      <c r="E38" s="794"/>
      <c r="F38" s="794"/>
      <c r="G38" s="794"/>
      <c r="H38" s="794"/>
      <c r="I38" s="794"/>
      <c r="J38" s="794"/>
      <c r="K38" s="794"/>
      <c r="L38" s="794"/>
      <c r="M38" s="794"/>
      <c r="N38" s="794"/>
      <c r="O38" s="794"/>
      <c r="P38" s="794"/>
      <c r="Q38" s="171"/>
    </row>
    <row r="39" spans="1:22" s="40" customFormat="1" ht="18" customHeight="1">
      <c r="A39" s="165"/>
      <c r="B39" s="166"/>
      <c r="C39" s="817"/>
      <c r="D39" s="817"/>
      <c r="E39" s="817"/>
      <c r="F39" s="817"/>
      <c r="G39" s="817"/>
      <c r="H39" s="817"/>
      <c r="I39" s="817"/>
      <c r="J39" s="817"/>
      <c r="K39" s="817"/>
      <c r="L39" s="817"/>
      <c r="M39" s="817"/>
      <c r="N39" s="817"/>
      <c r="O39" s="817"/>
      <c r="P39" s="817"/>
      <c r="Q39" s="172"/>
    </row>
  </sheetData>
  <mergeCells count="3">
    <mergeCell ref="C3:P5"/>
    <mergeCell ref="O2:Q2"/>
    <mergeCell ref="C6:P39"/>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r:id="rId1"/>
  <headerFooter>
    <oddHeader xml:space="preserve">&amp;R&amp;"ＭＳ Ｐゴシック,標準"（様式１－３）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6B408-2FF3-4EEC-A222-0FC51A9AFDD3}">
  <sheetPr codeName="Sheet7"/>
  <dimension ref="A1:Z38"/>
  <sheetViews>
    <sheetView view="pageBreakPreview" topLeftCell="B1" zoomScaleNormal="70" zoomScaleSheetLayoutView="100" zoomScalePageLayoutView="115" workbookViewId="0">
      <selection activeCell="F20" sqref="F20:G20"/>
    </sheetView>
  </sheetViews>
  <sheetFormatPr defaultColWidth="3.75" defaultRowHeight="18.75"/>
  <cols>
    <col min="1" max="1" width="0.375" hidden="1" customWidth="1"/>
    <col min="2" max="2" width="0.625" style="45" customWidth="1"/>
    <col min="3" max="3" width="5.625" customWidth="1"/>
    <col min="4" max="4" width="3.375" customWidth="1"/>
    <col min="5" max="8" width="5.625" customWidth="1"/>
    <col min="9" max="20" width="4.625" customWidth="1"/>
    <col min="21" max="21" width="0.625" style="45" customWidth="1"/>
    <col min="22" max="22" width="0.875" customWidth="1"/>
    <col min="23" max="26" width="3.75" style="38"/>
  </cols>
  <sheetData>
    <row r="1" spans="1:24" s="43" customFormat="1" ht="5.0999999999999996" customHeight="1">
      <c r="A1" s="167"/>
      <c r="B1" s="61"/>
      <c r="C1" s="61"/>
      <c r="D1" s="61"/>
      <c r="E1" s="61"/>
      <c r="F1" s="61"/>
      <c r="G1" s="61"/>
      <c r="H1" s="61"/>
      <c r="I1" s="61"/>
      <c r="J1" s="61"/>
      <c r="K1" s="61"/>
      <c r="L1" s="61"/>
      <c r="M1" s="61"/>
      <c r="N1" s="61"/>
      <c r="O1" s="61"/>
      <c r="P1" s="61"/>
      <c r="Q1" s="61"/>
      <c r="R1" s="61"/>
      <c r="S1" s="61"/>
      <c r="T1" s="61"/>
      <c r="U1" s="61"/>
      <c r="V1" s="58"/>
      <c r="W1" s="58"/>
      <c r="X1" s="58"/>
    </row>
    <row r="2" spans="1:24" s="36" customFormat="1" ht="19.5" customHeight="1">
      <c r="A2" s="161"/>
      <c r="B2" s="585" t="s">
        <v>665</v>
      </c>
      <c r="C2" s="52"/>
      <c r="D2" s="52"/>
      <c r="E2" s="52"/>
      <c r="F2" s="52"/>
      <c r="G2" s="52"/>
      <c r="H2" s="198"/>
      <c r="I2" s="52"/>
      <c r="J2" s="52"/>
      <c r="K2" s="52"/>
      <c r="L2" s="52"/>
      <c r="M2" s="52"/>
      <c r="N2" s="52"/>
      <c r="O2" s="52"/>
      <c r="P2" s="52"/>
      <c r="Q2" s="52"/>
      <c r="R2" s="52"/>
      <c r="S2" s="818"/>
      <c r="T2" s="818"/>
      <c r="U2" s="819"/>
    </row>
    <row r="3" spans="1:24" s="40" customFormat="1" ht="21.95" customHeight="1">
      <c r="A3" s="163"/>
      <c r="B3" s="46"/>
      <c r="C3" s="192" t="s">
        <v>535</v>
      </c>
      <c r="D3" s="44"/>
      <c r="E3" s="44"/>
      <c r="F3" s="44"/>
      <c r="G3" s="44"/>
      <c r="H3" s="44"/>
      <c r="I3" s="44"/>
      <c r="J3" s="44"/>
      <c r="K3" s="44"/>
      <c r="L3" s="44"/>
      <c r="M3" s="44"/>
      <c r="N3" s="44"/>
      <c r="O3" s="44"/>
      <c r="P3" s="44"/>
      <c r="Q3" s="44"/>
      <c r="R3" s="44"/>
      <c r="S3" s="820"/>
      <c r="T3" s="820"/>
      <c r="U3" s="57"/>
    </row>
    <row r="4" spans="1:24" s="40" customFormat="1" ht="21.95" customHeight="1">
      <c r="A4" s="163"/>
      <c r="B4" s="46"/>
      <c r="C4" s="798" t="s">
        <v>536</v>
      </c>
      <c r="D4" s="798"/>
      <c r="E4" s="798"/>
      <c r="F4" s="798"/>
      <c r="G4" s="798"/>
      <c r="H4" s="798"/>
      <c r="I4" s="798"/>
      <c r="J4" s="798"/>
      <c r="K4" s="798"/>
      <c r="L4" s="798"/>
      <c r="M4" s="798"/>
      <c r="N4" s="798"/>
      <c r="O4" s="798"/>
      <c r="P4" s="798"/>
      <c r="Q4" s="798"/>
      <c r="R4" s="798"/>
      <c r="S4" s="798"/>
      <c r="T4" s="798"/>
      <c r="U4" s="57"/>
    </row>
    <row r="5" spans="1:24" s="74" customFormat="1" ht="21.95" customHeight="1">
      <c r="A5" s="200"/>
      <c r="B5" s="201"/>
      <c r="C5" s="821" t="s">
        <v>537</v>
      </c>
      <c r="D5" s="821"/>
      <c r="E5" s="821"/>
      <c r="F5" s="821"/>
      <c r="G5" s="821"/>
      <c r="H5" s="821"/>
      <c r="I5" s="821"/>
      <c r="J5" s="821"/>
      <c r="K5" s="821"/>
      <c r="L5" s="821"/>
      <c r="M5" s="821"/>
      <c r="N5" s="821"/>
      <c r="O5" s="821"/>
      <c r="P5" s="821"/>
      <c r="Q5" s="821"/>
      <c r="R5" s="821"/>
      <c r="S5" s="821"/>
      <c r="T5" s="821"/>
      <c r="U5" s="202"/>
    </row>
    <row r="6" spans="1:24" s="40" customFormat="1" ht="18" customHeight="1">
      <c r="A6" s="163"/>
      <c r="B6" s="46"/>
      <c r="C6" s="822" t="s">
        <v>314</v>
      </c>
      <c r="D6" s="823"/>
      <c r="E6" s="823"/>
      <c r="F6" s="823"/>
      <c r="G6" s="823"/>
      <c r="H6" s="823"/>
      <c r="I6" s="823"/>
      <c r="J6" s="824"/>
      <c r="K6" s="823" t="s">
        <v>538</v>
      </c>
      <c r="L6" s="824"/>
      <c r="M6" s="823" t="s">
        <v>145</v>
      </c>
      <c r="N6" s="824"/>
      <c r="O6" s="828" t="s">
        <v>118</v>
      </c>
      <c r="P6" s="829"/>
      <c r="Q6" s="832" t="s">
        <v>119</v>
      </c>
      <c r="R6" s="833"/>
      <c r="S6" s="832" t="s">
        <v>121</v>
      </c>
      <c r="T6" s="833"/>
      <c r="U6" s="834"/>
    </row>
    <row r="7" spans="1:24" s="40" customFormat="1" ht="18" customHeight="1">
      <c r="A7" s="163"/>
      <c r="B7" s="46"/>
      <c r="C7" s="825"/>
      <c r="D7" s="826"/>
      <c r="E7" s="826"/>
      <c r="F7" s="826"/>
      <c r="G7" s="826"/>
      <c r="H7" s="826"/>
      <c r="I7" s="826"/>
      <c r="J7" s="827"/>
      <c r="K7" s="826"/>
      <c r="L7" s="827"/>
      <c r="M7" s="826"/>
      <c r="N7" s="827"/>
      <c r="O7" s="830"/>
      <c r="P7" s="831"/>
      <c r="Q7" s="835" t="s">
        <v>120</v>
      </c>
      <c r="R7" s="836"/>
      <c r="S7" s="837" t="s">
        <v>122</v>
      </c>
      <c r="T7" s="838"/>
      <c r="U7" s="834"/>
    </row>
    <row r="8" spans="1:24" s="40" customFormat="1" ht="20.100000000000001" customHeight="1" thickBot="1">
      <c r="A8" s="163"/>
      <c r="B8" s="46"/>
      <c r="C8" s="839" t="s">
        <v>100</v>
      </c>
      <c r="D8" s="840"/>
      <c r="E8" s="840"/>
      <c r="F8" s="840"/>
      <c r="G8" s="840"/>
      <c r="H8" s="840"/>
      <c r="I8" s="840"/>
      <c r="J8" s="841"/>
      <c r="K8" s="842"/>
      <c r="L8" s="843"/>
      <c r="M8" s="842"/>
      <c r="N8" s="843"/>
      <c r="O8" s="842"/>
      <c r="P8" s="843"/>
      <c r="Q8" s="842"/>
      <c r="R8" s="843"/>
      <c r="S8" s="844"/>
      <c r="T8" s="845"/>
      <c r="U8" s="173"/>
    </row>
    <row r="9" spans="1:24" s="40" customFormat="1" ht="29.45" customHeight="1" thickTop="1">
      <c r="A9" s="163"/>
      <c r="B9" s="46"/>
      <c r="C9" s="866" t="s">
        <v>339</v>
      </c>
      <c r="D9" s="859" t="s">
        <v>101</v>
      </c>
      <c r="E9" s="860"/>
      <c r="F9" s="860"/>
      <c r="G9" s="860"/>
      <c r="H9" s="860"/>
      <c r="I9" s="860"/>
      <c r="J9" s="861"/>
      <c r="K9" s="853">
        <f>SUM(K10,K12,K14,K16)</f>
        <v>0</v>
      </c>
      <c r="L9" s="854"/>
      <c r="M9" s="853">
        <f>SUM(M10,M12,M14,M16)</f>
        <v>0</v>
      </c>
      <c r="N9" s="854"/>
      <c r="O9" s="853">
        <f>SUM(O10,O12,O14,O16)</f>
        <v>0</v>
      </c>
      <c r="P9" s="854"/>
      <c r="Q9" s="853">
        <f>SUM(Q10,Q12,Q14,Q16)</f>
        <v>0</v>
      </c>
      <c r="R9" s="854"/>
      <c r="S9" s="853">
        <f>SUM(S10,S12,S14,S16)</f>
        <v>0</v>
      </c>
      <c r="T9" s="854"/>
      <c r="U9" s="173"/>
    </row>
    <row r="10" spans="1:24" s="40" customFormat="1" ht="20.100000000000001" customHeight="1">
      <c r="A10" s="163"/>
      <c r="B10" s="46"/>
      <c r="C10" s="855"/>
      <c r="D10" s="855"/>
      <c r="E10" s="848" t="s">
        <v>102</v>
      </c>
      <c r="F10" s="849"/>
      <c r="G10" s="849"/>
      <c r="H10" s="849"/>
      <c r="I10" s="849"/>
      <c r="J10" s="850"/>
      <c r="K10" s="851"/>
      <c r="L10" s="852"/>
      <c r="M10" s="851"/>
      <c r="N10" s="852"/>
      <c r="O10" s="851"/>
      <c r="P10" s="852"/>
      <c r="Q10" s="851"/>
      <c r="R10" s="852"/>
      <c r="S10" s="851"/>
      <c r="T10" s="852"/>
      <c r="U10" s="173"/>
    </row>
    <row r="11" spans="1:24" s="40" customFormat="1" ht="20.100000000000001" customHeight="1">
      <c r="A11" s="163"/>
      <c r="B11" s="46"/>
      <c r="C11" s="855"/>
      <c r="D11" s="855"/>
      <c r="E11" s="311"/>
      <c r="F11" s="856" t="s">
        <v>539</v>
      </c>
      <c r="G11" s="857"/>
      <c r="H11" s="857"/>
      <c r="I11" s="857"/>
      <c r="J11" s="858"/>
      <c r="K11" s="846"/>
      <c r="L11" s="847"/>
      <c r="M11" s="846"/>
      <c r="N11" s="847"/>
      <c r="O11" s="846"/>
      <c r="P11" s="847"/>
      <c r="Q11" s="846"/>
      <c r="R11" s="847"/>
      <c r="S11" s="846"/>
      <c r="T11" s="847"/>
      <c r="U11" s="173"/>
    </row>
    <row r="12" spans="1:24" s="40" customFormat="1" ht="20.100000000000001" customHeight="1">
      <c r="A12" s="163"/>
      <c r="B12" s="46"/>
      <c r="C12" s="855"/>
      <c r="D12" s="855"/>
      <c r="E12" s="848" t="s">
        <v>103</v>
      </c>
      <c r="F12" s="849"/>
      <c r="G12" s="849"/>
      <c r="H12" s="849"/>
      <c r="I12" s="849"/>
      <c r="J12" s="850"/>
      <c r="K12" s="851"/>
      <c r="L12" s="852"/>
      <c r="M12" s="851"/>
      <c r="N12" s="852"/>
      <c r="O12" s="851"/>
      <c r="P12" s="852"/>
      <c r="Q12" s="851"/>
      <c r="R12" s="852"/>
      <c r="S12" s="851"/>
      <c r="T12" s="852"/>
      <c r="U12" s="173"/>
    </row>
    <row r="13" spans="1:24" s="40" customFormat="1" ht="20.100000000000001" customHeight="1">
      <c r="A13" s="163"/>
      <c r="B13" s="46"/>
      <c r="C13" s="855"/>
      <c r="D13" s="855"/>
      <c r="E13" s="312"/>
      <c r="F13" s="856" t="s">
        <v>540</v>
      </c>
      <c r="G13" s="857"/>
      <c r="H13" s="857"/>
      <c r="I13" s="857"/>
      <c r="J13" s="858"/>
      <c r="K13" s="846"/>
      <c r="L13" s="847"/>
      <c r="M13" s="846"/>
      <c r="N13" s="847"/>
      <c r="O13" s="846"/>
      <c r="P13" s="847"/>
      <c r="Q13" s="846"/>
      <c r="R13" s="847"/>
      <c r="S13" s="846"/>
      <c r="T13" s="847"/>
      <c r="U13" s="173"/>
    </row>
    <row r="14" spans="1:24" s="40" customFormat="1" ht="20.100000000000001" customHeight="1">
      <c r="A14" s="163"/>
      <c r="B14" s="46"/>
      <c r="C14" s="855"/>
      <c r="D14" s="855"/>
      <c r="E14" s="848" t="s">
        <v>104</v>
      </c>
      <c r="F14" s="849"/>
      <c r="G14" s="849"/>
      <c r="H14" s="849"/>
      <c r="I14" s="849"/>
      <c r="J14" s="850"/>
      <c r="K14" s="851"/>
      <c r="L14" s="852"/>
      <c r="M14" s="851"/>
      <c r="N14" s="852"/>
      <c r="O14" s="851"/>
      <c r="P14" s="852"/>
      <c r="Q14" s="851"/>
      <c r="R14" s="852"/>
      <c r="S14" s="851"/>
      <c r="T14" s="852"/>
      <c r="U14" s="173"/>
    </row>
    <row r="15" spans="1:24" s="40" customFormat="1" ht="20.100000000000001" customHeight="1">
      <c r="A15" s="163"/>
      <c r="B15" s="46"/>
      <c r="C15" s="855"/>
      <c r="D15" s="855"/>
      <c r="E15" s="311"/>
      <c r="F15" s="856" t="s">
        <v>540</v>
      </c>
      <c r="G15" s="857"/>
      <c r="H15" s="857"/>
      <c r="I15" s="857"/>
      <c r="J15" s="858"/>
      <c r="K15" s="846"/>
      <c r="L15" s="847"/>
      <c r="M15" s="846"/>
      <c r="N15" s="847"/>
      <c r="O15" s="846"/>
      <c r="P15" s="847"/>
      <c r="Q15" s="846"/>
      <c r="R15" s="847"/>
      <c r="S15" s="846"/>
      <c r="T15" s="847"/>
      <c r="U15" s="173"/>
    </row>
    <row r="16" spans="1:24" s="40" customFormat="1" ht="20.100000000000001" customHeight="1" thickBot="1">
      <c r="A16" s="163"/>
      <c r="B16" s="46"/>
      <c r="C16" s="855"/>
      <c r="D16" s="855"/>
      <c r="E16" s="848" t="s">
        <v>315</v>
      </c>
      <c r="F16" s="849"/>
      <c r="G16" s="870" t="s">
        <v>541</v>
      </c>
      <c r="H16" s="870"/>
      <c r="I16" s="870"/>
      <c r="J16" s="871"/>
      <c r="K16" s="851"/>
      <c r="L16" s="852"/>
      <c r="M16" s="851"/>
      <c r="N16" s="852"/>
      <c r="O16" s="851"/>
      <c r="P16" s="852"/>
      <c r="Q16" s="851"/>
      <c r="R16" s="852"/>
      <c r="S16" s="851"/>
      <c r="T16" s="852"/>
      <c r="U16" s="173"/>
    </row>
    <row r="17" spans="1:21" s="40" customFormat="1" ht="29.45" customHeight="1" thickTop="1">
      <c r="A17" s="163"/>
      <c r="B17" s="46"/>
      <c r="C17" s="866" t="s">
        <v>126</v>
      </c>
      <c r="D17" s="859" t="s">
        <v>127</v>
      </c>
      <c r="E17" s="860"/>
      <c r="F17" s="860"/>
      <c r="G17" s="860"/>
      <c r="H17" s="860"/>
      <c r="I17" s="860"/>
      <c r="J17" s="861"/>
      <c r="K17" s="853">
        <f>SUM(K18,K19,K20,K21,K22)</f>
        <v>0</v>
      </c>
      <c r="L17" s="854"/>
      <c r="M17" s="853">
        <f>SUM(M18,M19,M20,M21,M22)</f>
        <v>0</v>
      </c>
      <c r="N17" s="854"/>
      <c r="O17" s="853">
        <f>SUM(O18,O19,O20,O21,O22)</f>
        <v>0</v>
      </c>
      <c r="P17" s="854"/>
      <c r="Q17" s="853">
        <f>SUM(Q18,Q19,Q20,Q21,Q22)</f>
        <v>0</v>
      </c>
      <c r="R17" s="854"/>
      <c r="S17" s="853">
        <f>SUM(S18,S19,S20,S21,S22)</f>
        <v>0</v>
      </c>
      <c r="T17" s="854"/>
      <c r="U17" s="173"/>
    </row>
    <row r="18" spans="1:21" s="40" customFormat="1" ht="20.100000000000001" customHeight="1">
      <c r="A18" s="163"/>
      <c r="B18" s="46"/>
      <c r="C18" s="855"/>
      <c r="D18" s="868"/>
      <c r="E18" s="313" t="s">
        <v>123</v>
      </c>
      <c r="F18" s="862" t="s">
        <v>124</v>
      </c>
      <c r="G18" s="862"/>
      <c r="H18" s="314" t="s">
        <v>125</v>
      </c>
      <c r="I18" s="862" t="s">
        <v>124</v>
      </c>
      <c r="J18" s="863"/>
      <c r="K18" s="864"/>
      <c r="L18" s="865"/>
      <c r="M18" s="864"/>
      <c r="N18" s="865"/>
      <c r="O18" s="864"/>
      <c r="P18" s="865"/>
      <c r="Q18" s="864"/>
      <c r="R18" s="865"/>
      <c r="S18" s="864"/>
      <c r="T18" s="865"/>
      <c r="U18" s="173"/>
    </row>
    <row r="19" spans="1:21" s="40" customFormat="1" ht="20.100000000000001" customHeight="1">
      <c r="A19" s="163"/>
      <c r="B19" s="46"/>
      <c r="C19" s="855"/>
      <c r="D19" s="868"/>
      <c r="E19" s="313" t="s">
        <v>123</v>
      </c>
      <c r="F19" s="862" t="s">
        <v>124</v>
      </c>
      <c r="G19" s="862"/>
      <c r="H19" s="314" t="s">
        <v>125</v>
      </c>
      <c r="I19" s="862" t="s">
        <v>124</v>
      </c>
      <c r="J19" s="863"/>
      <c r="K19" s="864"/>
      <c r="L19" s="865"/>
      <c r="M19" s="864"/>
      <c r="N19" s="865"/>
      <c r="O19" s="864"/>
      <c r="P19" s="865"/>
      <c r="Q19" s="864"/>
      <c r="R19" s="865"/>
      <c r="S19" s="864"/>
      <c r="T19" s="865"/>
      <c r="U19" s="173"/>
    </row>
    <row r="20" spans="1:21" s="40" customFormat="1" ht="20.100000000000001" customHeight="1">
      <c r="A20" s="163"/>
      <c r="B20" s="46"/>
      <c r="C20" s="855"/>
      <c r="D20" s="868"/>
      <c r="E20" s="313" t="s">
        <v>123</v>
      </c>
      <c r="F20" s="862" t="s">
        <v>124</v>
      </c>
      <c r="G20" s="862"/>
      <c r="H20" s="314" t="s">
        <v>125</v>
      </c>
      <c r="I20" s="862" t="s">
        <v>124</v>
      </c>
      <c r="J20" s="863"/>
      <c r="K20" s="864"/>
      <c r="L20" s="865"/>
      <c r="M20" s="864"/>
      <c r="N20" s="865"/>
      <c r="O20" s="864"/>
      <c r="P20" s="865"/>
      <c r="Q20" s="864"/>
      <c r="R20" s="865"/>
      <c r="S20" s="864"/>
      <c r="T20" s="865"/>
      <c r="U20" s="173"/>
    </row>
    <row r="21" spans="1:21" s="40" customFormat="1" ht="20.100000000000001" customHeight="1">
      <c r="A21" s="163"/>
      <c r="B21" s="46"/>
      <c r="C21" s="855"/>
      <c r="D21" s="868"/>
      <c r="E21" s="313" t="s">
        <v>123</v>
      </c>
      <c r="F21" s="862" t="s">
        <v>124</v>
      </c>
      <c r="G21" s="862"/>
      <c r="H21" s="314" t="s">
        <v>125</v>
      </c>
      <c r="I21" s="862" t="s">
        <v>124</v>
      </c>
      <c r="J21" s="863"/>
      <c r="K21" s="864"/>
      <c r="L21" s="865"/>
      <c r="M21" s="864"/>
      <c r="N21" s="865"/>
      <c r="O21" s="864"/>
      <c r="P21" s="865"/>
      <c r="Q21" s="864"/>
      <c r="R21" s="865"/>
      <c r="S21" s="864"/>
      <c r="T21" s="865"/>
      <c r="U21" s="173"/>
    </row>
    <row r="22" spans="1:21" s="40" customFormat="1" ht="20.100000000000001" customHeight="1">
      <c r="A22" s="163"/>
      <c r="B22" s="46"/>
      <c r="C22" s="867"/>
      <c r="D22" s="869"/>
      <c r="E22" s="586" t="s">
        <v>123</v>
      </c>
      <c r="F22" s="862" t="s">
        <v>124</v>
      </c>
      <c r="G22" s="862"/>
      <c r="H22" s="561" t="s">
        <v>125</v>
      </c>
      <c r="I22" s="872" t="s">
        <v>124</v>
      </c>
      <c r="J22" s="873"/>
      <c r="K22" s="874"/>
      <c r="L22" s="875"/>
      <c r="M22" s="874"/>
      <c r="N22" s="875"/>
      <c r="O22" s="874"/>
      <c r="P22" s="875"/>
      <c r="Q22" s="874"/>
      <c r="R22" s="875"/>
      <c r="S22" s="874"/>
      <c r="T22" s="875"/>
      <c r="U22" s="173"/>
    </row>
    <row r="23" spans="1:21" s="40" customFormat="1" ht="12.6" customHeight="1">
      <c r="A23" s="163"/>
      <c r="B23" s="46"/>
      <c r="C23" s="193"/>
      <c r="D23" s="43"/>
      <c r="E23" s="194"/>
      <c r="F23" s="194"/>
      <c r="G23" s="195"/>
      <c r="H23" s="195"/>
      <c r="I23" s="195"/>
      <c r="J23" s="195"/>
      <c r="K23" s="195"/>
      <c r="L23" s="195"/>
      <c r="M23" s="195"/>
      <c r="N23" s="195"/>
      <c r="O23" s="196"/>
      <c r="P23" s="196"/>
      <c r="Q23" s="196"/>
      <c r="R23" s="196"/>
      <c r="S23" s="196"/>
      <c r="T23" s="196"/>
      <c r="U23" s="175"/>
    </row>
    <row r="24" spans="1:21" s="40" customFormat="1" ht="20.100000000000001" customHeight="1">
      <c r="A24" s="163"/>
      <c r="B24" s="46"/>
      <c r="C24" s="876" t="s">
        <v>542</v>
      </c>
      <c r="D24" s="876"/>
      <c r="E24" s="876"/>
      <c r="F24" s="876"/>
      <c r="G24" s="876"/>
      <c r="H24" s="876"/>
      <c r="I24" s="876"/>
      <c r="J24" s="876"/>
      <c r="K24" s="876"/>
      <c r="L24" s="876"/>
      <c r="M24" s="876"/>
      <c r="N24" s="876"/>
      <c r="O24" s="876"/>
      <c r="P24" s="876"/>
      <c r="Q24" s="876"/>
      <c r="R24" s="876"/>
      <c r="S24" s="876"/>
      <c r="T24" s="876"/>
      <c r="U24" s="173"/>
    </row>
    <row r="25" spans="1:21" s="40" customFormat="1" ht="20.100000000000001" customHeight="1">
      <c r="A25" s="163"/>
      <c r="B25" s="46"/>
      <c r="C25" s="311"/>
      <c r="D25" s="311"/>
      <c r="E25" s="311"/>
      <c r="F25" s="311"/>
      <c r="G25" s="311"/>
      <c r="H25" s="311"/>
      <c r="I25" s="311"/>
      <c r="J25" s="311"/>
      <c r="K25" s="311"/>
      <c r="L25" s="311"/>
      <c r="M25" s="311"/>
      <c r="N25" s="311"/>
      <c r="O25" s="311"/>
      <c r="P25" s="311"/>
      <c r="Q25" s="311"/>
      <c r="R25" s="311"/>
      <c r="S25" s="311"/>
      <c r="T25" s="311"/>
      <c r="U25" s="173"/>
    </row>
    <row r="26" spans="1:21" s="74" customFormat="1" ht="21.95" customHeight="1">
      <c r="A26" s="200"/>
      <c r="B26" s="201"/>
      <c r="C26" s="877" t="s">
        <v>543</v>
      </c>
      <c r="D26" s="878"/>
      <c r="E26" s="878"/>
      <c r="F26" s="878"/>
      <c r="G26" s="878"/>
      <c r="H26" s="878"/>
      <c r="I26" s="878"/>
      <c r="J26" s="878"/>
      <c r="K26" s="878"/>
      <c r="L26" s="878"/>
      <c r="M26" s="878"/>
      <c r="N26" s="878"/>
      <c r="O26" s="878"/>
      <c r="P26" s="878"/>
      <c r="Q26" s="878"/>
      <c r="R26" s="878"/>
      <c r="S26" s="878"/>
      <c r="T26" s="879"/>
      <c r="U26" s="202"/>
    </row>
    <row r="27" spans="1:21" s="40" customFormat="1" ht="36" customHeight="1">
      <c r="A27" s="163"/>
      <c r="B27" s="46"/>
      <c r="C27" s="880" t="s">
        <v>544</v>
      </c>
      <c r="D27" s="880"/>
      <c r="E27" s="880"/>
      <c r="F27" s="880"/>
      <c r="G27" s="880"/>
      <c r="H27" s="880"/>
      <c r="I27" s="881" t="s">
        <v>545</v>
      </c>
      <c r="J27" s="880"/>
      <c r="K27" s="882" t="s">
        <v>538</v>
      </c>
      <c r="L27" s="883"/>
      <c r="M27" s="882" t="s">
        <v>145</v>
      </c>
      <c r="N27" s="883"/>
      <c r="O27" s="882" t="s">
        <v>546</v>
      </c>
      <c r="P27" s="883"/>
      <c r="Q27" s="884" t="s">
        <v>547</v>
      </c>
      <c r="R27" s="885"/>
      <c r="S27" s="884" t="s">
        <v>548</v>
      </c>
      <c r="T27" s="885"/>
      <c r="U27" s="173"/>
    </row>
    <row r="28" spans="1:21" s="40" customFormat="1" ht="29.45" customHeight="1">
      <c r="A28" s="163"/>
      <c r="B28" s="46"/>
      <c r="C28" s="855" t="s">
        <v>338</v>
      </c>
      <c r="D28" s="893" t="s">
        <v>106</v>
      </c>
      <c r="E28" s="894"/>
      <c r="F28" s="894"/>
      <c r="G28" s="894"/>
      <c r="H28" s="895"/>
      <c r="I28" s="896"/>
      <c r="J28" s="897"/>
      <c r="K28" s="886">
        <f>SUM(K29,K30,K31,K32)</f>
        <v>0</v>
      </c>
      <c r="L28" s="887"/>
      <c r="M28" s="886">
        <f>SUM(M29,M30,M31,M32)</f>
        <v>0</v>
      </c>
      <c r="N28" s="887"/>
      <c r="O28" s="886">
        <f>SUM(O29,O30,O31,O32)</f>
        <v>0</v>
      </c>
      <c r="P28" s="887"/>
      <c r="Q28" s="886">
        <f>SUM(Q29,Q30,Q31,Q32)</f>
        <v>0</v>
      </c>
      <c r="R28" s="887"/>
      <c r="S28" s="886">
        <f>SUM(S29,S30,S31,S32)</f>
        <v>0</v>
      </c>
      <c r="T28" s="887"/>
      <c r="U28" s="173"/>
    </row>
    <row r="29" spans="1:21" s="40" customFormat="1" ht="20.100000000000001" customHeight="1">
      <c r="A29" s="163"/>
      <c r="B29" s="46"/>
      <c r="C29" s="855"/>
      <c r="D29" s="855"/>
      <c r="E29" s="888" t="s">
        <v>102</v>
      </c>
      <c r="F29" s="889"/>
      <c r="G29" s="889"/>
      <c r="H29" s="890"/>
      <c r="I29" s="896"/>
      <c r="J29" s="897"/>
      <c r="K29" s="891"/>
      <c r="L29" s="892"/>
      <c r="M29" s="891"/>
      <c r="N29" s="892"/>
      <c r="O29" s="891"/>
      <c r="P29" s="892"/>
      <c r="Q29" s="891"/>
      <c r="R29" s="892"/>
      <c r="S29" s="891"/>
      <c r="T29" s="892"/>
      <c r="U29" s="173"/>
    </row>
    <row r="30" spans="1:21" s="40" customFormat="1" ht="20.100000000000001" customHeight="1">
      <c r="A30" s="163"/>
      <c r="B30" s="46"/>
      <c r="C30" s="855"/>
      <c r="D30" s="855"/>
      <c r="E30" s="888" t="s">
        <v>103</v>
      </c>
      <c r="F30" s="889"/>
      <c r="G30" s="889"/>
      <c r="H30" s="890"/>
      <c r="I30" s="896"/>
      <c r="J30" s="897"/>
      <c r="K30" s="891"/>
      <c r="L30" s="892"/>
      <c r="M30" s="891"/>
      <c r="N30" s="892"/>
      <c r="O30" s="891"/>
      <c r="P30" s="892"/>
      <c r="Q30" s="891"/>
      <c r="R30" s="892"/>
      <c r="S30" s="891"/>
      <c r="T30" s="892"/>
      <c r="U30" s="173"/>
    </row>
    <row r="31" spans="1:21" s="40" customFormat="1" ht="20.100000000000001" customHeight="1">
      <c r="A31" s="163"/>
      <c r="B31" s="46"/>
      <c r="C31" s="855"/>
      <c r="D31" s="855"/>
      <c r="E31" s="888" t="s">
        <v>104</v>
      </c>
      <c r="F31" s="889"/>
      <c r="G31" s="889"/>
      <c r="H31" s="890"/>
      <c r="I31" s="896"/>
      <c r="J31" s="897"/>
      <c r="K31" s="891"/>
      <c r="L31" s="892"/>
      <c r="M31" s="891"/>
      <c r="N31" s="892"/>
      <c r="O31" s="891"/>
      <c r="P31" s="892"/>
      <c r="Q31" s="891"/>
      <c r="R31" s="892"/>
      <c r="S31" s="891"/>
      <c r="T31" s="892"/>
      <c r="U31" s="173"/>
    </row>
    <row r="32" spans="1:21" s="40" customFormat="1" ht="20.100000000000001" customHeight="1">
      <c r="A32" s="163"/>
      <c r="B32" s="46"/>
      <c r="C32" s="855"/>
      <c r="D32" s="855"/>
      <c r="E32" s="900" t="s">
        <v>316</v>
      </c>
      <c r="F32" s="901"/>
      <c r="G32" s="901" t="s">
        <v>541</v>
      </c>
      <c r="H32" s="904"/>
      <c r="I32" s="896"/>
      <c r="J32" s="897"/>
      <c r="K32" s="891"/>
      <c r="L32" s="892"/>
      <c r="M32" s="891"/>
      <c r="N32" s="892"/>
      <c r="O32" s="891"/>
      <c r="P32" s="892"/>
      <c r="Q32" s="891"/>
      <c r="R32" s="892"/>
      <c r="S32" s="891"/>
      <c r="T32" s="892"/>
      <c r="U32" s="173"/>
    </row>
    <row r="33" spans="1:21" s="40" customFormat="1" ht="20.100000000000001" customHeight="1">
      <c r="A33" s="163"/>
      <c r="B33" s="46"/>
      <c r="C33" s="855"/>
      <c r="D33" s="888" t="s">
        <v>107</v>
      </c>
      <c r="E33" s="889"/>
      <c r="F33" s="889"/>
      <c r="G33" s="889"/>
      <c r="H33" s="890"/>
      <c r="I33" s="896"/>
      <c r="J33" s="897"/>
      <c r="K33" s="902"/>
      <c r="L33" s="903"/>
      <c r="M33" s="902"/>
      <c r="N33" s="903"/>
      <c r="O33" s="902"/>
      <c r="P33" s="903"/>
      <c r="Q33" s="902"/>
      <c r="R33" s="903"/>
      <c r="S33" s="902"/>
      <c r="T33" s="903"/>
      <c r="U33" s="173"/>
    </row>
    <row r="34" spans="1:21" s="40" customFormat="1" ht="20.100000000000001" customHeight="1">
      <c r="A34" s="163"/>
      <c r="B34" s="46"/>
      <c r="C34" s="855"/>
      <c r="D34" s="900" t="s">
        <v>316</v>
      </c>
      <c r="E34" s="901"/>
      <c r="F34" s="901" t="s">
        <v>541</v>
      </c>
      <c r="G34" s="901"/>
      <c r="H34" s="904"/>
      <c r="I34" s="898"/>
      <c r="J34" s="899"/>
      <c r="K34" s="902"/>
      <c r="L34" s="903"/>
      <c r="M34" s="902"/>
      <c r="N34" s="903"/>
      <c r="O34" s="902"/>
      <c r="P34" s="903"/>
      <c r="Q34" s="902"/>
      <c r="R34" s="903"/>
      <c r="S34" s="902"/>
      <c r="T34" s="903"/>
      <c r="U34" s="173"/>
    </row>
    <row r="35" spans="1:21" s="40" customFormat="1" ht="20.100000000000001" customHeight="1" thickBot="1">
      <c r="A35" s="163"/>
      <c r="B35" s="46"/>
      <c r="C35" s="918"/>
      <c r="D35" s="914" t="s">
        <v>105</v>
      </c>
      <c r="E35" s="915"/>
      <c r="F35" s="915"/>
      <c r="G35" s="915"/>
      <c r="H35" s="915"/>
      <c r="I35" s="916"/>
      <c r="J35" s="917"/>
      <c r="K35" s="916">
        <f>SUM(K28,K33,K34)</f>
        <v>0</v>
      </c>
      <c r="L35" s="917"/>
      <c r="M35" s="916">
        <f>SUM(M28,M33,M34)</f>
        <v>0</v>
      </c>
      <c r="N35" s="917"/>
      <c r="O35" s="916">
        <f>SUM(O28,O33,O34)</f>
        <v>0</v>
      </c>
      <c r="P35" s="917"/>
      <c r="Q35" s="916">
        <f>SUM(Q28,Q33,Q34)</f>
        <v>0</v>
      </c>
      <c r="R35" s="917"/>
      <c r="S35" s="916">
        <f>SUM(S28,S33,S34)</f>
        <v>0</v>
      </c>
      <c r="T35" s="917"/>
      <c r="U35" s="173"/>
    </row>
    <row r="36" spans="1:21" s="40" customFormat="1" ht="24" customHeight="1" thickTop="1">
      <c r="A36" s="163"/>
      <c r="B36" s="46"/>
      <c r="C36" s="907" t="s">
        <v>108</v>
      </c>
      <c r="D36" s="908"/>
      <c r="E36" s="908"/>
      <c r="F36" s="908"/>
      <c r="G36" s="908"/>
      <c r="H36" s="909"/>
      <c r="I36" s="910"/>
      <c r="J36" s="911"/>
      <c r="K36" s="912"/>
      <c r="L36" s="913"/>
      <c r="M36" s="912"/>
      <c r="N36" s="913"/>
      <c r="O36" s="905"/>
      <c r="P36" s="906"/>
      <c r="Q36" s="905"/>
      <c r="R36" s="906"/>
      <c r="S36" s="905"/>
      <c r="T36" s="906"/>
      <c r="U36" s="174"/>
    </row>
    <row r="37" spans="1:21" s="40" customFormat="1" ht="12.6" customHeight="1">
      <c r="A37" s="163"/>
      <c r="B37" s="46"/>
      <c r="C37" s="193"/>
      <c r="D37" s="43"/>
      <c r="E37" s="194"/>
      <c r="F37" s="194"/>
      <c r="G37" s="195"/>
      <c r="H37" s="195"/>
      <c r="I37" s="195"/>
      <c r="J37" s="195"/>
      <c r="K37" s="195"/>
      <c r="L37" s="195"/>
      <c r="M37" s="195"/>
      <c r="N37" s="195"/>
      <c r="O37" s="196"/>
      <c r="P37" s="196"/>
      <c r="Q37" s="196"/>
      <c r="R37" s="196"/>
      <c r="S37" s="196"/>
      <c r="T37" s="196"/>
      <c r="U37" s="175"/>
    </row>
    <row r="38" spans="1:21" s="40" customFormat="1" ht="24.95" customHeight="1">
      <c r="A38" s="164"/>
      <c r="B38" s="47"/>
      <c r="C38" s="817" t="s">
        <v>549</v>
      </c>
      <c r="D38" s="817"/>
      <c r="E38" s="817"/>
      <c r="F38" s="817"/>
      <c r="G38" s="817"/>
      <c r="H38" s="817"/>
      <c r="I38" s="817"/>
      <c r="J38" s="817"/>
      <c r="K38" s="817"/>
      <c r="L38" s="817"/>
      <c r="M38" s="817"/>
      <c r="N38" s="817"/>
      <c r="O38" s="817"/>
      <c r="P38" s="817"/>
      <c r="Q38" s="817"/>
      <c r="R38" s="817"/>
      <c r="S38" s="817"/>
      <c r="T38" s="817"/>
      <c r="U38" s="278"/>
    </row>
  </sheetData>
  <mergeCells count="184">
    <mergeCell ref="S36:T36"/>
    <mergeCell ref="C38:T38"/>
    <mergeCell ref="C36:H36"/>
    <mergeCell ref="I36:J36"/>
    <mergeCell ref="K36:L36"/>
    <mergeCell ref="M36:N36"/>
    <mergeCell ref="O36:P36"/>
    <mergeCell ref="Q36:R36"/>
    <mergeCell ref="S34:T34"/>
    <mergeCell ref="D35:H35"/>
    <mergeCell ref="I35:J35"/>
    <mergeCell ref="K35:L35"/>
    <mergeCell ref="M35:N35"/>
    <mergeCell ref="O35:P35"/>
    <mergeCell ref="Q35:R35"/>
    <mergeCell ref="S35:T35"/>
    <mergeCell ref="D34:E34"/>
    <mergeCell ref="F34:H34"/>
    <mergeCell ref="K34:L34"/>
    <mergeCell ref="M34:N34"/>
    <mergeCell ref="O34:P34"/>
    <mergeCell ref="Q34:R34"/>
    <mergeCell ref="C28:C35"/>
    <mergeCell ref="D33:H33"/>
    <mergeCell ref="O31:P31"/>
    <mergeCell ref="Q31:R31"/>
    <mergeCell ref="S31:T31"/>
    <mergeCell ref="K33:L33"/>
    <mergeCell ref="M33:N33"/>
    <mergeCell ref="O33:P33"/>
    <mergeCell ref="Q33:R33"/>
    <mergeCell ref="S33:T33"/>
    <mergeCell ref="G32:H32"/>
    <mergeCell ref="K32:L32"/>
    <mergeCell ref="M32:N32"/>
    <mergeCell ref="O32:P32"/>
    <mergeCell ref="Q32:R32"/>
    <mergeCell ref="S32:T32"/>
    <mergeCell ref="Q28:R28"/>
    <mergeCell ref="S28:T28"/>
    <mergeCell ref="E29:H29"/>
    <mergeCell ref="K29:L29"/>
    <mergeCell ref="M29:N29"/>
    <mergeCell ref="O29:P29"/>
    <mergeCell ref="Q29:R29"/>
    <mergeCell ref="S29:T29"/>
    <mergeCell ref="E30:H30"/>
    <mergeCell ref="D28:H28"/>
    <mergeCell ref="I28:J34"/>
    <mergeCell ref="K28:L28"/>
    <mergeCell ref="M28:N28"/>
    <mergeCell ref="O28:P28"/>
    <mergeCell ref="K30:L30"/>
    <mergeCell ref="M30:N30"/>
    <mergeCell ref="D29:D32"/>
    <mergeCell ref="O30:P30"/>
    <mergeCell ref="E32:F32"/>
    <mergeCell ref="Q30:R30"/>
    <mergeCell ref="S30:T30"/>
    <mergeCell ref="E31:H31"/>
    <mergeCell ref="K31:L31"/>
    <mergeCell ref="M31:N31"/>
    <mergeCell ref="C24:T24"/>
    <mergeCell ref="C26:T26"/>
    <mergeCell ref="C27:H27"/>
    <mergeCell ref="I27:J27"/>
    <mergeCell ref="K27:L27"/>
    <mergeCell ref="M27:N27"/>
    <mergeCell ref="O27:P27"/>
    <mergeCell ref="Q27:R27"/>
    <mergeCell ref="S27:T27"/>
    <mergeCell ref="S21:T21"/>
    <mergeCell ref="F22:G22"/>
    <mergeCell ref="I22:J22"/>
    <mergeCell ref="K22:L22"/>
    <mergeCell ref="M22:N22"/>
    <mergeCell ref="O22:P22"/>
    <mergeCell ref="Q22:R22"/>
    <mergeCell ref="S22:T22"/>
    <mergeCell ref="F21:G21"/>
    <mergeCell ref="I21:J21"/>
    <mergeCell ref="K21:L21"/>
    <mergeCell ref="M21:N21"/>
    <mergeCell ref="O21:P21"/>
    <mergeCell ref="Q21:R21"/>
    <mergeCell ref="S19:T19"/>
    <mergeCell ref="F20:G20"/>
    <mergeCell ref="I20:J20"/>
    <mergeCell ref="K20:L20"/>
    <mergeCell ref="M20:N20"/>
    <mergeCell ref="O20:P20"/>
    <mergeCell ref="Q20:R20"/>
    <mergeCell ref="S20:T20"/>
    <mergeCell ref="F19:G19"/>
    <mergeCell ref="I19:J19"/>
    <mergeCell ref="K19:L19"/>
    <mergeCell ref="M19:N19"/>
    <mergeCell ref="O19:P19"/>
    <mergeCell ref="Q19:R19"/>
    <mergeCell ref="I18:J18"/>
    <mergeCell ref="K18:L18"/>
    <mergeCell ref="M18:N18"/>
    <mergeCell ref="O18:P18"/>
    <mergeCell ref="Q18:R18"/>
    <mergeCell ref="S18:T18"/>
    <mergeCell ref="S16:T16"/>
    <mergeCell ref="C17:C22"/>
    <mergeCell ref="D17:J17"/>
    <mergeCell ref="K17:L17"/>
    <mergeCell ref="M17:N17"/>
    <mergeCell ref="O17:P17"/>
    <mergeCell ref="Q17:R17"/>
    <mergeCell ref="S17:T17"/>
    <mergeCell ref="D18:D22"/>
    <mergeCell ref="F18:G18"/>
    <mergeCell ref="E16:F16"/>
    <mergeCell ref="G16:J16"/>
    <mergeCell ref="K16:L16"/>
    <mergeCell ref="M16:N16"/>
    <mergeCell ref="O16:P16"/>
    <mergeCell ref="Q16:R16"/>
    <mergeCell ref="C9:C16"/>
    <mergeCell ref="Q11:R11"/>
    <mergeCell ref="K9:L9"/>
    <mergeCell ref="M9:N9"/>
    <mergeCell ref="O9:P9"/>
    <mergeCell ref="Q9:R9"/>
    <mergeCell ref="M11:N11"/>
    <mergeCell ref="O11:P11"/>
    <mergeCell ref="S14:T14"/>
    <mergeCell ref="F15:J15"/>
    <mergeCell ref="K15:L15"/>
    <mergeCell ref="M15:N15"/>
    <mergeCell ref="O15:P15"/>
    <mergeCell ref="Q15:R15"/>
    <mergeCell ref="S15:T15"/>
    <mergeCell ref="K13:L13"/>
    <mergeCell ref="M13:N13"/>
    <mergeCell ref="O13:P13"/>
    <mergeCell ref="Q13:R13"/>
    <mergeCell ref="S13:T13"/>
    <mergeCell ref="E14:J14"/>
    <mergeCell ref="K14:L14"/>
    <mergeCell ref="M14:N14"/>
    <mergeCell ref="O14:P14"/>
    <mergeCell ref="Q14:R14"/>
    <mergeCell ref="F13:J13"/>
    <mergeCell ref="C8:J8"/>
    <mergeCell ref="K8:L8"/>
    <mergeCell ref="M8:N8"/>
    <mergeCell ref="O8:P8"/>
    <mergeCell ref="Q8:R8"/>
    <mergeCell ref="S8:T8"/>
    <mergeCell ref="S11:T11"/>
    <mergeCell ref="E12:J12"/>
    <mergeCell ref="K12:L12"/>
    <mergeCell ref="M12:N12"/>
    <mergeCell ref="O12:P12"/>
    <mergeCell ref="Q12:R12"/>
    <mergeCell ref="S12:T12"/>
    <mergeCell ref="S9:T9"/>
    <mergeCell ref="D10:D16"/>
    <mergeCell ref="E10:J10"/>
    <mergeCell ref="K10:L10"/>
    <mergeCell ref="M10:N10"/>
    <mergeCell ref="O10:P10"/>
    <mergeCell ref="Q10:R10"/>
    <mergeCell ref="S10:T10"/>
    <mergeCell ref="F11:J11"/>
    <mergeCell ref="K11:L11"/>
    <mergeCell ref="D9:J9"/>
    <mergeCell ref="S2:U2"/>
    <mergeCell ref="S3:T3"/>
    <mergeCell ref="C4:T4"/>
    <mergeCell ref="C5:T5"/>
    <mergeCell ref="C6:J7"/>
    <mergeCell ref="K6:L7"/>
    <mergeCell ref="M6:N7"/>
    <mergeCell ref="O6:P7"/>
    <mergeCell ref="Q6:R6"/>
    <mergeCell ref="S6:T6"/>
    <mergeCell ref="U6:U7"/>
    <mergeCell ref="Q7:R7"/>
    <mergeCell ref="S7:T7"/>
  </mergeCells>
  <phoneticPr fontId="1"/>
  <printOptions horizontalCentered="1"/>
  <pageMargins left="0.70866141732283472" right="0.70866141732283472" top="0.74803149606299213" bottom="0.74803149606299213" header="0.31496062992125984" footer="0.31496062992125984"/>
  <pageSetup paperSize="9" scale="90" orientation="portrait" r:id="rId1"/>
  <headerFooter>
    <oddHeader>&amp;R&amp;"ＭＳ Ｐゴシック,標準"（様式１－３）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B81-DE0F-403D-88CA-2B73DEF2F2A4}">
  <sheetPr codeName="Sheet8"/>
  <dimension ref="A1:X38"/>
  <sheetViews>
    <sheetView view="pageBreakPreview" topLeftCell="B1" zoomScaleNormal="70" zoomScaleSheetLayoutView="100" zoomScalePageLayoutView="115" workbookViewId="0">
      <selection activeCell="L2" sqref="L2"/>
    </sheetView>
  </sheetViews>
  <sheetFormatPr defaultColWidth="3.75" defaultRowHeight="18.75"/>
  <cols>
    <col min="1" max="1" width="0.375" hidden="1" customWidth="1"/>
    <col min="2" max="2" width="0.625" style="45" customWidth="1"/>
    <col min="3" max="3" width="5.625" style="45" customWidth="1"/>
    <col min="4" max="7" width="5.125" customWidth="1"/>
    <col min="8" max="9" width="5.625" customWidth="1"/>
    <col min="10" max="11" width="7" customWidth="1"/>
    <col min="12" max="18" width="5.625" customWidth="1"/>
    <col min="19" max="19" width="0.625" style="45" customWidth="1"/>
    <col min="20" max="20" width="0.875" customWidth="1"/>
    <col min="21" max="24" width="3.75" style="38"/>
  </cols>
  <sheetData>
    <row r="1" spans="1:22" s="43" customFormat="1" ht="5.0999999999999996" customHeight="1">
      <c r="A1" s="56"/>
      <c r="T1" s="58"/>
      <c r="U1" s="58"/>
      <c r="V1" s="58"/>
    </row>
    <row r="2" spans="1:22" s="40" customFormat="1" ht="24.6" customHeight="1">
      <c r="A2" s="191"/>
      <c r="B2" s="169"/>
      <c r="C2" s="310" t="s">
        <v>147</v>
      </c>
      <c r="D2" s="188"/>
      <c r="E2" s="188"/>
      <c r="F2" s="188"/>
      <c r="G2" s="188"/>
      <c r="H2" s="188"/>
      <c r="I2" s="188"/>
      <c r="J2" s="188"/>
      <c r="K2" s="189"/>
      <c r="L2" s="189"/>
      <c r="M2" s="189"/>
      <c r="N2" s="189"/>
      <c r="O2" s="189"/>
      <c r="P2" s="189"/>
      <c r="Q2" s="307"/>
      <c r="R2" s="307"/>
      <c r="S2" s="190"/>
    </row>
    <row r="3" spans="1:22" s="40" customFormat="1" ht="21.95" customHeight="1">
      <c r="A3" s="163"/>
      <c r="B3" s="46"/>
      <c r="C3" s="799" t="s">
        <v>551</v>
      </c>
      <c r="D3" s="938"/>
      <c r="E3" s="938"/>
      <c r="F3" s="938"/>
      <c r="G3" s="938"/>
      <c r="H3" s="938"/>
      <c r="I3" s="938"/>
      <c r="J3" s="938"/>
      <c r="K3" s="938"/>
      <c r="L3" s="938"/>
      <c r="M3" s="938"/>
      <c r="N3" s="938"/>
      <c r="O3" s="938"/>
      <c r="P3" s="938"/>
      <c r="Q3" s="938"/>
      <c r="R3" s="938"/>
      <c r="S3" s="276"/>
    </row>
    <row r="4" spans="1:22" s="40" customFormat="1" ht="23.1" customHeight="1">
      <c r="A4" s="163"/>
      <c r="B4" s="46"/>
      <c r="C4" s="946" t="s">
        <v>109</v>
      </c>
      <c r="D4" s="947"/>
      <c r="E4" s="947"/>
      <c r="F4" s="947"/>
      <c r="G4" s="948"/>
      <c r="H4" s="931" t="s">
        <v>503</v>
      </c>
      <c r="I4" s="931" t="s">
        <v>504</v>
      </c>
      <c r="J4" s="931" t="s">
        <v>110</v>
      </c>
      <c r="K4" s="931" t="s">
        <v>317</v>
      </c>
      <c r="L4" s="919" t="s">
        <v>505</v>
      </c>
      <c r="M4" s="920"/>
      <c r="N4" s="920"/>
      <c r="O4" s="920"/>
      <c r="P4" s="920"/>
      <c r="Q4" s="920"/>
      <c r="R4" s="921"/>
      <c r="S4" s="176"/>
    </row>
    <row r="5" spans="1:22" s="40" customFormat="1" ht="30.95" customHeight="1">
      <c r="A5" s="163"/>
      <c r="B5" s="46"/>
      <c r="C5" s="949"/>
      <c r="D5" s="950"/>
      <c r="E5" s="950"/>
      <c r="F5" s="950"/>
      <c r="G5" s="951"/>
      <c r="H5" s="932"/>
      <c r="I5" s="932"/>
      <c r="J5" s="932"/>
      <c r="K5" s="932"/>
      <c r="L5" s="552" t="s">
        <v>112</v>
      </c>
      <c r="M5" s="562" t="s">
        <v>113</v>
      </c>
      <c r="N5" s="562" t="s">
        <v>114</v>
      </c>
      <c r="O5" s="563" t="s">
        <v>337</v>
      </c>
      <c r="P5" s="562" t="s">
        <v>115</v>
      </c>
      <c r="Q5" s="563" t="s">
        <v>506</v>
      </c>
      <c r="R5" s="564" t="s">
        <v>116</v>
      </c>
      <c r="S5" s="176"/>
    </row>
    <row r="6" spans="1:22" s="40" customFormat="1" ht="21" customHeight="1">
      <c r="A6" s="163"/>
      <c r="B6" s="46"/>
      <c r="C6" s="943" t="s">
        <v>146</v>
      </c>
      <c r="D6" s="952" t="s">
        <v>111</v>
      </c>
      <c r="E6" s="953"/>
      <c r="F6" s="953"/>
      <c r="G6" s="954"/>
      <c r="H6" s="315"/>
      <c r="I6" s="315"/>
      <c r="J6" s="315"/>
      <c r="K6" s="315"/>
      <c r="L6" s="316"/>
      <c r="M6" s="317"/>
      <c r="N6" s="318"/>
      <c r="O6" s="317"/>
      <c r="P6" s="317"/>
      <c r="Q6" s="317"/>
      <c r="R6" s="319"/>
      <c r="S6" s="177"/>
    </row>
    <row r="7" spans="1:22" s="40" customFormat="1" ht="21" customHeight="1">
      <c r="A7" s="163"/>
      <c r="B7" s="46"/>
      <c r="C7" s="943"/>
      <c r="D7" s="952" t="s">
        <v>129</v>
      </c>
      <c r="E7" s="953"/>
      <c r="F7" s="953"/>
      <c r="G7" s="954"/>
      <c r="H7" s="315"/>
      <c r="I7" s="315"/>
      <c r="J7" s="315"/>
      <c r="K7" s="315"/>
      <c r="L7" s="316"/>
      <c r="M7" s="317"/>
      <c r="N7" s="318"/>
      <c r="O7" s="317"/>
      <c r="P7" s="317"/>
      <c r="Q7" s="317"/>
      <c r="R7" s="319"/>
      <c r="S7" s="178"/>
    </row>
    <row r="8" spans="1:22" s="40" customFormat="1" ht="21" customHeight="1">
      <c r="A8" s="163"/>
      <c r="B8" s="46"/>
      <c r="C8" s="943"/>
      <c r="D8" s="925" t="s">
        <v>507</v>
      </c>
      <c r="E8" s="926"/>
      <c r="F8" s="926"/>
      <c r="G8" s="927"/>
      <c r="H8" s="320"/>
      <c r="I8" s="320"/>
      <c r="J8" s="320"/>
      <c r="K8" s="320"/>
      <c r="L8" s="321"/>
      <c r="M8" s="322"/>
      <c r="N8" s="323"/>
      <c r="O8" s="322"/>
      <c r="P8" s="322"/>
      <c r="Q8" s="322"/>
      <c r="R8" s="319"/>
      <c r="S8" s="178"/>
    </row>
    <row r="9" spans="1:22" s="40" customFormat="1" ht="21" customHeight="1" thickBot="1">
      <c r="A9" s="163"/>
      <c r="B9" s="46"/>
      <c r="C9" s="944"/>
      <c r="D9" s="928" t="s">
        <v>105</v>
      </c>
      <c r="E9" s="929"/>
      <c r="F9" s="929"/>
      <c r="G9" s="930"/>
      <c r="H9" s="324">
        <f>SUM(H6,H7,H8)</f>
        <v>0</v>
      </c>
      <c r="I9" s="324">
        <f>SUM(I6,I7,I8)</f>
        <v>0</v>
      </c>
      <c r="J9" s="324">
        <f>SUM(J6,J7,J8)</f>
        <v>0</v>
      </c>
      <c r="K9" s="672"/>
      <c r="L9" s="922"/>
      <c r="M9" s="923"/>
      <c r="N9" s="923"/>
      <c r="O9" s="923"/>
      <c r="P9" s="923"/>
      <c r="Q9" s="923"/>
      <c r="R9" s="924"/>
      <c r="S9" s="179"/>
    </row>
    <row r="10" spans="1:22" s="40" customFormat="1" ht="21" customHeight="1" thickTop="1">
      <c r="A10" s="163"/>
      <c r="B10" s="46"/>
      <c r="C10" s="945" t="s">
        <v>128</v>
      </c>
      <c r="D10" s="925" t="s">
        <v>111</v>
      </c>
      <c r="E10" s="926"/>
      <c r="F10" s="926"/>
      <c r="G10" s="927"/>
      <c r="H10" s="315"/>
      <c r="I10" s="315"/>
      <c r="J10" s="315"/>
      <c r="K10" s="315"/>
      <c r="L10" s="316"/>
      <c r="M10" s="317"/>
      <c r="N10" s="318"/>
      <c r="O10" s="317"/>
      <c r="P10" s="317"/>
      <c r="Q10" s="317"/>
      <c r="R10" s="319"/>
      <c r="S10" s="177"/>
    </row>
    <row r="11" spans="1:22" s="40" customFormat="1" ht="21" customHeight="1">
      <c r="A11" s="163"/>
      <c r="B11" s="46"/>
      <c r="C11" s="943"/>
      <c r="D11" s="925" t="s">
        <v>129</v>
      </c>
      <c r="E11" s="926"/>
      <c r="F11" s="926"/>
      <c r="G11" s="927"/>
      <c r="H11" s="315"/>
      <c r="I11" s="315"/>
      <c r="J11" s="315"/>
      <c r="K11" s="315"/>
      <c r="L11" s="316"/>
      <c r="M11" s="317"/>
      <c r="N11" s="318"/>
      <c r="O11" s="317"/>
      <c r="P11" s="317"/>
      <c r="Q11" s="317"/>
      <c r="R11" s="319"/>
      <c r="S11" s="178"/>
    </row>
    <row r="12" spans="1:22" s="40" customFormat="1" ht="21" customHeight="1">
      <c r="A12" s="163"/>
      <c r="B12" s="46"/>
      <c r="C12" s="943"/>
      <c r="D12" s="925" t="s">
        <v>507</v>
      </c>
      <c r="E12" s="926"/>
      <c r="F12" s="926"/>
      <c r="G12" s="927"/>
      <c r="H12" s="320"/>
      <c r="I12" s="320"/>
      <c r="J12" s="320"/>
      <c r="K12" s="320"/>
      <c r="L12" s="321"/>
      <c r="M12" s="322"/>
      <c r="N12" s="323"/>
      <c r="O12" s="322"/>
      <c r="P12" s="322"/>
      <c r="Q12" s="322"/>
      <c r="R12" s="319"/>
      <c r="S12" s="178"/>
    </row>
    <row r="13" spans="1:22" s="40" customFormat="1" ht="21" customHeight="1" thickBot="1">
      <c r="A13" s="163"/>
      <c r="B13" s="46"/>
      <c r="C13" s="944"/>
      <c r="D13" s="928" t="s">
        <v>105</v>
      </c>
      <c r="E13" s="929"/>
      <c r="F13" s="929"/>
      <c r="G13" s="930"/>
      <c r="H13" s="324">
        <f>SUM(H10,H11,H12)</f>
        <v>0</v>
      </c>
      <c r="I13" s="324">
        <f>SUM(I10,I11,I12)</f>
        <v>0</v>
      </c>
      <c r="J13" s="324">
        <f>SUM(J10,J11,J12)</f>
        <v>0</v>
      </c>
      <c r="K13" s="672"/>
      <c r="L13" s="922"/>
      <c r="M13" s="923"/>
      <c r="N13" s="923"/>
      <c r="O13" s="923"/>
      <c r="P13" s="923"/>
      <c r="Q13" s="923"/>
      <c r="R13" s="924"/>
      <c r="S13" s="179"/>
    </row>
    <row r="14" spans="1:22" s="40" customFormat="1" ht="21" customHeight="1" thickTop="1">
      <c r="A14" s="163"/>
      <c r="B14" s="46"/>
      <c r="C14" s="945" t="s">
        <v>335</v>
      </c>
      <c r="D14" s="925" t="s">
        <v>111</v>
      </c>
      <c r="E14" s="926"/>
      <c r="F14" s="926"/>
      <c r="G14" s="927"/>
      <c r="H14" s="315"/>
      <c r="I14" s="315"/>
      <c r="J14" s="315"/>
      <c r="K14" s="315"/>
      <c r="L14" s="316"/>
      <c r="M14" s="317"/>
      <c r="N14" s="318"/>
      <c r="O14" s="317"/>
      <c r="P14" s="317"/>
      <c r="Q14" s="317"/>
      <c r="R14" s="319"/>
      <c r="S14" s="177"/>
    </row>
    <row r="15" spans="1:22" s="40" customFormat="1" ht="21" customHeight="1">
      <c r="A15" s="163"/>
      <c r="B15" s="46"/>
      <c r="C15" s="943"/>
      <c r="D15" s="925" t="s">
        <v>129</v>
      </c>
      <c r="E15" s="926"/>
      <c r="F15" s="926"/>
      <c r="G15" s="927"/>
      <c r="H15" s="315"/>
      <c r="I15" s="315"/>
      <c r="J15" s="315"/>
      <c r="K15" s="315"/>
      <c r="L15" s="316"/>
      <c r="M15" s="317"/>
      <c r="N15" s="318"/>
      <c r="O15" s="317"/>
      <c r="P15" s="317"/>
      <c r="Q15" s="317"/>
      <c r="R15" s="319"/>
      <c r="S15" s="178"/>
    </row>
    <row r="16" spans="1:22" s="40" customFormat="1" ht="21" customHeight="1">
      <c r="A16" s="163"/>
      <c r="B16" s="46"/>
      <c r="C16" s="943"/>
      <c r="D16" s="925" t="s">
        <v>507</v>
      </c>
      <c r="E16" s="926"/>
      <c r="F16" s="926"/>
      <c r="G16" s="927"/>
      <c r="H16" s="320"/>
      <c r="I16" s="320"/>
      <c r="J16" s="320"/>
      <c r="K16" s="320"/>
      <c r="L16" s="321"/>
      <c r="M16" s="322"/>
      <c r="N16" s="323"/>
      <c r="O16" s="322"/>
      <c r="P16" s="322"/>
      <c r="Q16" s="322"/>
      <c r="R16" s="319"/>
      <c r="S16" s="178"/>
    </row>
    <row r="17" spans="1:19" s="40" customFormat="1" ht="21" customHeight="1" thickBot="1">
      <c r="A17" s="163"/>
      <c r="B17" s="46"/>
      <c r="C17" s="944"/>
      <c r="D17" s="928" t="s">
        <v>105</v>
      </c>
      <c r="E17" s="929"/>
      <c r="F17" s="929"/>
      <c r="G17" s="930"/>
      <c r="H17" s="324">
        <f>SUM(H14,H15,H16)</f>
        <v>0</v>
      </c>
      <c r="I17" s="324">
        <f>SUM(I14,I15,I16)</f>
        <v>0</v>
      </c>
      <c r="J17" s="324">
        <f>SUM(J14,J15,J16)</f>
        <v>0</v>
      </c>
      <c r="K17" s="672"/>
      <c r="L17" s="922"/>
      <c r="M17" s="923"/>
      <c r="N17" s="923"/>
      <c r="O17" s="923"/>
      <c r="P17" s="923"/>
      <c r="Q17" s="923"/>
      <c r="R17" s="924"/>
      <c r="S17" s="178"/>
    </row>
    <row r="18" spans="1:19" s="40" customFormat="1" ht="21" customHeight="1" thickTop="1">
      <c r="A18" s="163"/>
      <c r="B18" s="46"/>
      <c r="C18" s="945" t="s">
        <v>336</v>
      </c>
      <c r="D18" s="925" t="s">
        <v>111</v>
      </c>
      <c r="E18" s="926"/>
      <c r="F18" s="926"/>
      <c r="G18" s="927"/>
      <c r="H18" s="315"/>
      <c r="I18" s="315"/>
      <c r="J18" s="315"/>
      <c r="K18" s="315"/>
      <c r="L18" s="316"/>
      <c r="M18" s="317"/>
      <c r="N18" s="318"/>
      <c r="O18" s="317"/>
      <c r="P18" s="317"/>
      <c r="Q18" s="317"/>
      <c r="R18" s="319"/>
      <c r="S18" s="178"/>
    </row>
    <row r="19" spans="1:19" s="40" customFormat="1" ht="21" customHeight="1">
      <c r="A19" s="163"/>
      <c r="B19" s="46"/>
      <c r="C19" s="943"/>
      <c r="D19" s="925" t="s">
        <v>129</v>
      </c>
      <c r="E19" s="926"/>
      <c r="F19" s="926"/>
      <c r="G19" s="927"/>
      <c r="H19" s="315"/>
      <c r="I19" s="315"/>
      <c r="J19" s="315"/>
      <c r="K19" s="315"/>
      <c r="L19" s="316"/>
      <c r="M19" s="317"/>
      <c r="N19" s="318"/>
      <c r="O19" s="317"/>
      <c r="P19" s="317"/>
      <c r="Q19" s="317"/>
      <c r="R19" s="319"/>
      <c r="S19" s="178"/>
    </row>
    <row r="20" spans="1:19" s="40" customFormat="1" ht="21" customHeight="1" thickBot="1">
      <c r="A20" s="163"/>
      <c r="B20" s="46"/>
      <c r="C20" s="944"/>
      <c r="D20" s="928" t="s">
        <v>105</v>
      </c>
      <c r="E20" s="929"/>
      <c r="F20" s="929"/>
      <c r="G20" s="930"/>
      <c r="H20" s="612">
        <f>SUM(H18,H19)</f>
        <v>0</v>
      </c>
      <c r="I20" s="612">
        <f>SUM(I18,I19)</f>
        <v>0</v>
      </c>
      <c r="J20" s="612">
        <f>SUM(J18,J19)</f>
        <v>0</v>
      </c>
      <c r="K20" s="672"/>
      <c r="L20" s="922"/>
      <c r="M20" s="923"/>
      <c r="N20" s="923"/>
      <c r="O20" s="923"/>
      <c r="P20" s="923"/>
      <c r="Q20" s="923"/>
      <c r="R20" s="924"/>
      <c r="S20" s="178"/>
    </row>
    <row r="21" spans="1:19" s="40" customFormat="1" ht="63" customHeight="1" thickTop="1">
      <c r="A21" s="164"/>
      <c r="B21" s="47"/>
      <c r="C21" s="941" t="s">
        <v>550</v>
      </c>
      <c r="D21" s="942"/>
      <c r="E21" s="942"/>
      <c r="F21" s="942"/>
      <c r="G21" s="942"/>
      <c r="H21" s="942"/>
      <c r="I21" s="942"/>
      <c r="J21" s="942"/>
      <c r="K21" s="942"/>
      <c r="L21" s="942"/>
      <c r="M21" s="942"/>
      <c r="N21" s="942"/>
      <c r="O21" s="942"/>
      <c r="P21" s="942"/>
      <c r="Q21" s="942"/>
      <c r="R21" s="942"/>
      <c r="S21" s="498"/>
    </row>
    <row r="22" spans="1:19">
      <c r="A22" s="165"/>
    </row>
    <row r="23" spans="1:19" ht="18" customHeight="1">
      <c r="B23" s="273"/>
      <c r="C23" s="939" t="s">
        <v>583</v>
      </c>
      <c r="D23" s="939"/>
      <c r="E23" s="939"/>
      <c r="F23" s="939"/>
      <c r="G23" s="939"/>
      <c r="H23" s="939"/>
      <c r="I23" s="939"/>
      <c r="J23" s="939"/>
      <c r="K23" s="939"/>
      <c r="L23" s="939"/>
      <c r="M23" s="939"/>
      <c r="N23" s="939"/>
      <c r="O23" s="939"/>
      <c r="P23" s="939"/>
      <c r="Q23" s="808"/>
      <c r="R23" s="808"/>
      <c r="S23" s="940"/>
    </row>
    <row r="24" spans="1:19" ht="58.5" customHeight="1">
      <c r="B24" s="274"/>
      <c r="C24" s="933" t="s">
        <v>672</v>
      </c>
      <c r="D24" s="933"/>
      <c r="E24" s="933"/>
      <c r="F24" s="933"/>
      <c r="G24" s="933"/>
      <c r="H24" s="933"/>
      <c r="I24" s="933"/>
      <c r="J24" s="933"/>
      <c r="K24" s="933"/>
      <c r="L24" s="933"/>
      <c r="M24" s="933"/>
      <c r="N24" s="933"/>
      <c r="O24" s="933"/>
      <c r="P24" s="933"/>
      <c r="Q24" s="933"/>
      <c r="R24" s="934"/>
      <c r="S24" s="935"/>
    </row>
    <row r="25" spans="1:19">
      <c r="B25" s="275"/>
      <c r="C25" s="798"/>
      <c r="D25" s="798"/>
      <c r="E25" s="798"/>
      <c r="F25" s="798"/>
      <c r="G25" s="798"/>
      <c r="H25" s="798"/>
      <c r="I25" s="798"/>
      <c r="J25" s="798"/>
      <c r="K25" s="798"/>
      <c r="L25" s="798"/>
      <c r="M25" s="798"/>
      <c r="N25" s="798"/>
      <c r="O25" s="798"/>
      <c r="P25" s="798"/>
      <c r="Q25" s="798"/>
      <c r="R25" s="798"/>
      <c r="S25" s="936"/>
    </row>
    <row r="26" spans="1:19">
      <c r="B26" s="275"/>
      <c r="C26" s="798"/>
      <c r="D26" s="798"/>
      <c r="E26" s="798"/>
      <c r="F26" s="798"/>
      <c r="G26" s="798"/>
      <c r="H26" s="798"/>
      <c r="I26" s="798"/>
      <c r="J26" s="798"/>
      <c r="K26" s="798"/>
      <c r="L26" s="798"/>
      <c r="M26" s="798"/>
      <c r="N26" s="798"/>
      <c r="O26" s="798"/>
      <c r="P26" s="798"/>
      <c r="Q26" s="798"/>
      <c r="R26" s="798"/>
      <c r="S26" s="936"/>
    </row>
    <row r="27" spans="1:19">
      <c r="B27" s="275"/>
      <c r="C27" s="798"/>
      <c r="D27" s="798"/>
      <c r="E27" s="798"/>
      <c r="F27" s="798"/>
      <c r="G27" s="798"/>
      <c r="H27" s="798"/>
      <c r="I27" s="798"/>
      <c r="J27" s="798"/>
      <c r="K27" s="798"/>
      <c r="L27" s="798"/>
      <c r="M27" s="798"/>
      <c r="N27" s="798"/>
      <c r="O27" s="798"/>
      <c r="P27" s="798"/>
      <c r="Q27" s="798"/>
      <c r="R27" s="798"/>
      <c r="S27" s="936"/>
    </row>
    <row r="28" spans="1:19">
      <c r="B28" s="275"/>
      <c r="C28" s="798"/>
      <c r="D28" s="798"/>
      <c r="E28" s="798"/>
      <c r="F28" s="798"/>
      <c r="G28" s="798"/>
      <c r="H28" s="798"/>
      <c r="I28" s="798"/>
      <c r="J28" s="798"/>
      <c r="K28" s="798"/>
      <c r="L28" s="798"/>
      <c r="M28" s="798"/>
      <c r="N28" s="798"/>
      <c r="O28" s="798"/>
      <c r="P28" s="798"/>
      <c r="Q28" s="798"/>
      <c r="R28" s="798"/>
      <c r="S28" s="936"/>
    </row>
    <row r="29" spans="1:19">
      <c r="B29" s="275"/>
      <c r="C29" s="798"/>
      <c r="D29" s="798"/>
      <c r="E29" s="798"/>
      <c r="F29" s="798"/>
      <c r="G29" s="798"/>
      <c r="H29" s="798"/>
      <c r="I29" s="798"/>
      <c r="J29" s="798"/>
      <c r="K29" s="798"/>
      <c r="L29" s="798"/>
      <c r="M29" s="798"/>
      <c r="N29" s="798"/>
      <c r="O29" s="798"/>
      <c r="P29" s="798"/>
      <c r="Q29" s="798"/>
      <c r="R29" s="798"/>
      <c r="S29" s="936"/>
    </row>
    <row r="30" spans="1:19">
      <c r="B30" s="275"/>
      <c r="C30" s="798"/>
      <c r="D30" s="798"/>
      <c r="E30" s="798"/>
      <c r="F30" s="798"/>
      <c r="G30" s="798"/>
      <c r="H30" s="798"/>
      <c r="I30" s="798"/>
      <c r="J30" s="798"/>
      <c r="K30" s="798"/>
      <c r="L30" s="798"/>
      <c r="M30" s="798"/>
      <c r="N30" s="798"/>
      <c r="O30" s="798"/>
      <c r="P30" s="798"/>
      <c r="Q30" s="798"/>
      <c r="R30" s="798"/>
      <c r="S30" s="936"/>
    </row>
    <row r="31" spans="1:19">
      <c r="B31" s="275"/>
      <c r="C31" s="798"/>
      <c r="D31" s="798"/>
      <c r="E31" s="798"/>
      <c r="F31" s="798"/>
      <c r="G31" s="798"/>
      <c r="H31" s="798"/>
      <c r="I31" s="798"/>
      <c r="J31" s="798"/>
      <c r="K31" s="798"/>
      <c r="L31" s="798"/>
      <c r="M31" s="798"/>
      <c r="N31" s="798"/>
      <c r="O31" s="798"/>
      <c r="P31" s="798"/>
      <c r="Q31" s="798"/>
      <c r="R31" s="798"/>
      <c r="S31" s="936"/>
    </row>
    <row r="32" spans="1:19">
      <c r="B32" s="275"/>
      <c r="C32" s="798"/>
      <c r="D32" s="798"/>
      <c r="E32" s="798"/>
      <c r="F32" s="798"/>
      <c r="G32" s="798"/>
      <c r="H32" s="798"/>
      <c r="I32" s="798"/>
      <c r="J32" s="798"/>
      <c r="K32" s="798"/>
      <c r="L32" s="798"/>
      <c r="M32" s="798"/>
      <c r="N32" s="798"/>
      <c r="O32" s="798"/>
      <c r="P32" s="798"/>
      <c r="Q32" s="798"/>
      <c r="R32" s="798"/>
      <c r="S32" s="936"/>
    </row>
    <row r="33" spans="2:19">
      <c r="B33" s="275"/>
      <c r="C33" s="798"/>
      <c r="D33" s="798"/>
      <c r="E33" s="798"/>
      <c r="F33" s="798"/>
      <c r="G33" s="798"/>
      <c r="H33" s="798"/>
      <c r="I33" s="798"/>
      <c r="J33" s="798"/>
      <c r="K33" s="798"/>
      <c r="L33" s="798"/>
      <c r="M33" s="798"/>
      <c r="N33" s="798"/>
      <c r="O33" s="798"/>
      <c r="P33" s="798"/>
      <c r="Q33" s="798"/>
      <c r="R33" s="798"/>
      <c r="S33" s="936"/>
    </row>
    <row r="34" spans="2:19">
      <c r="B34" s="275"/>
      <c r="C34" s="798"/>
      <c r="D34" s="798"/>
      <c r="E34" s="798"/>
      <c r="F34" s="798"/>
      <c r="G34" s="798"/>
      <c r="H34" s="798"/>
      <c r="I34" s="798"/>
      <c r="J34" s="798"/>
      <c r="K34" s="798"/>
      <c r="L34" s="798"/>
      <c r="M34" s="798"/>
      <c r="N34" s="798"/>
      <c r="O34" s="798"/>
      <c r="P34" s="798"/>
      <c r="Q34" s="798"/>
      <c r="R34" s="798"/>
      <c r="S34" s="936"/>
    </row>
    <row r="35" spans="2:19">
      <c r="B35" s="275"/>
      <c r="C35" s="798"/>
      <c r="D35" s="798"/>
      <c r="E35" s="798"/>
      <c r="F35" s="798"/>
      <c r="G35" s="798"/>
      <c r="H35" s="798"/>
      <c r="I35" s="798"/>
      <c r="J35" s="798"/>
      <c r="K35" s="798"/>
      <c r="L35" s="798"/>
      <c r="M35" s="798"/>
      <c r="N35" s="798"/>
      <c r="O35" s="798"/>
      <c r="P35" s="798"/>
      <c r="Q35" s="798"/>
      <c r="R35" s="798"/>
      <c r="S35" s="936"/>
    </row>
    <row r="36" spans="2:19">
      <c r="B36" s="275"/>
      <c r="C36" s="798"/>
      <c r="D36" s="798"/>
      <c r="E36" s="798"/>
      <c r="F36" s="798"/>
      <c r="G36" s="798"/>
      <c r="H36" s="798"/>
      <c r="I36" s="798"/>
      <c r="J36" s="798"/>
      <c r="K36" s="798"/>
      <c r="L36" s="798"/>
      <c r="M36" s="798"/>
      <c r="N36" s="798"/>
      <c r="O36" s="798"/>
      <c r="P36" s="798"/>
      <c r="Q36" s="798"/>
      <c r="R36" s="798"/>
      <c r="S36" s="936"/>
    </row>
    <row r="37" spans="2:19">
      <c r="B37" s="163"/>
      <c r="C37" s="798"/>
      <c r="D37" s="798"/>
      <c r="E37" s="798"/>
      <c r="F37" s="798"/>
      <c r="G37" s="798"/>
      <c r="H37" s="798"/>
      <c r="I37" s="798"/>
      <c r="J37" s="798"/>
      <c r="K37" s="798"/>
      <c r="L37" s="798"/>
      <c r="M37" s="798"/>
      <c r="N37" s="798"/>
      <c r="O37" s="798"/>
      <c r="P37" s="798"/>
      <c r="Q37" s="798"/>
      <c r="R37" s="798"/>
      <c r="S37" s="936"/>
    </row>
    <row r="38" spans="2:19">
      <c r="B38" s="613"/>
      <c r="C38" s="799"/>
      <c r="D38" s="799"/>
      <c r="E38" s="799"/>
      <c r="F38" s="799"/>
      <c r="G38" s="799"/>
      <c r="H38" s="799"/>
      <c r="I38" s="799"/>
      <c r="J38" s="799"/>
      <c r="K38" s="799"/>
      <c r="L38" s="799"/>
      <c r="M38" s="799"/>
      <c r="N38" s="799"/>
      <c r="O38" s="799"/>
      <c r="P38" s="799"/>
      <c r="Q38" s="799"/>
      <c r="R38" s="799"/>
      <c r="S38" s="937"/>
    </row>
  </sheetData>
  <mergeCells count="34">
    <mergeCell ref="C3:R3"/>
    <mergeCell ref="H4:H5"/>
    <mergeCell ref="I4:I5"/>
    <mergeCell ref="J4:J5"/>
    <mergeCell ref="C23:S23"/>
    <mergeCell ref="C21:R21"/>
    <mergeCell ref="C6:C9"/>
    <mergeCell ref="C10:C13"/>
    <mergeCell ref="C4:G5"/>
    <mergeCell ref="D6:G6"/>
    <mergeCell ref="D7:G7"/>
    <mergeCell ref="D8:G8"/>
    <mergeCell ref="D9:G9"/>
    <mergeCell ref="D10:G10"/>
    <mergeCell ref="C14:C17"/>
    <mergeCell ref="C18:C20"/>
    <mergeCell ref="C24:S24"/>
    <mergeCell ref="C25:S38"/>
    <mergeCell ref="L20:R20"/>
    <mergeCell ref="D18:G18"/>
    <mergeCell ref="D19:G19"/>
    <mergeCell ref="D20:G20"/>
    <mergeCell ref="L4:R4"/>
    <mergeCell ref="L9:R9"/>
    <mergeCell ref="L13:R13"/>
    <mergeCell ref="L17:R17"/>
    <mergeCell ref="D15:G15"/>
    <mergeCell ref="D16:G16"/>
    <mergeCell ref="D17:G17"/>
    <mergeCell ref="D12:G12"/>
    <mergeCell ref="D13:G13"/>
    <mergeCell ref="D14:G14"/>
    <mergeCell ref="D11:G11"/>
    <mergeCell ref="K4:K5"/>
  </mergeCells>
  <phoneticPr fontId="1"/>
  <printOptions horizontalCentered="1"/>
  <pageMargins left="0.70866141732283472" right="0.70866141732283472" top="0.74803149606299213" bottom="0.74803149606299213" header="0.31496062992125984" footer="0.31496062992125984"/>
  <pageSetup paperSize="9" scale="86" orientation="portrait" r:id="rId1"/>
  <headerFooter>
    <oddHeader xml:space="preserve">&amp;R&amp;"ＭＳ Ｐゴシック,標準"（様式１－３）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A6C7E-BB1C-435F-A1F6-0293821E971F}">
  <sheetPr codeName="Sheet10">
    <pageSetUpPr fitToPage="1"/>
  </sheetPr>
  <dimension ref="A1:V72"/>
  <sheetViews>
    <sheetView view="pageBreakPreview" zoomScaleNormal="100" zoomScaleSheetLayoutView="100" workbookViewId="0">
      <pane ySplit="4" topLeftCell="A30" activePane="bottomLeft" state="frozen"/>
      <selection pane="bottomLeft" activeCell="A3" sqref="A3"/>
    </sheetView>
  </sheetViews>
  <sheetFormatPr defaultColWidth="8.25" defaultRowHeight="18.75"/>
  <cols>
    <col min="1" max="1" width="3.75" customWidth="1"/>
    <col min="2" max="2" width="7.375" style="40" customWidth="1"/>
    <col min="3" max="3" width="6.75" style="40" customWidth="1"/>
    <col min="4" max="8" width="8.125" style="40" customWidth="1"/>
    <col min="9" max="10" width="4.5" style="40" customWidth="1"/>
    <col min="11" max="12" width="8.125" style="40" customWidth="1"/>
    <col min="13" max="13" width="6.5" style="40" customWidth="1"/>
    <col min="14" max="16" width="8.125" style="40" customWidth="1"/>
    <col min="17" max="17" width="0.875" customWidth="1"/>
    <col min="18" max="18" width="4.5" customWidth="1"/>
    <col min="19" max="20" width="8.25" style="38"/>
    <col min="21" max="21" width="15.5" style="38" customWidth="1"/>
    <col min="22" max="22" width="8.25" style="38"/>
  </cols>
  <sheetData>
    <row r="1" spans="1:22" ht="20.25" customHeight="1">
      <c r="A1" s="977" t="s">
        <v>555</v>
      </c>
      <c r="B1" s="977"/>
      <c r="C1" s="977"/>
      <c r="D1" s="977"/>
      <c r="E1" s="977"/>
      <c r="F1" s="977"/>
      <c r="G1" s="977"/>
      <c r="H1" s="977"/>
      <c r="I1" s="977"/>
      <c r="J1" s="977"/>
      <c r="K1" s="977"/>
      <c r="L1" s="977"/>
      <c r="M1" s="977"/>
      <c r="N1" s="977"/>
      <c r="O1" s="615"/>
    </row>
    <row r="2" spans="1:22" ht="3.75" customHeight="1"/>
    <row r="3" spans="1:22" ht="18" customHeight="1" thickBot="1">
      <c r="B3"/>
      <c r="C3" s="73"/>
      <c r="D3" s="73"/>
      <c r="E3" s="73"/>
      <c r="F3" s="73"/>
      <c r="G3" s="73"/>
      <c r="H3" s="73"/>
      <c r="I3" s="73"/>
      <c r="J3" s="73"/>
      <c r="K3" s="73"/>
      <c r="L3" s="73"/>
      <c r="M3" s="73"/>
      <c r="O3" s="72" t="s">
        <v>41</v>
      </c>
      <c r="P3"/>
      <c r="S3"/>
      <c r="T3"/>
      <c r="U3"/>
      <c r="V3"/>
    </row>
    <row r="4" spans="1:22" s="74" customFormat="1" ht="38.25" customHeight="1" thickBot="1">
      <c r="B4" s="557" t="s">
        <v>135</v>
      </c>
      <c r="C4" s="620" t="s">
        <v>588</v>
      </c>
      <c r="D4" s="978" t="s">
        <v>44</v>
      </c>
      <c r="E4" s="979"/>
      <c r="F4" s="979"/>
      <c r="G4" s="979"/>
      <c r="H4" s="979"/>
      <c r="I4" s="979"/>
      <c r="J4" s="979"/>
      <c r="K4" s="979"/>
      <c r="L4" s="979"/>
      <c r="M4" s="980"/>
      <c r="N4" s="616" t="s">
        <v>45</v>
      </c>
      <c r="O4" s="626" t="s">
        <v>589</v>
      </c>
      <c r="P4" s="609"/>
    </row>
    <row r="5" spans="1:22" s="40" customFormat="1" ht="19.5" customHeight="1">
      <c r="A5" s="981" t="s">
        <v>429</v>
      </c>
      <c r="B5" s="553" t="s">
        <v>432</v>
      </c>
      <c r="C5" s="554" t="str">
        <f>IF('様式1-4-①（公演_個表）'!$F4="併願時に地域の中核の事業として選択する","○","")</f>
        <v/>
      </c>
      <c r="D5" s="971" t="str">
        <f>IF('様式1-4-①（公演_個表）'!$B7="","",'様式1-4-①（公演_個表）'!$B7)</f>
        <v/>
      </c>
      <c r="E5" s="972"/>
      <c r="F5" s="972"/>
      <c r="G5" s="972"/>
      <c r="H5" s="972"/>
      <c r="I5" s="972"/>
      <c r="J5" s="972"/>
      <c r="K5" s="972"/>
      <c r="L5" s="972"/>
      <c r="M5" s="973"/>
      <c r="N5" s="621" t="str">
        <f>'様式1-4-①（公演_個表）'!$D115</f>
        <v/>
      </c>
      <c r="O5" s="555" t="str">
        <f t="shared" ref="O5:O24" si="0">IF($C5="○",N5,"")</f>
        <v/>
      </c>
      <c r="P5" s="610" t="str">
        <f>IF($N5="","",IF($N5&lt;200,1,0))</f>
        <v/>
      </c>
      <c r="Q5" s="41"/>
      <c r="S5" s="41"/>
    </row>
    <row r="6" spans="1:22" s="40" customFormat="1" ht="19.5" customHeight="1">
      <c r="A6" s="982"/>
      <c r="B6" s="326" t="s">
        <v>433</v>
      </c>
      <c r="C6" s="325" t="str">
        <f>IF('様式1-4-①（公演_個表）'!$F120="併願時に地域の中核の事業として選択する","○","")</f>
        <v/>
      </c>
      <c r="D6" s="962" t="str">
        <f>IF('様式1-4-①（公演_個表）'!$B123="","",'様式1-4-①（公演_個表）'!$B123)</f>
        <v/>
      </c>
      <c r="E6" s="963"/>
      <c r="F6" s="963"/>
      <c r="G6" s="963"/>
      <c r="H6" s="963"/>
      <c r="I6" s="963"/>
      <c r="J6" s="963"/>
      <c r="K6" s="963"/>
      <c r="L6" s="963"/>
      <c r="M6" s="964"/>
      <c r="N6" s="614" t="str">
        <f>'様式1-4-①（公演_個表）'!$D231</f>
        <v/>
      </c>
      <c r="O6" s="556" t="str">
        <f t="shared" si="0"/>
        <v/>
      </c>
      <c r="P6" s="610" t="str">
        <f t="shared" ref="P6:P24" si="1">IF($N6="","",IF($N6&lt;200,1,0))</f>
        <v/>
      </c>
      <c r="Q6" s="41"/>
      <c r="S6" s="41"/>
    </row>
    <row r="7" spans="1:22" s="40" customFormat="1" ht="19.5" customHeight="1">
      <c r="A7" s="982"/>
      <c r="B7" s="326" t="s">
        <v>434</v>
      </c>
      <c r="C7" s="325" t="str">
        <f>IF('様式1-4-①（公演_個表）'!$F236="併願時に地域の中核の事業として選択する","○","")</f>
        <v/>
      </c>
      <c r="D7" s="962" t="str">
        <f>IF('様式1-4-①（公演_個表）'!$B239="","",'様式1-4-①（公演_個表）'!$B239)</f>
        <v/>
      </c>
      <c r="E7" s="963"/>
      <c r="F7" s="963"/>
      <c r="G7" s="963"/>
      <c r="H7" s="963"/>
      <c r="I7" s="963"/>
      <c r="J7" s="963"/>
      <c r="K7" s="963"/>
      <c r="L7" s="963"/>
      <c r="M7" s="964"/>
      <c r="N7" s="614" t="str">
        <f>'様式1-4-①（公演_個表）'!$D347</f>
        <v/>
      </c>
      <c r="O7" s="556" t="str">
        <f t="shared" si="0"/>
        <v/>
      </c>
      <c r="P7" s="610" t="str">
        <f t="shared" si="1"/>
        <v/>
      </c>
      <c r="Q7" s="41"/>
      <c r="S7" s="41"/>
    </row>
    <row r="8" spans="1:22" s="40" customFormat="1" ht="19.5" customHeight="1">
      <c r="A8" s="982"/>
      <c r="B8" s="326" t="s">
        <v>435</v>
      </c>
      <c r="C8" s="325" t="str">
        <f>IF('様式1-4-①（公演_個表）'!$F352="併願時に地域の中核の事業として選択する","○","")</f>
        <v/>
      </c>
      <c r="D8" s="962" t="str">
        <f>IF('様式1-4-①（公演_個表）'!$B355="","",'様式1-4-①（公演_個表）'!$B355)</f>
        <v/>
      </c>
      <c r="E8" s="963"/>
      <c r="F8" s="963"/>
      <c r="G8" s="963"/>
      <c r="H8" s="963"/>
      <c r="I8" s="963"/>
      <c r="J8" s="963"/>
      <c r="K8" s="963"/>
      <c r="L8" s="963"/>
      <c r="M8" s="964"/>
      <c r="N8" s="614" t="str">
        <f>'様式1-4-①（公演_個表）'!$D463</f>
        <v/>
      </c>
      <c r="O8" s="556" t="str">
        <f t="shared" si="0"/>
        <v/>
      </c>
      <c r="P8" s="610" t="str">
        <f t="shared" si="1"/>
        <v/>
      </c>
      <c r="Q8" s="41"/>
      <c r="S8" s="41"/>
    </row>
    <row r="9" spans="1:22" s="40" customFormat="1" ht="19.5" customHeight="1">
      <c r="A9" s="982"/>
      <c r="B9" s="326" t="s">
        <v>436</v>
      </c>
      <c r="C9" s="325" t="str">
        <f>IF('様式1-4-①（公演_個表）'!$F468="併願時に地域の中核の事業として選択する","○","")</f>
        <v/>
      </c>
      <c r="D9" s="962" t="str">
        <f>IF('様式1-4-①（公演_個表）'!$B471="","",'様式1-4-①（公演_個表）'!$B471)</f>
        <v/>
      </c>
      <c r="E9" s="963"/>
      <c r="F9" s="963"/>
      <c r="G9" s="963"/>
      <c r="H9" s="963"/>
      <c r="I9" s="963"/>
      <c r="J9" s="963"/>
      <c r="K9" s="963"/>
      <c r="L9" s="963"/>
      <c r="M9" s="964"/>
      <c r="N9" s="614" t="str">
        <f>'様式1-4-①（公演_個表）'!$D579</f>
        <v/>
      </c>
      <c r="O9" s="556" t="str">
        <f t="shared" si="0"/>
        <v/>
      </c>
      <c r="P9" s="610" t="str">
        <f t="shared" si="1"/>
        <v/>
      </c>
      <c r="Q9" s="41"/>
      <c r="S9" s="41"/>
    </row>
    <row r="10" spans="1:22" s="40" customFormat="1" ht="19.5" customHeight="1">
      <c r="A10" s="982"/>
      <c r="B10" s="326" t="s">
        <v>437</v>
      </c>
      <c r="C10" s="325" t="str">
        <f>IF('様式1-4-①（公演_個表）'!$F584="併願時に地域の中核の事業として選択する","○","")</f>
        <v/>
      </c>
      <c r="D10" s="962" t="str">
        <f>IF('様式1-4-①（公演_個表）'!$B587="","",'様式1-4-①（公演_個表）'!$B587)</f>
        <v/>
      </c>
      <c r="E10" s="963"/>
      <c r="F10" s="963"/>
      <c r="G10" s="963"/>
      <c r="H10" s="963"/>
      <c r="I10" s="963"/>
      <c r="J10" s="963"/>
      <c r="K10" s="963"/>
      <c r="L10" s="963"/>
      <c r="M10" s="964"/>
      <c r="N10" s="614" t="str">
        <f>'様式1-4-①（公演_個表）'!$D695</f>
        <v/>
      </c>
      <c r="O10" s="556" t="str">
        <f t="shared" si="0"/>
        <v/>
      </c>
      <c r="P10" s="610" t="str">
        <f t="shared" si="1"/>
        <v/>
      </c>
      <c r="Q10" s="41"/>
      <c r="S10" s="41"/>
    </row>
    <row r="11" spans="1:22" s="40" customFormat="1" ht="19.5" customHeight="1">
      <c r="A11" s="982"/>
      <c r="B11" s="326" t="s">
        <v>438</v>
      </c>
      <c r="C11" s="325" t="str">
        <f>IF('様式1-4-①（公演_個表）'!$F700="併願時に地域の中核の事業として選択する","○","")</f>
        <v/>
      </c>
      <c r="D11" s="962" t="str">
        <f>IF('様式1-4-①（公演_個表）'!$B703="","",'様式1-4-①（公演_個表）'!$B703)</f>
        <v/>
      </c>
      <c r="E11" s="963"/>
      <c r="F11" s="963"/>
      <c r="G11" s="963"/>
      <c r="H11" s="963"/>
      <c r="I11" s="963"/>
      <c r="J11" s="963"/>
      <c r="K11" s="963"/>
      <c r="L11" s="963"/>
      <c r="M11" s="964"/>
      <c r="N11" s="614" t="str">
        <f>'様式1-4-①（公演_個表）'!$D811</f>
        <v/>
      </c>
      <c r="O11" s="556" t="str">
        <f t="shared" si="0"/>
        <v/>
      </c>
      <c r="P11" s="610" t="str">
        <f t="shared" si="1"/>
        <v/>
      </c>
      <c r="Q11" s="41"/>
      <c r="S11" s="41"/>
    </row>
    <row r="12" spans="1:22" s="40" customFormat="1" ht="19.5" customHeight="1">
      <c r="A12" s="982"/>
      <c r="B12" s="326" t="s">
        <v>439</v>
      </c>
      <c r="C12" s="325" t="str">
        <f>IF('様式1-4-①（公演_個表）'!$F816="併願時に地域の中核の事業として選択する","○","")</f>
        <v/>
      </c>
      <c r="D12" s="962" t="str">
        <f>IF('様式1-4-①（公演_個表）'!$B819="","",'様式1-4-①（公演_個表）'!$B819)</f>
        <v/>
      </c>
      <c r="E12" s="963"/>
      <c r="F12" s="963"/>
      <c r="G12" s="963"/>
      <c r="H12" s="963"/>
      <c r="I12" s="963"/>
      <c r="J12" s="963"/>
      <c r="K12" s="963"/>
      <c r="L12" s="963"/>
      <c r="M12" s="964"/>
      <c r="N12" s="614" t="str">
        <f>'様式1-4-①（公演_個表）'!$D927</f>
        <v/>
      </c>
      <c r="O12" s="556" t="str">
        <f t="shared" si="0"/>
        <v/>
      </c>
      <c r="P12" s="610" t="str">
        <f t="shared" si="1"/>
        <v/>
      </c>
      <c r="Q12" s="41"/>
      <c r="S12" s="41"/>
    </row>
    <row r="13" spans="1:22" s="40" customFormat="1" ht="19.5" customHeight="1">
      <c r="A13" s="982"/>
      <c r="B13" s="326" t="s">
        <v>440</v>
      </c>
      <c r="C13" s="325" t="str">
        <f>IF('様式1-4-①（公演_個表）'!$F932="併願時に地域の中核の事業として選択する","○","")</f>
        <v/>
      </c>
      <c r="D13" s="962" t="str">
        <f>IF('様式1-4-①（公演_個表）'!$B935="","",'様式1-4-①（公演_個表）'!$B935)</f>
        <v/>
      </c>
      <c r="E13" s="963"/>
      <c r="F13" s="963"/>
      <c r="G13" s="963"/>
      <c r="H13" s="963"/>
      <c r="I13" s="963"/>
      <c r="J13" s="963"/>
      <c r="K13" s="963"/>
      <c r="L13" s="963"/>
      <c r="M13" s="964"/>
      <c r="N13" s="614" t="str">
        <f>'様式1-4-①（公演_個表）'!$D1043</f>
        <v/>
      </c>
      <c r="O13" s="556" t="str">
        <f t="shared" si="0"/>
        <v/>
      </c>
      <c r="P13" s="610" t="str">
        <f t="shared" si="1"/>
        <v/>
      </c>
      <c r="Q13" s="41"/>
      <c r="S13" s="41"/>
    </row>
    <row r="14" spans="1:22" s="40" customFormat="1" ht="19.5" customHeight="1">
      <c r="A14" s="982"/>
      <c r="B14" s="326" t="s">
        <v>441</v>
      </c>
      <c r="C14" s="325" t="str">
        <f>IF('様式1-4-①（公演_個表）'!$F1048="併願時に地域の中核の事業として選択する","○","")</f>
        <v/>
      </c>
      <c r="D14" s="962" t="str">
        <f>IF('様式1-4-①（公演_個表）'!$B1051="","",'様式1-4-①（公演_個表）'!$B1051)</f>
        <v/>
      </c>
      <c r="E14" s="963"/>
      <c r="F14" s="963"/>
      <c r="G14" s="963"/>
      <c r="H14" s="963"/>
      <c r="I14" s="963"/>
      <c r="J14" s="963"/>
      <c r="K14" s="963"/>
      <c r="L14" s="963"/>
      <c r="M14" s="964"/>
      <c r="N14" s="614" t="str">
        <f>'様式1-4-①（公演_個表）'!$D1159</f>
        <v/>
      </c>
      <c r="O14" s="556" t="str">
        <f t="shared" si="0"/>
        <v/>
      </c>
      <c r="P14" s="610" t="str">
        <f t="shared" si="1"/>
        <v/>
      </c>
      <c r="Q14" s="41"/>
      <c r="S14" s="41"/>
    </row>
    <row r="15" spans="1:22" s="40" customFormat="1" ht="19.5" customHeight="1">
      <c r="A15" s="982"/>
      <c r="B15" s="326" t="s">
        <v>442</v>
      </c>
      <c r="C15" s="325" t="str">
        <f>IF('様式1-4-①（公演_個表）'!$F1164="併願時に地域の中核の事業として選択する","○","")</f>
        <v/>
      </c>
      <c r="D15" s="962" t="str">
        <f>IF('様式1-4-①（公演_個表）'!$B1167="","",'様式1-4-①（公演_個表）'!$B1167)</f>
        <v/>
      </c>
      <c r="E15" s="963"/>
      <c r="F15" s="963"/>
      <c r="G15" s="963"/>
      <c r="H15" s="963"/>
      <c r="I15" s="963"/>
      <c r="J15" s="963"/>
      <c r="K15" s="963"/>
      <c r="L15" s="963"/>
      <c r="M15" s="964"/>
      <c r="N15" s="614" t="str">
        <f>'様式1-4-①（公演_個表）'!$D1275</f>
        <v/>
      </c>
      <c r="O15" s="556" t="str">
        <f t="shared" si="0"/>
        <v/>
      </c>
      <c r="P15" s="610" t="str">
        <f t="shared" si="1"/>
        <v/>
      </c>
      <c r="Q15" s="41"/>
      <c r="S15" s="41"/>
    </row>
    <row r="16" spans="1:22" s="40" customFormat="1" ht="19.5" customHeight="1">
      <c r="A16" s="982"/>
      <c r="B16" s="326" t="s">
        <v>443</v>
      </c>
      <c r="C16" s="325" t="str">
        <f>IF('様式1-4-①（公演_個表）'!$F1280="併願時に地域の中核の事業として選択する","○","")</f>
        <v/>
      </c>
      <c r="D16" s="962" t="str">
        <f>IF('様式1-4-①（公演_個表）'!$B1283="","",'様式1-4-①（公演_個表）'!$B1283)</f>
        <v/>
      </c>
      <c r="E16" s="963"/>
      <c r="F16" s="963"/>
      <c r="G16" s="963"/>
      <c r="H16" s="963"/>
      <c r="I16" s="963"/>
      <c r="J16" s="963"/>
      <c r="K16" s="963"/>
      <c r="L16" s="963"/>
      <c r="M16" s="964"/>
      <c r="N16" s="614" t="str">
        <f>'様式1-4-①（公演_個表）'!$D1391</f>
        <v/>
      </c>
      <c r="O16" s="556" t="str">
        <f t="shared" si="0"/>
        <v/>
      </c>
      <c r="P16" s="610" t="str">
        <f t="shared" si="1"/>
        <v/>
      </c>
      <c r="Q16" s="41"/>
      <c r="S16" s="41"/>
    </row>
    <row r="17" spans="1:19" s="40" customFormat="1" ht="19.5" customHeight="1">
      <c r="A17" s="982"/>
      <c r="B17" s="326" t="s">
        <v>444</v>
      </c>
      <c r="C17" s="325" t="str">
        <f>IF('様式1-4-①（公演_個表）'!$F1396="併願時に地域の中核の事業として選択する","○","")</f>
        <v/>
      </c>
      <c r="D17" s="962" t="str">
        <f>IF('様式1-4-①（公演_個表）'!$B1399="","",'様式1-4-①（公演_個表）'!$B1399)</f>
        <v/>
      </c>
      <c r="E17" s="963"/>
      <c r="F17" s="963"/>
      <c r="G17" s="963"/>
      <c r="H17" s="963"/>
      <c r="I17" s="963"/>
      <c r="J17" s="963"/>
      <c r="K17" s="963"/>
      <c r="L17" s="963"/>
      <c r="M17" s="964"/>
      <c r="N17" s="614" t="str">
        <f>'様式1-4-①（公演_個表）'!$D1507</f>
        <v/>
      </c>
      <c r="O17" s="556" t="str">
        <f t="shared" si="0"/>
        <v/>
      </c>
      <c r="P17" s="610" t="str">
        <f t="shared" si="1"/>
        <v/>
      </c>
      <c r="Q17" s="41"/>
      <c r="S17" s="41"/>
    </row>
    <row r="18" spans="1:19" s="40" customFormat="1" ht="19.5" customHeight="1">
      <c r="A18" s="982"/>
      <c r="B18" s="326" t="s">
        <v>445</v>
      </c>
      <c r="C18" s="325" t="str">
        <f>IF('様式1-4-①（公演_個表）'!$F1512="併願時に地域の中核の事業として選択する","○","")</f>
        <v/>
      </c>
      <c r="D18" s="962" t="str">
        <f>IF('様式1-4-①（公演_個表）'!$B1515="","",'様式1-4-①（公演_個表）'!$B1515)</f>
        <v/>
      </c>
      <c r="E18" s="963"/>
      <c r="F18" s="963"/>
      <c r="G18" s="963"/>
      <c r="H18" s="963"/>
      <c r="I18" s="963"/>
      <c r="J18" s="963"/>
      <c r="K18" s="963"/>
      <c r="L18" s="963"/>
      <c r="M18" s="964"/>
      <c r="N18" s="614" t="str">
        <f>'様式1-4-①（公演_個表）'!$D1623</f>
        <v/>
      </c>
      <c r="O18" s="556" t="str">
        <f t="shared" si="0"/>
        <v/>
      </c>
      <c r="P18" s="610" t="str">
        <f t="shared" si="1"/>
        <v/>
      </c>
      <c r="Q18" s="41"/>
      <c r="S18" s="41"/>
    </row>
    <row r="19" spans="1:19" s="40" customFormat="1" ht="19.5" customHeight="1">
      <c r="A19" s="982"/>
      <c r="B19" s="326" t="s">
        <v>446</v>
      </c>
      <c r="C19" s="325" t="str">
        <f>IF('様式1-4-①（公演_個表）'!$F1628="併願時に地域の中核の事業として選択する","○","")</f>
        <v/>
      </c>
      <c r="D19" s="962" t="str">
        <f>IF('様式1-4-①（公演_個表）'!$B1631="","",'様式1-4-①（公演_個表）'!$B1631)</f>
        <v/>
      </c>
      <c r="E19" s="963"/>
      <c r="F19" s="963"/>
      <c r="G19" s="963"/>
      <c r="H19" s="963"/>
      <c r="I19" s="963"/>
      <c r="J19" s="963"/>
      <c r="K19" s="963"/>
      <c r="L19" s="963"/>
      <c r="M19" s="964"/>
      <c r="N19" s="614" t="str">
        <f>'様式1-4-①（公演_個表）'!$D1739</f>
        <v/>
      </c>
      <c r="O19" s="556" t="str">
        <f t="shared" si="0"/>
        <v/>
      </c>
      <c r="P19" s="610" t="str">
        <f t="shared" si="1"/>
        <v/>
      </c>
      <c r="Q19" s="41"/>
      <c r="S19" s="41"/>
    </row>
    <row r="20" spans="1:19" s="40" customFormat="1" ht="19.5" customHeight="1">
      <c r="A20" s="982"/>
      <c r="B20" s="326" t="s">
        <v>477</v>
      </c>
      <c r="C20" s="325" t="str">
        <f>IF('様式1-4-①（公演_個表）'!$F1744="併願時に地域の中核の事業として選択する","○","")</f>
        <v/>
      </c>
      <c r="D20" s="962" t="str">
        <f>IF('様式1-4-①（公演_個表）'!$B1747="","",'様式1-4-①（公演_個表）'!$B1747)</f>
        <v/>
      </c>
      <c r="E20" s="963"/>
      <c r="F20" s="963"/>
      <c r="G20" s="963"/>
      <c r="H20" s="963"/>
      <c r="I20" s="963"/>
      <c r="J20" s="963"/>
      <c r="K20" s="963"/>
      <c r="L20" s="963"/>
      <c r="M20" s="964"/>
      <c r="N20" s="614" t="str">
        <f>'様式1-4-①（公演_個表）'!$D1855</f>
        <v/>
      </c>
      <c r="O20" s="556" t="str">
        <f t="shared" si="0"/>
        <v/>
      </c>
      <c r="P20" s="610" t="str">
        <f t="shared" si="1"/>
        <v/>
      </c>
      <c r="Q20" s="41"/>
      <c r="S20" s="41"/>
    </row>
    <row r="21" spans="1:19" s="40" customFormat="1" ht="19.5" customHeight="1">
      <c r="A21" s="982"/>
      <c r="B21" s="326" t="s">
        <v>478</v>
      </c>
      <c r="C21" s="325" t="str">
        <f>IF('様式1-4-①（公演_個表）'!$F1860="併願時に地域の中核の事業として選択する","○","")</f>
        <v/>
      </c>
      <c r="D21" s="962" t="str">
        <f>IF('様式1-4-①（公演_個表）'!$B1863="","",'様式1-4-①（公演_個表）'!$B1863)</f>
        <v/>
      </c>
      <c r="E21" s="963"/>
      <c r="F21" s="963"/>
      <c r="G21" s="963"/>
      <c r="H21" s="963"/>
      <c r="I21" s="963"/>
      <c r="J21" s="963"/>
      <c r="K21" s="963"/>
      <c r="L21" s="963"/>
      <c r="M21" s="964"/>
      <c r="N21" s="614" t="str">
        <f>'様式1-4-①（公演_個表）'!$D1971</f>
        <v/>
      </c>
      <c r="O21" s="556" t="str">
        <f t="shared" si="0"/>
        <v/>
      </c>
      <c r="P21" s="610" t="str">
        <f t="shared" si="1"/>
        <v/>
      </c>
      <c r="Q21" s="41"/>
      <c r="S21" s="41"/>
    </row>
    <row r="22" spans="1:19" s="40" customFormat="1" ht="19.5" customHeight="1">
      <c r="A22" s="982"/>
      <c r="B22" s="326" t="s">
        <v>479</v>
      </c>
      <c r="C22" s="325" t="str">
        <f>IF('様式1-4-①（公演_個表）'!$F1976="併願時に地域の中核の事業として選択する","○","")</f>
        <v/>
      </c>
      <c r="D22" s="962" t="str">
        <f>IF('様式1-4-①（公演_個表）'!$B1979="","",'様式1-4-①（公演_個表）'!$B1979)</f>
        <v/>
      </c>
      <c r="E22" s="963"/>
      <c r="F22" s="963"/>
      <c r="G22" s="963"/>
      <c r="H22" s="963"/>
      <c r="I22" s="963"/>
      <c r="J22" s="963"/>
      <c r="K22" s="963"/>
      <c r="L22" s="963"/>
      <c r="M22" s="964"/>
      <c r="N22" s="614" t="str">
        <f>'様式1-4-①（公演_個表）'!$D2087</f>
        <v/>
      </c>
      <c r="O22" s="556" t="str">
        <f t="shared" si="0"/>
        <v/>
      </c>
      <c r="P22" s="610" t="str">
        <f t="shared" si="1"/>
        <v/>
      </c>
      <c r="Q22" s="41"/>
      <c r="S22" s="41"/>
    </row>
    <row r="23" spans="1:19" s="40" customFormat="1" ht="19.5" customHeight="1">
      <c r="A23" s="982"/>
      <c r="B23" s="326" t="s">
        <v>480</v>
      </c>
      <c r="C23" s="325" t="str">
        <f>IF('様式1-4-①（公演_個表）'!$F2092="併願時に地域の中核の事業として選択する","○","")</f>
        <v/>
      </c>
      <c r="D23" s="962" t="str">
        <f>IF('様式1-4-①（公演_個表）'!$B2095="","",'様式1-4-①（公演_個表）'!$B2095)</f>
        <v/>
      </c>
      <c r="E23" s="963"/>
      <c r="F23" s="963"/>
      <c r="G23" s="963"/>
      <c r="H23" s="963"/>
      <c r="I23" s="963"/>
      <c r="J23" s="963"/>
      <c r="K23" s="963"/>
      <c r="L23" s="963"/>
      <c r="M23" s="964"/>
      <c r="N23" s="614" t="str">
        <f>'様式1-4-①（公演_個表）'!$D2203</f>
        <v/>
      </c>
      <c r="O23" s="556" t="str">
        <f t="shared" si="0"/>
        <v/>
      </c>
      <c r="P23" s="610" t="str">
        <f t="shared" si="1"/>
        <v/>
      </c>
      <c r="Q23" s="41"/>
      <c r="S23" s="41"/>
    </row>
    <row r="24" spans="1:19" s="40" customFormat="1" ht="19.5" customHeight="1" thickBot="1">
      <c r="A24" s="982"/>
      <c r="B24" s="558" t="s">
        <v>481</v>
      </c>
      <c r="C24" s="559" t="str">
        <f>IF('様式1-4-①（公演_個表）'!$F2208="併願時に地域の中核の事業として選択する","○","")</f>
        <v/>
      </c>
      <c r="D24" s="965" t="str">
        <f>IF('様式1-4-①（公演_個表）'!$B2211="","",'様式1-4-①（公演_個表）'!$B2211)</f>
        <v/>
      </c>
      <c r="E24" s="966"/>
      <c r="F24" s="966"/>
      <c r="G24" s="966"/>
      <c r="H24" s="966"/>
      <c r="I24" s="966"/>
      <c r="J24" s="966"/>
      <c r="K24" s="966"/>
      <c r="L24" s="966"/>
      <c r="M24" s="967"/>
      <c r="N24" s="622" t="str">
        <f>'様式1-4-①（公演_個表）'!$D2319</f>
        <v/>
      </c>
      <c r="O24" s="560" t="str">
        <f t="shared" si="0"/>
        <v/>
      </c>
      <c r="P24" s="610" t="str">
        <f t="shared" si="1"/>
        <v/>
      </c>
      <c r="Q24" s="41"/>
      <c r="S24" s="41"/>
    </row>
    <row r="25" spans="1:19" s="40" customFormat="1" ht="19.5" customHeight="1" thickTop="1">
      <c r="A25" s="982"/>
      <c r="B25" s="974" t="s">
        <v>500</v>
      </c>
      <c r="C25" s="975"/>
      <c r="D25" s="975"/>
      <c r="E25" s="975"/>
      <c r="F25" s="975"/>
      <c r="G25" s="975"/>
      <c r="H25" s="975"/>
      <c r="I25" s="975"/>
      <c r="J25" s="975"/>
      <c r="K25" s="975"/>
      <c r="L25" s="975"/>
      <c r="M25" s="976"/>
      <c r="N25" s="623">
        <f>SUMIF(P5:P24,"=0",N5:N24)</f>
        <v>0</v>
      </c>
      <c r="O25" s="590">
        <f>SUMIF(P5:P24,"=0",O5:O24)</f>
        <v>0</v>
      </c>
      <c r="Q25" s="41"/>
      <c r="R25" s="41"/>
      <c r="S25" s="41"/>
    </row>
    <row r="26" spans="1:19" s="40" customFormat="1" ht="19.5" customHeight="1" thickBot="1">
      <c r="A26" s="983"/>
      <c r="B26" s="968" t="s">
        <v>499</v>
      </c>
      <c r="C26" s="969"/>
      <c r="D26" s="969"/>
      <c r="E26" s="969"/>
      <c r="F26" s="969"/>
      <c r="G26" s="969"/>
      <c r="H26" s="969"/>
      <c r="I26" s="969"/>
      <c r="J26" s="969"/>
      <c r="K26" s="969"/>
      <c r="L26" s="969"/>
      <c r="M26" s="970"/>
      <c r="N26" s="624">
        <f>'様式1-4-②（公演_バリアフリー・多言語）'!H132</f>
        <v>0</v>
      </c>
      <c r="O26" s="627">
        <f>'様式1-4-②（公演_バリアフリー・多言語）'!H133</f>
        <v>0</v>
      </c>
      <c r="Q26" s="41"/>
      <c r="R26" s="41"/>
      <c r="S26" s="41"/>
    </row>
    <row r="27" spans="1:19" s="40" customFormat="1" ht="19.5" customHeight="1">
      <c r="A27" s="981" t="s">
        <v>430</v>
      </c>
      <c r="B27" s="553" t="s">
        <v>447</v>
      </c>
      <c r="C27" s="554" t="str">
        <f>IF('様式1-4-③（人材養成_個表）'!$F4="併願時に地域の中核の事業として選択する","○","")</f>
        <v/>
      </c>
      <c r="D27" s="971" t="str">
        <f>IF('様式1-4-③（人材養成_個表）'!$B7="","",'様式1-4-③（人材養成_個表）'!$B7)</f>
        <v/>
      </c>
      <c r="E27" s="972"/>
      <c r="F27" s="972"/>
      <c r="G27" s="972"/>
      <c r="H27" s="972"/>
      <c r="I27" s="972"/>
      <c r="J27" s="972"/>
      <c r="K27" s="972"/>
      <c r="L27" s="972"/>
      <c r="M27" s="973"/>
      <c r="N27" s="621" t="str">
        <f>'様式1-4-③（人材養成_個表）'!$D115</f>
        <v/>
      </c>
      <c r="O27" s="555" t="str">
        <f t="shared" ref="O27:O46" si="2">IF($C27="○",N27,"")</f>
        <v/>
      </c>
      <c r="P27" s="610" t="str">
        <f>IF($N27="","",IF($N27&lt;1,1,0))</f>
        <v/>
      </c>
      <c r="Q27" s="41"/>
      <c r="R27" s="41"/>
      <c r="S27" s="41"/>
    </row>
    <row r="28" spans="1:19" s="40" customFormat="1" ht="19.5" customHeight="1">
      <c r="A28" s="982"/>
      <c r="B28" s="326" t="s">
        <v>448</v>
      </c>
      <c r="C28" s="325" t="str">
        <f>IF('様式1-4-③（人材養成_個表）'!$F120="併願時に地域の中核の事業として選択する","○","")</f>
        <v/>
      </c>
      <c r="D28" s="962" t="str">
        <f>IF('様式1-4-③（人材養成_個表）'!$B123="","",'様式1-4-③（人材養成_個表）'!$B123)</f>
        <v/>
      </c>
      <c r="E28" s="963"/>
      <c r="F28" s="963"/>
      <c r="G28" s="963"/>
      <c r="H28" s="963"/>
      <c r="I28" s="963"/>
      <c r="J28" s="963"/>
      <c r="K28" s="963"/>
      <c r="L28" s="963"/>
      <c r="M28" s="964"/>
      <c r="N28" s="614" t="str">
        <f>'様式1-4-③（人材養成_個表）'!$D231</f>
        <v/>
      </c>
      <c r="O28" s="556" t="str">
        <f t="shared" si="2"/>
        <v/>
      </c>
      <c r="P28" s="610" t="str">
        <f t="shared" ref="P28:P46" si="3">IF($N28="","",IF($N28&lt;1,1,0))</f>
        <v/>
      </c>
      <c r="Q28" s="41"/>
      <c r="R28" s="41"/>
      <c r="S28" s="41"/>
    </row>
    <row r="29" spans="1:19" s="40" customFormat="1" ht="19.5" customHeight="1">
      <c r="A29" s="982"/>
      <c r="B29" s="326" t="s">
        <v>449</v>
      </c>
      <c r="C29" s="325" t="str">
        <f>IF('様式1-4-③（人材養成_個表）'!$F236="併願時に地域の中核の事業として選択する","○","")</f>
        <v/>
      </c>
      <c r="D29" s="962" t="str">
        <f>IF('様式1-4-③（人材養成_個表）'!$B239="","",'様式1-4-③（人材養成_個表）'!$B239)</f>
        <v/>
      </c>
      <c r="E29" s="963"/>
      <c r="F29" s="963"/>
      <c r="G29" s="963"/>
      <c r="H29" s="963"/>
      <c r="I29" s="963"/>
      <c r="J29" s="963"/>
      <c r="K29" s="963"/>
      <c r="L29" s="963"/>
      <c r="M29" s="964"/>
      <c r="N29" s="614" t="str">
        <f>'様式1-4-③（人材養成_個表）'!$D347</f>
        <v/>
      </c>
      <c r="O29" s="556" t="str">
        <f t="shared" si="2"/>
        <v/>
      </c>
      <c r="P29" s="610" t="str">
        <f t="shared" si="3"/>
        <v/>
      </c>
      <c r="Q29" s="41"/>
      <c r="R29" s="41"/>
      <c r="S29" s="41"/>
    </row>
    <row r="30" spans="1:19" s="40" customFormat="1" ht="19.5" customHeight="1">
      <c r="A30" s="982"/>
      <c r="B30" s="326" t="s">
        <v>450</v>
      </c>
      <c r="C30" s="325" t="str">
        <f>IF('様式1-4-③（人材養成_個表）'!$F352="併願時に地域の中核の事業として選択する","○","")</f>
        <v/>
      </c>
      <c r="D30" s="962" t="str">
        <f>IF('様式1-4-③（人材養成_個表）'!$B355="","",'様式1-4-③（人材養成_個表）'!$B355)</f>
        <v/>
      </c>
      <c r="E30" s="963"/>
      <c r="F30" s="963"/>
      <c r="G30" s="963"/>
      <c r="H30" s="963"/>
      <c r="I30" s="963"/>
      <c r="J30" s="963"/>
      <c r="K30" s="963"/>
      <c r="L30" s="963"/>
      <c r="M30" s="964"/>
      <c r="N30" s="614" t="str">
        <f>'様式1-4-③（人材養成_個表）'!$D463</f>
        <v/>
      </c>
      <c r="O30" s="556" t="str">
        <f t="shared" si="2"/>
        <v/>
      </c>
      <c r="P30" s="610" t="str">
        <f t="shared" si="3"/>
        <v/>
      </c>
      <c r="Q30" s="41"/>
      <c r="R30" s="41"/>
      <c r="S30" s="41"/>
    </row>
    <row r="31" spans="1:19" s="40" customFormat="1" ht="19.5" customHeight="1">
      <c r="A31" s="982"/>
      <c r="B31" s="326" t="s">
        <v>451</v>
      </c>
      <c r="C31" s="325" t="str">
        <f>IF('様式1-4-③（人材養成_個表）'!$F468="併願時に地域の中核の事業として選択する","○","")</f>
        <v/>
      </c>
      <c r="D31" s="962" t="str">
        <f>IF('様式1-4-③（人材養成_個表）'!$B471="","",'様式1-4-③（人材養成_個表）'!$B471)</f>
        <v/>
      </c>
      <c r="E31" s="963"/>
      <c r="F31" s="963"/>
      <c r="G31" s="963"/>
      <c r="H31" s="963"/>
      <c r="I31" s="963"/>
      <c r="J31" s="963"/>
      <c r="K31" s="963"/>
      <c r="L31" s="963"/>
      <c r="M31" s="964"/>
      <c r="N31" s="614" t="str">
        <f>'様式1-4-③（人材養成_個表）'!$D579</f>
        <v/>
      </c>
      <c r="O31" s="556" t="str">
        <f t="shared" si="2"/>
        <v/>
      </c>
      <c r="P31" s="610" t="str">
        <f t="shared" si="3"/>
        <v/>
      </c>
      <c r="Q31" s="41"/>
      <c r="R31" s="41"/>
      <c r="S31" s="41"/>
    </row>
    <row r="32" spans="1:19" s="40" customFormat="1" ht="19.5" customHeight="1">
      <c r="A32" s="982"/>
      <c r="B32" s="326" t="s">
        <v>452</v>
      </c>
      <c r="C32" s="325" t="str">
        <f>IF('様式1-4-③（人材養成_個表）'!$F584="併願時に地域の中核の事業として選択する","○","")</f>
        <v/>
      </c>
      <c r="D32" s="962" t="str">
        <f>IF('様式1-4-③（人材養成_個表）'!$B587="","",'様式1-4-③（人材養成_個表）'!$B587)</f>
        <v/>
      </c>
      <c r="E32" s="963"/>
      <c r="F32" s="963"/>
      <c r="G32" s="963"/>
      <c r="H32" s="963"/>
      <c r="I32" s="963"/>
      <c r="J32" s="963"/>
      <c r="K32" s="963"/>
      <c r="L32" s="963"/>
      <c r="M32" s="964"/>
      <c r="N32" s="614" t="str">
        <f>'様式1-4-③（人材養成_個表）'!$D695</f>
        <v/>
      </c>
      <c r="O32" s="556" t="str">
        <f t="shared" si="2"/>
        <v/>
      </c>
      <c r="P32" s="610" t="str">
        <f t="shared" si="3"/>
        <v/>
      </c>
      <c r="Q32" s="41"/>
      <c r="R32" s="41"/>
      <c r="S32" s="41"/>
    </row>
    <row r="33" spans="1:19" s="40" customFormat="1" ht="19.5" customHeight="1">
      <c r="A33" s="982"/>
      <c r="B33" s="326" t="s">
        <v>453</v>
      </c>
      <c r="C33" s="325" t="str">
        <f>IF('様式1-4-③（人材養成_個表）'!$F700="併願時に地域の中核の事業として選択する","○","")</f>
        <v/>
      </c>
      <c r="D33" s="962" t="str">
        <f>IF('様式1-4-③（人材養成_個表）'!$B703="","",'様式1-4-③（人材養成_個表）'!$B703)</f>
        <v/>
      </c>
      <c r="E33" s="963"/>
      <c r="F33" s="963"/>
      <c r="G33" s="963"/>
      <c r="H33" s="963"/>
      <c r="I33" s="963"/>
      <c r="J33" s="963"/>
      <c r="K33" s="963"/>
      <c r="L33" s="963"/>
      <c r="M33" s="964"/>
      <c r="N33" s="614" t="str">
        <f>'様式1-4-③（人材養成_個表）'!$D811</f>
        <v/>
      </c>
      <c r="O33" s="556" t="str">
        <f t="shared" si="2"/>
        <v/>
      </c>
      <c r="P33" s="610" t="str">
        <f t="shared" si="3"/>
        <v/>
      </c>
      <c r="Q33" s="41"/>
      <c r="R33" s="41"/>
      <c r="S33" s="41"/>
    </row>
    <row r="34" spans="1:19" s="40" customFormat="1" ht="19.5" customHeight="1">
      <c r="A34" s="982"/>
      <c r="B34" s="326" t="s">
        <v>454</v>
      </c>
      <c r="C34" s="325" t="str">
        <f>IF('様式1-4-③（人材養成_個表）'!$F816="併願時に地域の中核の事業として選択する","○","")</f>
        <v/>
      </c>
      <c r="D34" s="962" t="str">
        <f>IF('様式1-4-③（人材養成_個表）'!$B819="","",'様式1-4-③（人材養成_個表）'!$B819)</f>
        <v/>
      </c>
      <c r="E34" s="963"/>
      <c r="F34" s="963"/>
      <c r="G34" s="963"/>
      <c r="H34" s="963"/>
      <c r="I34" s="963"/>
      <c r="J34" s="963"/>
      <c r="K34" s="963"/>
      <c r="L34" s="963"/>
      <c r="M34" s="964"/>
      <c r="N34" s="614" t="str">
        <f>'様式1-4-③（人材養成_個表）'!$D927</f>
        <v/>
      </c>
      <c r="O34" s="556" t="str">
        <f t="shared" si="2"/>
        <v/>
      </c>
      <c r="P34" s="610" t="str">
        <f t="shared" si="3"/>
        <v/>
      </c>
      <c r="Q34" s="41"/>
      <c r="R34" s="41"/>
      <c r="S34" s="41"/>
    </row>
    <row r="35" spans="1:19" s="40" customFormat="1" ht="19.5" customHeight="1">
      <c r="A35" s="982"/>
      <c r="B35" s="326" t="s">
        <v>455</v>
      </c>
      <c r="C35" s="325" t="str">
        <f>IF('様式1-4-③（人材養成_個表）'!$F932="併願時に地域の中核の事業として選択する","○","")</f>
        <v/>
      </c>
      <c r="D35" s="962" t="str">
        <f>IF('様式1-4-③（人材養成_個表）'!$B935="","",'様式1-4-③（人材養成_個表）'!$B935)</f>
        <v/>
      </c>
      <c r="E35" s="963"/>
      <c r="F35" s="963"/>
      <c r="G35" s="963"/>
      <c r="H35" s="963"/>
      <c r="I35" s="963"/>
      <c r="J35" s="963"/>
      <c r="K35" s="963"/>
      <c r="L35" s="963"/>
      <c r="M35" s="964"/>
      <c r="N35" s="614" t="str">
        <f>'様式1-4-③（人材養成_個表）'!$D1043</f>
        <v/>
      </c>
      <c r="O35" s="556" t="str">
        <f t="shared" si="2"/>
        <v/>
      </c>
      <c r="P35" s="610" t="str">
        <f t="shared" si="3"/>
        <v/>
      </c>
      <c r="Q35" s="41"/>
      <c r="R35" s="41"/>
      <c r="S35" s="41"/>
    </row>
    <row r="36" spans="1:19" s="40" customFormat="1" ht="19.5" customHeight="1">
      <c r="A36" s="982"/>
      <c r="B36" s="326" t="s">
        <v>456</v>
      </c>
      <c r="C36" s="325" t="str">
        <f>IF('様式1-4-③（人材養成_個表）'!$F1048="併願時に地域の中核の事業として選択する","○","")</f>
        <v/>
      </c>
      <c r="D36" s="962" t="str">
        <f>IF('様式1-4-③（人材養成_個表）'!$B1051="","",'様式1-4-③（人材養成_個表）'!$B1051)</f>
        <v/>
      </c>
      <c r="E36" s="963"/>
      <c r="F36" s="963"/>
      <c r="G36" s="963"/>
      <c r="H36" s="963"/>
      <c r="I36" s="963"/>
      <c r="J36" s="963"/>
      <c r="K36" s="963"/>
      <c r="L36" s="963"/>
      <c r="M36" s="964"/>
      <c r="N36" s="614" t="str">
        <f>'様式1-4-③（人材養成_個表）'!$D1159</f>
        <v/>
      </c>
      <c r="O36" s="556" t="str">
        <f t="shared" si="2"/>
        <v/>
      </c>
      <c r="P36" s="610" t="str">
        <f t="shared" si="3"/>
        <v/>
      </c>
      <c r="Q36" s="41"/>
      <c r="R36" s="41"/>
      <c r="S36" s="41"/>
    </row>
    <row r="37" spans="1:19" s="40" customFormat="1" ht="19.5" customHeight="1">
      <c r="A37" s="982"/>
      <c r="B37" s="326" t="s">
        <v>457</v>
      </c>
      <c r="C37" s="325" t="str">
        <f>IF('様式1-4-③（人材養成_個表）'!$F1164="併願時に地域の中核の事業として選択する","○","")</f>
        <v/>
      </c>
      <c r="D37" s="962" t="str">
        <f>IF('様式1-4-③（人材養成_個表）'!$B1167="","",'様式1-4-③（人材養成_個表）'!$B1167)</f>
        <v/>
      </c>
      <c r="E37" s="963"/>
      <c r="F37" s="963"/>
      <c r="G37" s="963"/>
      <c r="H37" s="963"/>
      <c r="I37" s="963"/>
      <c r="J37" s="963"/>
      <c r="K37" s="963"/>
      <c r="L37" s="963"/>
      <c r="M37" s="964"/>
      <c r="N37" s="614" t="str">
        <f>'様式1-4-③（人材養成_個表）'!$D1275</f>
        <v/>
      </c>
      <c r="O37" s="556" t="str">
        <f t="shared" si="2"/>
        <v/>
      </c>
      <c r="P37" s="610" t="str">
        <f t="shared" si="3"/>
        <v/>
      </c>
      <c r="Q37" s="41"/>
      <c r="R37" s="41"/>
      <c r="S37" s="41"/>
    </row>
    <row r="38" spans="1:19" s="40" customFormat="1" ht="19.5" customHeight="1">
      <c r="A38" s="982"/>
      <c r="B38" s="326" t="s">
        <v>458</v>
      </c>
      <c r="C38" s="325" t="str">
        <f>IF('様式1-4-③（人材養成_個表）'!$F1280="併願時に地域の中核の事業として選択する","○","")</f>
        <v/>
      </c>
      <c r="D38" s="962" t="str">
        <f>IF('様式1-4-③（人材養成_個表）'!$B1283="","",'様式1-4-③（人材養成_個表）'!$B1283)</f>
        <v/>
      </c>
      <c r="E38" s="963"/>
      <c r="F38" s="963"/>
      <c r="G38" s="963"/>
      <c r="H38" s="963"/>
      <c r="I38" s="963"/>
      <c r="J38" s="963"/>
      <c r="K38" s="963"/>
      <c r="L38" s="963"/>
      <c r="M38" s="964"/>
      <c r="N38" s="614" t="str">
        <f>'様式1-4-③（人材養成_個表）'!$D1391</f>
        <v/>
      </c>
      <c r="O38" s="556" t="str">
        <f t="shared" si="2"/>
        <v/>
      </c>
      <c r="P38" s="610" t="str">
        <f t="shared" si="3"/>
        <v/>
      </c>
      <c r="Q38" s="41"/>
      <c r="R38" s="41"/>
      <c r="S38" s="41"/>
    </row>
    <row r="39" spans="1:19" s="40" customFormat="1" ht="19.5" customHeight="1">
      <c r="A39" s="982"/>
      <c r="B39" s="326" t="s">
        <v>459</v>
      </c>
      <c r="C39" s="325" t="str">
        <f>IF('様式1-4-③（人材養成_個表）'!$F1396="併願時に地域の中核の事業として選択する","○","")</f>
        <v/>
      </c>
      <c r="D39" s="962" t="str">
        <f>IF('様式1-4-③（人材養成_個表）'!$B1399="","",'様式1-4-③（人材養成_個表）'!$B1399)</f>
        <v/>
      </c>
      <c r="E39" s="963"/>
      <c r="F39" s="963"/>
      <c r="G39" s="963"/>
      <c r="H39" s="963"/>
      <c r="I39" s="963"/>
      <c r="J39" s="963"/>
      <c r="K39" s="963"/>
      <c r="L39" s="963"/>
      <c r="M39" s="964"/>
      <c r="N39" s="614" t="str">
        <f>'様式1-4-③（人材養成_個表）'!$D1507</f>
        <v/>
      </c>
      <c r="O39" s="556" t="str">
        <f t="shared" si="2"/>
        <v/>
      </c>
      <c r="P39" s="610" t="str">
        <f t="shared" si="3"/>
        <v/>
      </c>
      <c r="Q39" s="41"/>
      <c r="R39" s="41"/>
      <c r="S39" s="41"/>
    </row>
    <row r="40" spans="1:19" s="40" customFormat="1" ht="19.5" customHeight="1">
      <c r="A40" s="982"/>
      <c r="B40" s="326" t="s">
        <v>460</v>
      </c>
      <c r="C40" s="325" t="str">
        <f>IF('様式1-4-③（人材養成_個表）'!$F1512="併願時に地域の中核の事業として選択する","○","")</f>
        <v/>
      </c>
      <c r="D40" s="962" t="str">
        <f>IF('様式1-4-③（人材養成_個表）'!$B1515="","",'様式1-4-③（人材養成_個表）'!$B1515)</f>
        <v/>
      </c>
      <c r="E40" s="963"/>
      <c r="F40" s="963"/>
      <c r="G40" s="963"/>
      <c r="H40" s="963"/>
      <c r="I40" s="963"/>
      <c r="J40" s="963"/>
      <c r="K40" s="963"/>
      <c r="L40" s="963"/>
      <c r="M40" s="964"/>
      <c r="N40" s="614" t="str">
        <f>'様式1-4-③（人材養成_個表）'!$D1623</f>
        <v/>
      </c>
      <c r="O40" s="556" t="str">
        <f t="shared" si="2"/>
        <v/>
      </c>
      <c r="P40" s="610" t="str">
        <f t="shared" si="3"/>
        <v/>
      </c>
      <c r="Q40" s="41"/>
      <c r="R40" s="41"/>
      <c r="S40" s="41"/>
    </row>
    <row r="41" spans="1:19" s="40" customFormat="1" ht="19.5" customHeight="1">
      <c r="A41" s="982"/>
      <c r="B41" s="326" t="s">
        <v>461</v>
      </c>
      <c r="C41" s="325" t="str">
        <f>IF('様式1-4-③（人材養成_個表）'!$F1628="併願時に地域の中核の事業として選択する","○","")</f>
        <v/>
      </c>
      <c r="D41" s="962" t="str">
        <f>IF('様式1-4-③（人材養成_個表）'!$B1631="","",'様式1-4-③（人材養成_個表）'!$B1631)</f>
        <v/>
      </c>
      <c r="E41" s="963"/>
      <c r="F41" s="963"/>
      <c r="G41" s="963"/>
      <c r="H41" s="963"/>
      <c r="I41" s="963"/>
      <c r="J41" s="963"/>
      <c r="K41" s="963"/>
      <c r="L41" s="963"/>
      <c r="M41" s="964"/>
      <c r="N41" s="614" t="str">
        <f>'様式1-4-③（人材養成_個表）'!$D1739</f>
        <v/>
      </c>
      <c r="O41" s="556" t="str">
        <f t="shared" si="2"/>
        <v/>
      </c>
      <c r="P41" s="610" t="str">
        <f t="shared" si="3"/>
        <v/>
      </c>
      <c r="Q41" s="41"/>
      <c r="R41" s="41"/>
      <c r="S41" s="41"/>
    </row>
    <row r="42" spans="1:19" s="40" customFormat="1" ht="19.5" customHeight="1">
      <c r="A42" s="982"/>
      <c r="B42" s="326" t="s">
        <v>482</v>
      </c>
      <c r="C42" s="325" t="str">
        <f>IF('様式1-4-③（人材養成_個表）'!$F1744="併願時に地域の中核の事業として選択する","○","")</f>
        <v/>
      </c>
      <c r="D42" s="962" t="str">
        <f>IF('様式1-4-③（人材養成_個表）'!$B1747="","",'様式1-4-③（人材養成_個表）'!$B1747)</f>
        <v/>
      </c>
      <c r="E42" s="963"/>
      <c r="F42" s="963"/>
      <c r="G42" s="963"/>
      <c r="H42" s="963"/>
      <c r="I42" s="963"/>
      <c r="J42" s="963"/>
      <c r="K42" s="963"/>
      <c r="L42" s="963"/>
      <c r="M42" s="964"/>
      <c r="N42" s="614" t="str">
        <f>'様式1-4-③（人材養成_個表）'!$D1855</f>
        <v/>
      </c>
      <c r="O42" s="556" t="str">
        <f t="shared" si="2"/>
        <v/>
      </c>
      <c r="P42" s="610" t="str">
        <f t="shared" si="3"/>
        <v/>
      </c>
      <c r="Q42" s="41"/>
      <c r="R42" s="41"/>
      <c r="S42" s="41"/>
    </row>
    <row r="43" spans="1:19" s="40" customFormat="1" ht="19.5" customHeight="1">
      <c r="A43" s="982"/>
      <c r="B43" s="326" t="s">
        <v>483</v>
      </c>
      <c r="C43" s="325" t="str">
        <f>IF('様式1-4-③（人材養成_個表）'!$F1860="併願時に地域の中核の事業として選択する","○","")</f>
        <v/>
      </c>
      <c r="D43" s="962" t="str">
        <f>IF('様式1-4-③（人材養成_個表）'!$B1863="","",'様式1-4-③（人材養成_個表）'!$B1863)</f>
        <v/>
      </c>
      <c r="E43" s="963"/>
      <c r="F43" s="963"/>
      <c r="G43" s="963"/>
      <c r="H43" s="963"/>
      <c r="I43" s="963"/>
      <c r="J43" s="963"/>
      <c r="K43" s="963"/>
      <c r="L43" s="963"/>
      <c r="M43" s="964"/>
      <c r="N43" s="614" t="str">
        <f>'様式1-4-③（人材養成_個表）'!$D1971</f>
        <v/>
      </c>
      <c r="O43" s="556" t="str">
        <f t="shared" si="2"/>
        <v/>
      </c>
      <c r="P43" s="610" t="str">
        <f t="shared" si="3"/>
        <v/>
      </c>
      <c r="Q43" s="41"/>
      <c r="R43" s="41"/>
      <c r="S43" s="41"/>
    </row>
    <row r="44" spans="1:19" s="40" customFormat="1" ht="19.5" customHeight="1">
      <c r="A44" s="982"/>
      <c r="B44" s="326" t="s">
        <v>484</v>
      </c>
      <c r="C44" s="325" t="str">
        <f>IF('様式1-4-③（人材養成_個表）'!$F1976="併願時に地域の中核の事業として選択する","○","")</f>
        <v/>
      </c>
      <c r="D44" s="962" t="str">
        <f>IF('様式1-4-③（人材養成_個表）'!$B1979="","",'様式1-4-③（人材養成_個表）'!$B1979)</f>
        <v/>
      </c>
      <c r="E44" s="963"/>
      <c r="F44" s="963"/>
      <c r="G44" s="963"/>
      <c r="H44" s="963"/>
      <c r="I44" s="963"/>
      <c r="J44" s="963"/>
      <c r="K44" s="963"/>
      <c r="L44" s="963"/>
      <c r="M44" s="964"/>
      <c r="N44" s="614" t="str">
        <f>'様式1-4-③（人材養成_個表）'!$D2087</f>
        <v/>
      </c>
      <c r="O44" s="556" t="str">
        <f t="shared" si="2"/>
        <v/>
      </c>
      <c r="P44" s="610" t="str">
        <f t="shared" si="3"/>
        <v/>
      </c>
      <c r="Q44" s="41"/>
      <c r="R44" s="41"/>
      <c r="S44" s="41"/>
    </row>
    <row r="45" spans="1:19" s="40" customFormat="1" ht="19.5" customHeight="1">
      <c r="A45" s="982"/>
      <c r="B45" s="326" t="s">
        <v>485</v>
      </c>
      <c r="C45" s="325" t="str">
        <f>IF('様式1-4-③（人材養成_個表）'!$F2092="併願時に地域の中核の事業として選択する","○","")</f>
        <v/>
      </c>
      <c r="D45" s="962" t="str">
        <f>IF('様式1-4-③（人材養成_個表）'!$B2095="","",'様式1-4-③（人材養成_個表）'!$B2095)</f>
        <v/>
      </c>
      <c r="E45" s="963"/>
      <c r="F45" s="963"/>
      <c r="G45" s="963"/>
      <c r="H45" s="963"/>
      <c r="I45" s="963"/>
      <c r="J45" s="963"/>
      <c r="K45" s="963"/>
      <c r="L45" s="963"/>
      <c r="M45" s="964"/>
      <c r="N45" s="614" t="str">
        <f>'様式1-4-③（人材養成_個表）'!$D2203</f>
        <v/>
      </c>
      <c r="O45" s="556" t="str">
        <f t="shared" si="2"/>
        <v/>
      </c>
      <c r="P45" s="610" t="str">
        <f t="shared" si="3"/>
        <v/>
      </c>
      <c r="Q45" s="41"/>
      <c r="R45" s="41"/>
      <c r="S45" s="41"/>
    </row>
    <row r="46" spans="1:19" s="40" customFormat="1" ht="19.5" customHeight="1" thickBot="1">
      <c r="A46" s="982"/>
      <c r="B46" s="558" t="s">
        <v>486</v>
      </c>
      <c r="C46" s="559" t="str">
        <f>IF('様式1-4-③（人材養成_個表）'!$F2208="併願時に地域の中核の事業として選択する","○","")</f>
        <v/>
      </c>
      <c r="D46" s="965" t="str">
        <f>IF('様式1-4-③（人材養成_個表）'!$B2211="","",'様式1-4-③（人材養成_個表）'!$B2211)</f>
        <v/>
      </c>
      <c r="E46" s="966"/>
      <c r="F46" s="966"/>
      <c r="G46" s="966"/>
      <c r="H46" s="966"/>
      <c r="I46" s="966"/>
      <c r="J46" s="966"/>
      <c r="K46" s="966"/>
      <c r="L46" s="966"/>
      <c r="M46" s="967"/>
      <c r="N46" s="622" t="str">
        <f>'様式1-4-③（人材養成_個表）'!$D2319</f>
        <v/>
      </c>
      <c r="O46" s="560" t="str">
        <f t="shared" si="2"/>
        <v/>
      </c>
      <c r="P46" s="610" t="str">
        <f t="shared" si="3"/>
        <v/>
      </c>
      <c r="Q46" s="41"/>
      <c r="R46" s="41"/>
      <c r="S46" s="41"/>
    </row>
    <row r="47" spans="1:19" s="40" customFormat="1" ht="19.5" customHeight="1" thickTop="1">
      <c r="A47" s="982"/>
      <c r="B47" s="974" t="s">
        <v>501</v>
      </c>
      <c r="C47" s="975"/>
      <c r="D47" s="975"/>
      <c r="E47" s="975"/>
      <c r="F47" s="975"/>
      <c r="G47" s="975"/>
      <c r="H47" s="975"/>
      <c r="I47" s="975"/>
      <c r="J47" s="975"/>
      <c r="K47" s="975"/>
      <c r="L47" s="975"/>
      <c r="M47" s="976"/>
      <c r="N47" s="623">
        <f>SUMIF(P27:P46,"=0",N27:N46)</f>
        <v>0</v>
      </c>
      <c r="O47" s="590">
        <f>SUMIF(P27:P46,"=0",O27:O46)</f>
        <v>0</v>
      </c>
      <c r="Q47" s="41"/>
      <c r="R47" s="41"/>
      <c r="S47" s="41"/>
    </row>
    <row r="48" spans="1:19" s="40" customFormat="1" ht="19.5" customHeight="1" thickBot="1">
      <c r="A48" s="983"/>
      <c r="B48" s="984" t="s">
        <v>502</v>
      </c>
      <c r="C48" s="985"/>
      <c r="D48" s="985"/>
      <c r="E48" s="985"/>
      <c r="F48" s="985"/>
      <c r="G48" s="985"/>
      <c r="H48" s="985"/>
      <c r="I48" s="985"/>
      <c r="J48" s="985"/>
      <c r="K48" s="985"/>
      <c r="L48" s="985"/>
      <c r="M48" s="986"/>
      <c r="N48" s="673">
        <f>'様式1-4-④（人材養成_バリアフリー・多言語）'!H132</f>
        <v>0</v>
      </c>
      <c r="O48" s="627">
        <f>'様式1-4-④（人材養成_バリアフリー・多言語）'!H133</f>
        <v>0</v>
      </c>
      <c r="Q48" s="41"/>
      <c r="R48" s="41"/>
      <c r="S48" s="41"/>
    </row>
    <row r="49" spans="1:19" s="40" customFormat="1" ht="19.5" customHeight="1">
      <c r="A49" s="981" t="s">
        <v>431</v>
      </c>
      <c r="B49" s="553" t="s">
        <v>462</v>
      </c>
      <c r="C49" s="554" t="str">
        <f>IF('様式1-4-⑤（普及啓発_個表）'!$F4="併願時に地域の中核の事業として選択する","○","")</f>
        <v/>
      </c>
      <c r="D49" s="971" t="str">
        <f>IF('様式1-4-⑤（普及啓発_個表）'!$B7="","",'様式1-4-⑤（普及啓発_個表）'!$B7)</f>
        <v/>
      </c>
      <c r="E49" s="972"/>
      <c r="F49" s="972"/>
      <c r="G49" s="972"/>
      <c r="H49" s="972"/>
      <c r="I49" s="972"/>
      <c r="J49" s="972"/>
      <c r="K49" s="972"/>
      <c r="L49" s="972"/>
      <c r="M49" s="973"/>
      <c r="N49" s="621" t="str">
        <f>'様式1-4-⑤（普及啓発_個表）'!$D115</f>
        <v/>
      </c>
      <c r="O49" s="555" t="str">
        <f t="shared" ref="O49:O68" si="4">IF($C49="○",N49,"")</f>
        <v/>
      </c>
      <c r="P49" s="610" t="str">
        <f>IF($N49="","",IF($N49&lt;1,1,0))</f>
        <v/>
      </c>
      <c r="Q49" s="41"/>
      <c r="R49" s="41"/>
      <c r="S49" s="41"/>
    </row>
    <row r="50" spans="1:19" s="40" customFormat="1" ht="19.5" customHeight="1">
      <c r="A50" s="982"/>
      <c r="B50" s="326" t="s">
        <v>463</v>
      </c>
      <c r="C50" s="325" t="str">
        <f>IF('様式1-4-⑤（普及啓発_個表）'!$F120="併願時に地域の中核の事業として選択する","○","")</f>
        <v/>
      </c>
      <c r="D50" s="962" t="str">
        <f>IF('様式1-4-⑤（普及啓発_個表）'!$B123="","",'様式1-4-⑤（普及啓発_個表）'!$B123)</f>
        <v/>
      </c>
      <c r="E50" s="963"/>
      <c r="F50" s="963"/>
      <c r="G50" s="963"/>
      <c r="H50" s="963"/>
      <c r="I50" s="963"/>
      <c r="J50" s="963"/>
      <c r="K50" s="963"/>
      <c r="L50" s="963"/>
      <c r="M50" s="964"/>
      <c r="N50" s="614" t="str">
        <f>'様式1-4-⑤（普及啓発_個表）'!$D231</f>
        <v/>
      </c>
      <c r="O50" s="556" t="str">
        <f t="shared" si="4"/>
        <v/>
      </c>
      <c r="P50" s="610" t="str">
        <f t="shared" ref="P50:P68" si="5">IF($N50="","",IF($N50&lt;1,1,0))</f>
        <v/>
      </c>
      <c r="Q50" s="41"/>
      <c r="R50" s="41"/>
      <c r="S50" s="41"/>
    </row>
    <row r="51" spans="1:19" s="40" customFormat="1" ht="19.5" customHeight="1">
      <c r="A51" s="982"/>
      <c r="B51" s="326" t="s">
        <v>464</v>
      </c>
      <c r="C51" s="325" t="str">
        <f>IF('様式1-4-⑤（普及啓発_個表）'!$F236="併願時に地域の中核の事業として選択する","○","")</f>
        <v/>
      </c>
      <c r="D51" s="962" t="str">
        <f>IF('様式1-4-⑤（普及啓発_個表）'!$B239="","",'様式1-4-⑤（普及啓発_個表）'!$B239)</f>
        <v/>
      </c>
      <c r="E51" s="963"/>
      <c r="F51" s="963"/>
      <c r="G51" s="963"/>
      <c r="H51" s="963"/>
      <c r="I51" s="963"/>
      <c r="J51" s="963"/>
      <c r="K51" s="963"/>
      <c r="L51" s="963"/>
      <c r="M51" s="964"/>
      <c r="N51" s="614" t="str">
        <f>'様式1-4-⑤（普及啓発_個表）'!$D347</f>
        <v/>
      </c>
      <c r="O51" s="556" t="str">
        <f t="shared" si="4"/>
        <v/>
      </c>
      <c r="P51" s="610" t="str">
        <f t="shared" si="5"/>
        <v/>
      </c>
      <c r="Q51" s="41"/>
      <c r="R51" s="41"/>
      <c r="S51" s="41"/>
    </row>
    <row r="52" spans="1:19" s="40" customFormat="1" ht="19.5" customHeight="1">
      <c r="A52" s="982"/>
      <c r="B52" s="326" t="s">
        <v>465</v>
      </c>
      <c r="C52" s="325" t="str">
        <f>IF('様式1-4-⑤（普及啓発_個表）'!$F352="併願時に地域の中核の事業として選択する","○","")</f>
        <v/>
      </c>
      <c r="D52" s="962" t="str">
        <f>IF('様式1-4-⑤（普及啓発_個表）'!$B355="","",'様式1-4-⑤（普及啓発_個表）'!$B355)</f>
        <v/>
      </c>
      <c r="E52" s="963"/>
      <c r="F52" s="963"/>
      <c r="G52" s="963"/>
      <c r="H52" s="963"/>
      <c r="I52" s="963"/>
      <c r="J52" s="963"/>
      <c r="K52" s="963"/>
      <c r="L52" s="963"/>
      <c r="M52" s="964"/>
      <c r="N52" s="614" t="str">
        <f>'様式1-4-⑤（普及啓発_個表）'!$D463</f>
        <v/>
      </c>
      <c r="O52" s="556" t="str">
        <f t="shared" si="4"/>
        <v/>
      </c>
      <c r="P52" s="610" t="str">
        <f t="shared" si="5"/>
        <v/>
      </c>
      <c r="Q52" s="41"/>
      <c r="R52" s="41"/>
      <c r="S52" s="41"/>
    </row>
    <row r="53" spans="1:19" s="40" customFormat="1" ht="19.5" customHeight="1">
      <c r="A53" s="982"/>
      <c r="B53" s="326" t="s">
        <v>466</v>
      </c>
      <c r="C53" s="325" t="str">
        <f>IF('様式1-4-⑤（普及啓発_個表）'!$F468="併願時に地域の中核の事業として選択する","○","")</f>
        <v/>
      </c>
      <c r="D53" s="962" t="str">
        <f>IF('様式1-4-⑤（普及啓発_個表）'!$B471="","",'様式1-4-⑤（普及啓発_個表）'!$B471)</f>
        <v/>
      </c>
      <c r="E53" s="963"/>
      <c r="F53" s="963"/>
      <c r="G53" s="963"/>
      <c r="H53" s="963"/>
      <c r="I53" s="963"/>
      <c r="J53" s="963"/>
      <c r="K53" s="963"/>
      <c r="L53" s="963"/>
      <c r="M53" s="964"/>
      <c r="N53" s="614" t="str">
        <f>'様式1-4-⑤（普及啓発_個表）'!$D579</f>
        <v/>
      </c>
      <c r="O53" s="556" t="str">
        <f t="shared" si="4"/>
        <v/>
      </c>
      <c r="P53" s="610" t="str">
        <f t="shared" si="5"/>
        <v/>
      </c>
      <c r="Q53" s="41"/>
      <c r="R53" s="41"/>
      <c r="S53" s="41"/>
    </row>
    <row r="54" spans="1:19" s="40" customFormat="1" ht="19.5" customHeight="1">
      <c r="A54" s="982"/>
      <c r="B54" s="326" t="s">
        <v>467</v>
      </c>
      <c r="C54" s="325" t="str">
        <f>IF('様式1-4-⑤（普及啓発_個表）'!$F584="併願時に地域の中核の事業として選択する","○","")</f>
        <v/>
      </c>
      <c r="D54" s="962" t="str">
        <f>IF('様式1-4-⑤（普及啓発_個表）'!$B587="","",'様式1-4-⑤（普及啓発_個表）'!$B587)</f>
        <v/>
      </c>
      <c r="E54" s="963"/>
      <c r="F54" s="963"/>
      <c r="G54" s="963"/>
      <c r="H54" s="963"/>
      <c r="I54" s="963"/>
      <c r="J54" s="963"/>
      <c r="K54" s="963"/>
      <c r="L54" s="963"/>
      <c r="M54" s="964"/>
      <c r="N54" s="614" t="str">
        <f>'様式1-4-⑤（普及啓発_個表）'!$D695</f>
        <v/>
      </c>
      <c r="O54" s="556" t="str">
        <f t="shared" si="4"/>
        <v/>
      </c>
      <c r="P54" s="610" t="str">
        <f t="shared" si="5"/>
        <v/>
      </c>
      <c r="Q54" s="41"/>
      <c r="R54" s="41"/>
      <c r="S54" s="41"/>
    </row>
    <row r="55" spans="1:19" s="40" customFormat="1" ht="19.5" customHeight="1">
      <c r="A55" s="982"/>
      <c r="B55" s="326" t="s">
        <v>468</v>
      </c>
      <c r="C55" s="325" t="str">
        <f>IF('様式1-4-⑤（普及啓発_個表）'!$F700="併願時に地域の中核の事業として選択する","○","")</f>
        <v/>
      </c>
      <c r="D55" s="962" t="str">
        <f>IF('様式1-4-⑤（普及啓発_個表）'!$B703="","",'様式1-4-⑤（普及啓発_個表）'!$B703)</f>
        <v/>
      </c>
      <c r="E55" s="963"/>
      <c r="F55" s="963"/>
      <c r="G55" s="963"/>
      <c r="H55" s="963"/>
      <c r="I55" s="963"/>
      <c r="J55" s="963"/>
      <c r="K55" s="963"/>
      <c r="L55" s="963"/>
      <c r="M55" s="964"/>
      <c r="N55" s="614" t="str">
        <f>'様式1-4-⑤（普及啓発_個表）'!$D811</f>
        <v/>
      </c>
      <c r="O55" s="556" t="str">
        <f t="shared" si="4"/>
        <v/>
      </c>
      <c r="P55" s="610" t="str">
        <f t="shared" si="5"/>
        <v/>
      </c>
      <c r="Q55" s="41"/>
      <c r="R55" s="41"/>
      <c r="S55" s="41"/>
    </row>
    <row r="56" spans="1:19" s="40" customFormat="1" ht="19.5" customHeight="1">
      <c r="A56" s="982"/>
      <c r="B56" s="326" t="s">
        <v>469</v>
      </c>
      <c r="C56" s="325" t="str">
        <f>IF('様式1-4-⑤（普及啓発_個表）'!$F816="併願時に地域の中核の事業として選択する","○","")</f>
        <v/>
      </c>
      <c r="D56" s="962" t="str">
        <f>IF('様式1-4-⑤（普及啓発_個表）'!$B819="","",'様式1-4-⑤（普及啓発_個表）'!$B819)</f>
        <v/>
      </c>
      <c r="E56" s="963"/>
      <c r="F56" s="963"/>
      <c r="G56" s="963"/>
      <c r="H56" s="963"/>
      <c r="I56" s="963"/>
      <c r="J56" s="963"/>
      <c r="K56" s="963"/>
      <c r="L56" s="963"/>
      <c r="M56" s="964"/>
      <c r="N56" s="614" t="str">
        <f>'様式1-4-⑤（普及啓発_個表）'!$D927</f>
        <v/>
      </c>
      <c r="O56" s="556" t="str">
        <f t="shared" si="4"/>
        <v/>
      </c>
      <c r="P56" s="610" t="str">
        <f t="shared" si="5"/>
        <v/>
      </c>
      <c r="Q56" s="41"/>
      <c r="R56" s="41"/>
      <c r="S56" s="41"/>
    </row>
    <row r="57" spans="1:19" s="40" customFormat="1" ht="19.5" customHeight="1">
      <c r="A57" s="982"/>
      <c r="B57" s="326" t="s">
        <v>470</v>
      </c>
      <c r="C57" s="325" t="str">
        <f>IF('様式1-4-⑤（普及啓発_個表）'!$F932="併願時に地域の中核の事業として選択する","○","")</f>
        <v/>
      </c>
      <c r="D57" s="962" t="str">
        <f>IF('様式1-4-⑤（普及啓発_個表）'!$B935="","",'様式1-4-⑤（普及啓発_個表）'!$B935)</f>
        <v/>
      </c>
      <c r="E57" s="963"/>
      <c r="F57" s="963"/>
      <c r="G57" s="963"/>
      <c r="H57" s="963"/>
      <c r="I57" s="963"/>
      <c r="J57" s="963"/>
      <c r="K57" s="963"/>
      <c r="L57" s="963"/>
      <c r="M57" s="964"/>
      <c r="N57" s="614" t="str">
        <f>'様式1-4-⑤（普及啓発_個表）'!$D1043</f>
        <v/>
      </c>
      <c r="O57" s="556" t="str">
        <f t="shared" si="4"/>
        <v/>
      </c>
      <c r="P57" s="610" t="str">
        <f t="shared" si="5"/>
        <v/>
      </c>
      <c r="Q57" s="41"/>
      <c r="R57" s="41"/>
      <c r="S57" s="41"/>
    </row>
    <row r="58" spans="1:19" s="40" customFormat="1" ht="19.5" customHeight="1">
      <c r="A58" s="982"/>
      <c r="B58" s="326" t="s">
        <v>471</v>
      </c>
      <c r="C58" s="325" t="str">
        <f>IF('様式1-4-⑤（普及啓発_個表）'!$F1048="併願時に地域の中核の事業として選択する","○","")</f>
        <v/>
      </c>
      <c r="D58" s="962" t="str">
        <f>IF('様式1-4-⑤（普及啓発_個表）'!$B1051="","",'様式1-4-⑤（普及啓発_個表）'!$B1051)</f>
        <v/>
      </c>
      <c r="E58" s="963"/>
      <c r="F58" s="963"/>
      <c r="G58" s="963"/>
      <c r="H58" s="963"/>
      <c r="I58" s="963"/>
      <c r="J58" s="963"/>
      <c r="K58" s="963"/>
      <c r="L58" s="963"/>
      <c r="M58" s="964"/>
      <c r="N58" s="614" t="str">
        <f>'様式1-4-⑤（普及啓発_個表）'!$D1159</f>
        <v/>
      </c>
      <c r="O58" s="556" t="str">
        <f t="shared" si="4"/>
        <v/>
      </c>
      <c r="P58" s="610" t="str">
        <f t="shared" si="5"/>
        <v/>
      </c>
      <c r="Q58" s="41"/>
      <c r="R58" s="41"/>
      <c r="S58" s="41"/>
    </row>
    <row r="59" spans="1:19" s="40" customFormat="1" ht="19.5" customHeight="1">
      <c r="A59" s="982"/>
      <c r="B59" s="326" t="s">
        <v>472</v>
      </c>
      <c r="C59" s="325" t="str">
        <f>IF('様式1-4-⑤（普及啓発_個表）'!$F1164="併願時に地域の中核の事業として選択する","○","")</f>
        <v/>
      </c>
      <c r="D59" s="962" t="str">
        <f>IF('様式1-4-⑤（普及啓発_個表）'!$B1167="","",'様式1-4-⑤（普及啓発_個表）'!$B1167)</f>
        <v/>
      </c>
      <c r="E59" s="963"/>
      <c r="F59" s="963"/>
      <c r="G59" s="963"/>
      <c r="H59" s="963"/>
      <c r="I59" s="963"/>
      <c r="J59" s="963"/>
      <c r="K59" s="963"/>
      <c r="L59" s="963"/>
      <c r="M59" s="964"/>
      <c r="N59" s="614" t="str">
        <f>'様式1-4-⑤（普及啓発_個表）'!$D1275</f>
        <v/>
      </c>
      <c r="O59" s="556" t="str">
        <f t="shared" si="4"/>
        <v/>
      </c>
      <c r="P59" s="610" t="str">
        <f t="shared" si="5"/>
        <v/>
      </c>
      <c r="Q59" s="41"/>
      <c r="R59" s="41"/>
      <c r="S59" s="41"/>
    </row>
    <row r="60" spans="1:19" s="40" customFormat="1" ht="19.5" customHeight="1">
      <c r="A60" s="982"/>
      <c r="B60" s="326" t="s">
        <v>473</v>
      </c>
      <c r="C60" s="325" t="str">
        <f>IF('様式1-4-⑤（普及啓発_個表）'!$F1280="併願時に地域の中核の事業として選択する","○","")</f>
        <v/>
      </c>
      <c r="D60" s="962" t="str">
        <f>IF('様式1-4-⑤（普及啓発_個表）'!$B1283="","",'様式1-4-⑤（普及啓発_個表）'!$B1283)</f>
        <v/>
      </c>
      <c r="E60" s="963"/>
      <c r="F60" s="963"/>
      <c r="G60" s="963"/>
      <c r="H60" s="963"/>
      <c r="I60" s="963"/>
      <c r="J60" s="963"/>
      <c r="K60" s="963"/>
      <c r="L60" s="963"/>
      <c r="M60" s="964"/>
      <c r="N60" s="614" t="str">
        <f>'様式1-4-⑤（普及啓発_個表）'!$D1391</f>
        <v/>
      </c>
      <c r="O60" s="556" t="str">
        <f t="shared" si="4"/>
        <v/>
      </c>
      <c r="P60" s="610" t="str">
        <f t="shared" si="5"/>
        <v/>
      </c>
      <c r="Q60" s="41"/>
      <c r="R60" s="41"/>
      <c r="S60" s="41"/>
    </row>
    <row r="61" spans="1:19" s="40" customFormat="1" ht="19.5" customHeight="1">
      <c r="A61" s="982"/>
      <c r="B61" s="326" t="s">
        <v>474</v>
      </c>
      <c r="C61" s="325" t="str">
        <f>IF('様式1-4-⑤（普及啓発_個表）'!$F1396="併願時に地域の中核の事業として選択する","○","")</f>
        <v/>
      </c>
      <c r="D61" s="962" t="str">
        <f>IF('様式1-4-⑤（普及啓発_個表）'!$B1399="","",'様式1-4-⑤（普及啓発_個表）'!$B1399)</f>
        <v/>
      </c>
      <c r="E61" s="963"/>
      <c r="F61" s="963"/>
      <c r="G61" s="963"/>
      <c r="H61" s="963"/>
      <c r="I61" s="963"/>
      <c r="J61" s="963"/>
      <c r="K61" s="963"/>
      <c r="L61" s="963"/>
      <c r="M61" s="964"/>
      <c r="N61" s="614" t="str">
        <f>'様式1-4-⑤（普及啓発_個表）'!$D1507</f>
        <v/>
      </c>
      <c r="O61" s="556" t="str">
        <f t="shared" si="4"/>
        <v/>
      </c>
      <c r="P61" s="610" t="str">
        <f t="shared" si="5"/>
        <v/>
      </c>
      <c r="Q61" s="41"/>
      <c r="R61" s="41"/>
      <c r="S61" s="41"/>
    </row>
    <row r="62" spans="1:19" s="40" customFormat="1" ht="19.5" customHeight="1">
      <c r="A62" s="982"/>
      <c r="B62" s="326" t="s">
        <v>475</v>
      </c>
      <c r="C62" s="325" t="str">
        <f>IF('様式1-4-⑤（普及啓発_個表）'!$F1512="併願時に地域の中核の事業として選択する","○","")</f>
        <v/>
      </c>
      <c r="D62" s="962" t="str">
        <f>IF('様式1-4-⑤（普及啓発_個表）'!$B1515="","",'様式1-4-⑤（普及啓発_個表）'!$B1515)</f>
        <v/>
      </c>
      <c r="E62" s="963"/>
      <c r="F62" s="963"/>
      <c r="G62" s="963"/>
      <c r="H62" s="963"/>
      <c r="I62" s="963"/>
      <c r="J62" s="963"/>
      <c r="K62" s="963"/>
      <c r="L62" s="963"/>
      <c r="M62" s="964"/>
      <c r="N62" s="614" t="str">
        <f>'様式1-4-⑤（普及啓発_個表）'!$D1623</f>
        <v/>
      </c>
      <c r="O62" s="556" t="str">
        <f t="shared" si="4"/>
        <v/>
      </c>
      <c r="P62" s="610" t="str">
        <f t="shared" si="5"/>
        <v/>
      </c>
      <c r="Q62" s="41"/>
      <c r="R62" s="41"/>
      <c r="S62" s="41"/>
    </row>
    <row r="63" spans="1:19" s="40" customFormat="1" ht="19.5" customHeight="1">
      <c r="A63" s="982"/>
      <c r="B63" s="326" t="s">
        <v>476</v>
      </c>
      <c r="C63" s="325" t="str">
        <f>IF('様式1-4-⑤（普及啓発_個表）'!$F1628="併願時に地域の中核の事業として選択する","○","")</f>
        <v/>
      </c>
      <c r="D63" s="962" t="str">
        <f>IF('様式1-4-⑤（普及啓発_個表）'!$B1631="","",'様式1-4-⑤（普及啓発_個表）'!$B1631)</f>
        <v/>
      </c>
      <c r="E63" s="963"/>
      <c r="F63" s="963"/>
      <c r="G63" s="963"/>
      <c r="H63" s="963"/>
      <c r="I63" s="963"/>
      <c r="J63" s="963"/>
      <c r="K63" s="963"/>
      <c r="L63" s="963"/>
      <c r="M63" s="964"/>
      <c r="N63" s="614" t="str">
        <f>'様式1-4-⑤（普及啓発_個表）'!$D1739</f>
        <v/>
      </c>
      <c r="O63" s="556" t="str">
        <f t="shared" si="4"/>
        <v/>
      </c>
      <c r="P63" s="610" t="str">
        <f t="shared" si="5"/>
        <v/>
      </c>
      <c r="Q63" s="41"/>
      <c r="R63" s="41"/>
      <c r="S63" s="41"/>
    </row>
    <row r="64" spans="1:19" s="40" customFormat="1" ht="19.5" customHeight="1">
      <c r="A64" s="982"/>
      <c r="B64" s="326" t="s">
        <v>487</v>
      </c>
      <c r="C64" s="325" t="str">
        <f>IF('様式1-4-⑤（普及啓発_個表）'!$F1744="併願時に地域の中核の事業として選択する","○","")</f>
        <v/>
      </c>
      <c r="D64" s="962" t="str">
        <f>IF('様式1-4-⑤（普及啓発_個表）'!$B1747="","",'様式1-4-⑤（普及啓発_個表）'!$B1747)</f>
        <v/>
      </c>
      <c r="E64" s="963"/>
      <c r="F64" s="963"/>
      <c r="G64" s="963"/>
      <c r="H64" s="963"/>
      <c r="I64" s="963"/>
      <c r="J64" s="963"/>
      <c r="K64" s="963"/>
      <c r="L64" s="963"/>
      <c r="M64" s="964"/>
      <c r="N64" s="614" t="str">
        <f>'様式1-4-⑤（普及啓発_個表）'!$D1855</f>
        <v/>
      </c>
      <c r="O64" s="556" t="str">
        <f t="shared" si="4"/>
        <v/>
      </c>
      <c r="P64" s="610" t="str">
        <f t="shared" si="5"/>
        <v/>
      </c>
      <c r="Q64" s="41"/>
      <c r="R64" s="41"/>
      <c r="S64" s="41"/>
    </row>
    <row r="65" spans="1:22" s="40" customFormat="1" ht="19.5" customHeight="1">
      <c r="A65" s="982"/>
      <c r="B65" s="326" t="s">
        <v>488</v>
      </c>
      <c r="C65" s="325" t="str">
        <f>IF('様式1-4-⑤（普及啓発_個表）'!$F1860="併願時に地域の中核の事業として選択する","○","")</f>
        <v/>
      </c>
      <c r="D65" s="962" t="str">
        <f>IF('様式1-4-⑤（普及啓発_個表）'!$B1863="","",'様式1-4-⑤（普及啓発_個表）'!$B1863)</f>
        <v/>
      </c>
      <c r="E65" s="963"/>
      <c r="F65" s="963"/>
      <c r="G65" s="963"/>
      <c r="H65" s="963"/>
      <c r="I65" s="963"/>
      <c r="J65" s="963"/>
      <c r="K65" s="963"/>
      <c r="L65" s="963"/>
      <c r="M65" s="964"/>
      <c r="N65" s="614" t="str">
        <f>'様式1-4-⑤（普及啓発_個表）'!$D1971</f>
        <v/>
      </c>
      <c r="O65" s="556" t="str">
        <f t="shared" si="4"/>
        <v/>
      </c>
      <c r="P65" s="610" t="str">
        <f t="shared" si="5"/>
        <v/>
      </c>
      <c r="Q65" s="41"/>
      <c r="R65" s="41"/>
      <c r="S65" s="41"/>
    </row>
    <row r="66" spans="1:22" s="40" customFormat="1" ht="19.5" customHeight="1">
      <c r="A66" s="982"/>
      <c r="B66" s="326" t="s">
        <v>489</v>
      </c>
      <c r="C66" s="325" t="str">
        <f>IF('様式1-4-⑤（普及啓発_個表）'!$F1976="併願時に地域の中核の事業として選択する","○","")</f>
        <v/>
      </c>
      <c r="D66" s="962" t="str">
        <f>IF('様式1-4-⑤（普及啓発_個表）'!$B1979="","",'様式1-4-⑤（普及啓発_個表）'!$B1979)</f>
        <v/>
      </c>
      <c r="E66" s="963"/>
      <c r="F66" s="963"/>
      <c r="G66" s="963"/>
      <c r="H66" s="963"/>
      <c r="I66" s="963"/>
      <c r="J66" s="963"/>
      <c r="K66" s="963"/>
      <c r="L66" s="963"/>
      <c r="M66" s="964"/>
      <c r="N66" s="614" t="str">
        <f>'様式1-4-⑤（普及啓発_個表）'!$D2087</f>
        <v/>
      </c>
      <c r="O66" s="556" t="str">
        <f t="shared" si="4"/>
        <v/>
      </c>
      <c r="P66" s="610" t="str">
        <f t="shared" si="5"/>
        <v/>
      </c>
      <c r="Q66" s="41"/>
      <c r="R66" s="41"/>
      <c r="S66" s="41"/>
    </row>
    <row r="67" spans="1:22" s="40" customFormat="1" ht="19.5" customHeight="1">
      <c r="A67" s="982"/>
      <c r="B67" s="326" t="s">
        <v>490</v>
      </c>
      <c r="C67" s="325" t="str">
        <f>IF('様式1-4-⑤（普及啓発_個表）'!$F2092="併願時に地域の中核の事業として選択する","○","")</f>
        <v/>
      </c>
      <c r="D67" s="962" t="str">
        <f>IF('様式1-4-⑤（普及啓発_個表）'!$B2095="","",'様式1-4-⑤（普及啓発_個表）'!$B2095)</f>
        <v/>
      </c>
      <c r="E67" s="963"/>
      <c r="F67" s="963"/>
      <c r="G67" s="963"/>
      <c r="H67" s="963"/>
      <c r="I67" s="963"/>
      <c r="J67" s="963"/>
      <c r="K67" s="963"/>
      <c r="L67" s="963"/>
      <c r="M67" s="964"/>
      <c r="N67" s="614" t="str">
        <f>'様式1-4-⑤（普及啓発_個表）'!$D2203</f>
        <v/>
      </c>
      <c r="O67" s="556" t="str">
        <f t="shared" si="4"/>
        <v/>
      </c>
      <c r="P67" s="610" t="str">
        <f t="shared" si="5"/>
        <v/>
      </c>
      <c r="Q67" s="41"/>
      <c r="R67" s="41"/>
      <c r="S67" s="41"/>
    </row>
    <row r="68" spans="1:22" s="40" customFormat="1" ht="19.5" customHeight="1" thickBot="1">
      <c r="A68" s="982"/>
      <c r="B68" s="558" t="s">
        <v>491</v>
      </c>
      <c r="C68" s="559" t="str">
        <f>IF('様式1-4-⑤（普及啓発_個表）'!$F2208="併願時に地域の中核の事業として選択する","○","")</f>
        <v/>
      </c>
      <c r="D68" s="965" t="str">
        <f>IF('様式1-4-⑤（普及啓発_個表）'!$B2211="","",'様式1-4-⑤（普及啓発_個表）'!$B2211)</f>
        <v/>
      </c>
      <c r="E68" s="966"/>
      <c r="F68" s="966"/>
      <c r="G68" s="966"/>
      <c r="H68" s="966"/>
      <c r="I68" s="966"/>
      <c r="J68" s="966"/>
      <c r="K68" s="966"/>
      <c r="L68" s="966"/>
      <c r="M68" s="967"/>
      <c r="N68" s="622" t="str">
        <f>'様式1-4-⑤（普及啓発_個表）'!$D2319</f>
        <v/>
      </c>
      <c r="O68" s="560" t="str">
        <f t="shared" si="4"/>
        <v/>
      </c>
      <c r="P68" s="610" t="str">
        <f t="shared" si="5"/>
        <v/>
      </c>
      <c r="Q68" s="41"/>
      <c r="R68" s="41"/>
      <c r="S68" s="41"/>
    </row>
    <row r="69" spans="1:22" s="40" customFormat="1" ht="19.5" customHeight="1" thickTop="1">
      <c r="A69" s="982"/>
      <c r="B69" s="974" t="s">
        <v>512</v>
      </c>
      <c r="C69" s="975"/>
      <c r="D69" s="975"/>
      <c r="E69" s="975"/>
      <c r="F69" s="975"/>
      <c r="G69" s="975"/>
      <c r="H69" s="975"/>
      <c r="I69" s="975"/>
      <c r="J69" s="975"/>
      <c r="K69" s="975"/>
      <c r="L69" s="975"/>
      <c r="M69" s="976"/>
      <c r="N69" s="623">
        <f>SUMIF(P49:P68,"=0",N49:N68)</f>
        <v>0</v>
      </c>
      <c r="O69" s="590">
        <f>SUMIF(P49:P68,"=0",O49:O68)</f>
        <v>0</v>
      </c>
      <c r="Q69" s="41"/>
      <c r="R69" s="41"/>
      <c r="S69" s="41"/>
    </row>
    <row r="70" spans="1:22" s="40" customFormat="1" ht="19.5" customHeight="1" thickBot="1">
      <c r="A70" s="983"/>
      <c r="B70" s="968" t="s">
        <v>511</v>
      </c>
      <c r="C70" s="969"/>
      <c r="D70" s="969"/>
      <c r="E70" s="969"/>
      <c r="F70" s="969"/>
      <c r="G70" s="969"/>
      <c r="H70" s="969"/>
      <c r="I70" s="969"/>
      <c r="J70" s="969"/>
      <c r="K70" s="969"/>
      <c r="L70" s="969"/>
      <c r="M70" s="970"/>
      <c r="N70" s="624">
        <f>'様式1-4-⑥（普及啓発_バリアフリー・多言語）'!H132</f>
        <v>0</v>
      </c>
      <c r="O70" s="627">
        <f>'様式1-4-⑥（普及啓発_バリアフリー・多言語）'!H133</f>
        <v>0</v>
      </c>
      <c r="Q70" s="41"/>
      <c r="R70" s="77"/>
      <c r="S70" s="41"/>
    </row>
    <row r="71" spans="1:22" s="40" customFormat="1" ht="20.25" customHeight="1">
      <c r="B71" s="955" t="s">
        <v>666</v>
      </c>
      <c r="C71" s="955"/>
      <c r="D71" s="955"/>
      <c r="E71" s="955"/>
      <c r="F71" s="955"/>
      <c r="G71" s="955"/>
      <c r="H71" s="955"/>
      <c r="I71" s="131"/>
      <c r="J71" s="956" t="s">
        <v>46</v>
      </c>
      <c r="K71" s="957"/>
      <c r="L71" s="957"/>
      <c r="M71" s="958"/>
      <c r="N71" s="621">
        <f>SUM(N25,N47,N69)</f>
        <v>0</v>
      </c>
      <c r="O71" s="555">
        <f>SUM(O25,O47,O69)</f>
        <v>0</v>
      </c>
      <c r="Q71" s="41"/>
      <c r="R71" s="41"/>
      <c r="S71" s="41"/>
    </row>
    <row r="72" spans="1:22" ht="20.25" customHeight="1" thickBot="1">
      <c r="B72" s="955"/>
      <c r="C72" s="955"/>
      <c r="D72" s="955"/>
      <c r="E72" s="955"/>
      <c r="F72" s="955"/>
      <c r="G72" s="955"/>
      <c r="H72" s="955"/>
      <c r="I72" s="131"/>
      <c r="J72" s="959" t="s">
        <v>47</v>
      </c>
      <c r="K72" s="960"/>
      <c r="L72" s="960"/>
      <c r="M72" s="961"/>
      <c r="N72" s="625">
        <f>SUM(N26,N48,N70)</f>
        <v>0</v>
      </c>
      <c r="O72" s="627">
        <f>SUM(O26,O48,O70)</f>
        <v>0</v>
      </c>
      <c r="P72" s="38"/>
      <c r="Q72" s="38"/>
      <c r="R72" s="38"/>
      <c r="T72"/>
      <c r="U72"/>
      <c r="V72"/>
    </row>
  </sheetData>
  <sheetProtection algorithmName="SHA-512" hashValue="TWMug24/dp3U6sreSCbU2W59igsa5dWQDwau+gmoXUPCBnA8aQWuGRsjbReRHx1crg1YxgDNrgHRQjrh+vkslQ==" saltValue="ua4Su58lHsF1hHa8TiKf5w==" spinCount="100000" sheet="1" formatRows="0"/>
  <mergeCells count="74">
    <mergeCell ref="A49:A70"/>
    <mergeCell ref="D62:M62"/>
    <mergeCell ref="B69:M69"/>
    <mergeCell ref="D58:M58"/>
    <mergeCell ref="D59:M59"/>
    <mergeCell ref="D60:M60"/>
    <mergeCell ref="D61:M61"/>
    <mergeCell ref="D52:M52"/>
    <mergeCell ref="D56:M56"/>
    <mergeCell ref="D53:M53"/>
    <mergeCell ref="D54:M54"/>
    <mergeCell ref="D55:M55"/>
    <mergeCell ref="A5:A26"/>
    <mergeCell ref="D18:M18"/>
    <mergeCell ref="D23:M23"/>
    <mergeCell ref="B25:M25"/>
    <mergeCell ref="B48:M48"/>
    <mergeCell ref="A27:A48"/>
    <mergeCell ref="D41:M41"/>
    <mergeCell ref="D27:M27"/>
    <mergeCell ref="D33:M33"/>
    <mergeCell ref="D34:M34"/>
    <mergeCell ref="D35:M35"/>
    <mergeCell ref="D37:M37"/>
    <mergeCell ref="D28:M28"/>
    <mergeCell ref="D29:M29"/>
    <mergeCell ref="D30:M30"/>
    <mergeCell ref="D31:M31"/>
    <mergeCell ref="A1:N1"/>
    <mergeCell ref="D19:M19"/>
    <mergeCell ref="D4:M4"/>
    <mergeCell ref="D5:M5"/>
    <mergeCell ref="D6:M6"/>
    <mergeCell ref="D7:M7"/>
    <mergeCell ref="D8:M8"/>
    <mergeCell ref="D9:M9"/>
    <mergeCell ref="D10:M10"/>
    <mergeCell ref="D11:M11"/>
    <mergeCell ref="D12:M12"/>
    <mergeCell ref="D13:M13"/>
    <mergeCell ref="D14:M14"/>
    <mergeCell ref="D15:M15"/>
    <mergeCell ref="D16:M16"/>
    <mergeCell ref="D17:M17"/>
    <mergeCell ref="D32:M32"/>
    <mergeCell ref="D46:M46"/>
    <mergeCell ref="D49:M49"/>
    <mergeCell ref="D50:M50"/>
    <mergeCell ref="D51:M51"/>
    <mergeCell ref="D38:M38"/>
    <mergeCell ref="D42:M42"/>
    <mergeCell ref="D43:M43"/>
    <mergeCell ref="D44:M44"/>
    <mergeCell ref="D45:M45"/>
    <mergeCell ref="D40:M40"/>
    <mergeCell ref="D36:M36"/>
    <mergeCell ref="D39:M39"/>
    <mergeCell ref="B47:M47"/>
    <mergeCell ref="D20:M20"/>
    <mergeCell ref="D21:M21"/>
    <mergeCell ref="D22:M22"/>
    <mergeCell ref="D24:M24"/>
    <mergeCell ref="B26:M26"/>
    <mergeCell ref="B71:H72"/>
    <mergeCell ref="J71:M71"/>
    <mergeCell ref="J72:M72"/>
    <mergeCell ref="D57:M57"/>
    <mergeCell ref="D63:M63"/>
    <mergeCell ref="D64:M64"/>
    <mergeCell ref="D65:M65"/>
    <mergeCell ref="D66:M66"/>
    <mergeCell ref="D68:M68"/>
    <mergeCell ref="D67:M67"/>
    <mergeCell ref="B70:M70"/>
  </mergeCells>
  <phoneticPr fontId="1"/>
  <pageMargins left="0.70866141732283472" right="0.70866141732283472" top="0.74803149606299213" bottom="0.74803149606299213" header="0.31496062992125984" footer="0.31496062992125984"/>
  <pageSetup paperSize="9" scale="75" fitToHeight="0" orientation="portrait" r:id="rId1"/>
  <headerFooter>
    <oddHeader>&amp;R&amp;"ＭＳ Ｐゴシック,標準"（様式１－４）</oddHead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共通入力シート</vt:lpstr>
      <vt:lpstr>（表紙）</vt:lpstr>
      <vt:lpstr>様式1-1（ミッション・ビジョン）</vt:lpstr>
      <vt:lpstr>様式1-2（地域特性・活動実績）</vt:lpstr>
      <vt:lpstr>様式1-3（事業計画(1)）</vt:lpstr>
      <vt:lpstr>様式1-3（事業計画(2)・総合用）</vt:lpstr>
      <vt:lpstr>様式1-3（事業計画(3)-①）</vt:lpstr>
      <vt:lpstr>様式1-3（事業計画(3)-①-2）</vt:lpstr>
      <vt:lpstr>様式1-4（要望事業一覧）</vt:lpstr>
      <vt:lpstr>様式1-4-①（公演_個表）</vt:lpstr>
      <vt:lpstr>様式1-4-②（公演_バリアフリー・多言語）</vt:lpstr>
      <vt:lpstr>様式1-4-③（人材養成_個表）</vt:lpstr>
      <vt:lpstr>様式1-4-④（人材養成_バリアフリー・多言語）</vt:lpstr>
      <vt:lpstr>様式1-4-⑤（普及啓発_個表）</vt:lpstr>
      <vt:lpstr>様式1-4-⑥（普及啓発_バリアフリー・多言語）</vt:lpstr>
      <vt:lpstr>様式1-5_1（基本情報）</vt:lpstr>
      <vt:lpstr>様式1-5_2（略歴）</vt:lpstr>
      <vt:lpstr>様式1-5_3（基本情報）</vt:lpstr>
      <vt:lpstr>様式1-5_4（持続可能性）</vt:lpstr>
      <vt:lpstr>'（表紙）'!Print_Area</vt:lpstr>
      <vt:lpstr>'様式1-1（ミッション・ビジョン）'!Print_Area</vt:lpstr>
      <vt:lpstr>'様式1-2（地域特性・活動実績）'!Print_Area</vt:lpstr>
      <vt:lpstr>'様式1-3（事業計画(1)）'!Print_Area</vt:lpstr>
      <vt:lpstr>'様式1-3（事業計画(2)・総合用）'!Print_Area</vt:lpstr>
      <vt:lpstr>'様式1-3（事業計画(3)-①）'!Print_Area</vt:lpstr>
      <vt:lpstr>'様式1-3（事業計画(3)-①-2）'!Print_Area</vt:lpstr>
      <vt:lpstr>'様式1-4（要望事業一覧）'!Print_Area</vt:lpstr>
      <vt:lpstr>'様式1-4-①（公演_個表）'!Print_Area</vt:lpstr>
      <vt:lpstr>'様式1-4-②（公演_バリアフリー・多言語）'!Print_Area</vt:lpstr>
      <vt:lpstr>'様式1-4-③（人材養成_個表）'!Print_Area</vt:lpstr>
      <vt:lpstr>'様式1-4-④（人材養成_バリアフリー・多言語）'!Print_Area</vt:lpstr>
      <vt:lpstr>'様式1-4-⑤（普及啓発_個表）'!Print_Area</vt:lpstr>
      <vt:lpstr>'様式1-4-⑥（普及啓発_バリアフリー・多言語）'!Print_Area</vt:lpstr>
      <vt:lpstr>'様式1-5_1（基本情報）'!Print_Area</vt:lpstr>
      <vt:lpstr>'様式1-5_2（略歴）'!Print_Area</vt:lpstr>
      <vt:lpstr>'様式1-5_3（基本情報）'!Print_Area</vt:lpstr>
      <vt:lpstr>'様式1-5_4（持続可能性）'!Print_Area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naoko yoneya</dc:creator>
  <cp:lastModifiedBy>俊文 合田</cp:lastModifiedBy>
  <cp:lastPrinted>2023-10-05T10:13:18Z</cp:lastPrinted>
  <dcterms:created xsi:type="dcterms:W3CDTF">2023-08-09T12:46:30Z</dcterms:created>
  <dcterms:modified xsi:type="dcterms:W3CDTF">2023-11-05T17:37:38Z</dcterms:modified>
</cp:coreProperties>
</file>